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F:\快盘\拟升级\逸凡个税筹划助手\"/>
    </mc:Choice>
  </mc:AlternateContent>
  <workbookProtection workbookAlgorithmName="SHA-512" workbookHashValue="jcWW7CUYXYPj3P6ycfW6vNTN7v804E7jjBcVUkj4X1dHO3FD9fJrNAZgUAUx7tOemV8zp3lJn5T5TP70ESUrXg==" workbookSaltValue="3KFPpf5IZENMNcvQ6SKOkQ==" workbookSpinCount="100000" lockStructure="1"/>
  <bookViews>
    <workbookView xWindow="480" yWindow="195" windowWidth="19395" windowHeight="7515" tabRatio="636"/>
  </bookViews>
  <sheets>
    <sheet name="封面" sheetId="3" r:id="rId1"/>
    <sheet name="目录" sheetId="8" r:id="rId2"/>
    <sheet name="单月筹划" sheetId="7" r:id="rId3"/>
    <sheet name="年薪个税筹划" sheetId="1" r:id="rId4"/>
    <sheet name="方案清单" sheetId="2" r:id="rId5"/>
    <sheet name="最优工资方案一览表" sheetId="5" r:id="rId6"/>
    <sheet name="个税速查表" sheetId="4" r:id="rId7"/>
    <sheet name="年终奖要点" sheetId="6" r:id="rId8"/>
  </sheets>
  <definedNames>
    <definedName name="_xlnm._FilterDatabase" localSheetId="5" hidden="1">最优工资方案一览表!$A$1:$G$959</definedName>
    <definedName name="个税总额">OFFSET(方案清单!$B$2,0,5,MATCH(0,方案清单!$B$2:$B$802,0)-1,1)</definedName>
    <definedName name="个税总额2" localSheetId="2">OFFSET(单月筹划!$B$2,0,4,MATCH(0,单月筹划!$B$2:$B$1216,0)-1,1)</definedName>
    <definedName name="年终奖">OFFSET(方案清单!$B$2,0,2,MATCH(0,方案清单!$B$2:$B$802,0)-1,1)</definedName>
    <definedName name="年终奖2" localSheetId="2">OFFSET(单月筹划!$B$2,0,1,MATCH(0,单月筹划!$B$2:$B$1216,0)-1,1)</definedName>
    <definedName name="月工资总额">OFFSET(方案清单!$B$2,0,1,MATCH(0,方案清单!$B$2:$B$802,0)-1,1)</definedName>
    <definedName name="月收入">OFFSET(方案清单!$B$2,0,0,MATCH(0,方案清单!$B$2:$B$802,0)-1,1)</definedName>
    <definedName name="月收入2" localSheetId="2">OFFSET(单月筹划!$B$2,0,0,MATCH(0,单月筹划!$B$2:$B$1216,0)-1,1)</definedName>
    <definedName name="最小值">OFFSET(方案清单!$B$2,0,6,MATCH(0,方案清单!$B$2:$B$802,0)-1,1)</definedName>
  </definedNames>
  <calcPr calcId="152511"/>
</workbook>
</file>

<file path=xl/calcChain.xml><?xml version="1.0" encoding="utf-8"?>
<calcChain xmlns="http://schemas.openxmlformats.org/spreadsheetml/2006/main">
  <c r="C16" i="1" l="1"/>
  <c r="I7" i="7" l="1"/>
  <c r="I8" i="7" l="1"/>
  <c r="B3" i="7" l="1"/>
  <c r="C2" i="7"/>
  <c r="D2" i="7"/>
  <c r="B4" i="7" l="1"/>
  <c r="B5" i="7" s="1"/>
  <c r="B6" i="7" s="1"/>
  <c r="B7" i="7" s="1"/>
  <c r="B8" i="7" s="1"/>
  <c r="B9" i="7" s="1"/>
  <c r="B10" i="7" s="1"/>
  <c r="B11" i="7" s="1"/>
  <c r="B12" i="7" s="1"/>
  <c r="B13" i="7" s="1"/>
  <c r="B14" i="7" s="1"/>
  <c r="B15" i="7" s="1"/>
  <c r="B16" i="7" s="1"/>
  <c r="B17" i="7" s="1"/>
  <c r="B18" i="7" s="1"/>
  <c r="B19" i="7" s="1"/>
  <c r="B20" i="7" s="1"/>
  <c r="B21" i="7" s="1"/>
  <c r="B22" i="7" s="1"/>
  <c r="B23" i="7" s="1"/>
  <c r="B24" i="7" s="1"/>
  <c r="B25" i="7" s="1"/>
  <c r="B26" i="7" s="1"/>
  <c r="B27" i="7" s="1"/>
  <c r="B28" i="7" s="1"/>
  <c r="B29" i="7" s="1"/>
  <c r="B30" i="7" s="1"/>
  <c r="B31" i="7" s="1"/>
  <c r="B32" i="7" s="1"/>
  <c r="B33" i="7" s="1"/>
  <c r="B34" i="7" s="1"/>
  <c r="B35" i="7" s="1"/>
  <c r="B36" i="7" s="1"/>
  <c r="B37" i="7" s="1"/>
  <c r="B38" i="7" s="1"/>
  <c r="B39" i="7" s="1"/>
  <c r="B40" i="7" s="1"/>
  <c r="B41" i="7" s="1"/>
  <c r="B42" i="7" s="1"/>
  <c r="B43" i="7" s="1"/>
  <c r="B44" i="7" s="1"/>
  <c r="B45" i="7" s="1"/>
  <c r="B46" i="7" s="1"/>
  <c r="B47" i="7" s="1"/>
  <c r="B48" i="7" s="1"/>
  <c r="B49" i="7" s="1"/>
  <c r="B50" i="7" s="1"/>
  <c r="B51" i="7" s="1"/>
  <c r="B52" i="7" s="1"/>
  <c r="B53" i="7" s="1"/>
  <c r="B54" i="7" s="1"/>
  <c r="B55" i="7" s="1"/>
  <c r="B56" i="7" s="1"/>
  <c r="B57" i="7" s="1"/>
  <c r="B58" i="7" s="1"/>
  <c r="B59" i="7" s="1"/>
  <c r="B60" i="7" s="1"/>
  <c r="B61" i="7" s="1"/>
  <c r="B62" i="7" s="1"/>
  <c r="B63" i="7" s="1"/>
  <c r="B64" i="7" s="1"/>
  <c r="B65" i="7" s="1"/>
  <c r="B66" i="7" s="1"/>
  <c r="B67" i="7" s="1"/>
  <c r="B68" i="7" s="1"/>
  <c r="B69" i="7" s="1"/>
  <c r="B70" i="7" s="1"/>
  <c r="B71" i="7" s="1"/>
  <c r="B72" i="7" s="1"/>
  <c r="B73" i="7" s="1"/>
  <c r="B74" i="7" s="1"/>
  <c r="B75" i="7" s="1"/>
  <c r="B76" i="7" s="1"/>
  <c r="B77" i="7" s="1"/>
  <c r="B78" i="7" s="1"/>
  <c r="B79" i="7" s="1"/>
  <c r="B80" i="7" s="1"/>
  <c r="B81" i="7" s="1"/>
  <c r="B82" i="7" s="1"/>
  <c r="B83" i="7" s="1"/>
  <c r="B84" i="7" s="1"/>
  <c r="B85" i="7" s="1"/>
  <c r="B86" i="7" s="1"/>
  <c r="B87" i="7" s="1"/>
  <c r="B88" i="7" s="1"/>
  <c r="B89" i="7" s="1"/>
  <c r="B90" i="7" s="1"/>
  <c r="B91" i="7" s="1"/>
  <c r="B92" i="7" s="1"/>
  <c r="B93" i="7" s="1"/>
  <c r="B94" i="7" s="1"/>
  <c r="B95" i="7" s="1"/>
  <c r="B96" i="7" s="1"/>
  <c r="B97" i="7" s="1"/>
  <c r="B98" i="7" s="1"/>
  <c r="B99" i="7" s="1"/>
  <c r="B100" i="7" s="1"/>
  <c r="B101" i="7" s="1"/>
  <c r="B102" i="7" s="1"/>
  <c r="B103" i="7" s="1"/>
  <c r="B104" i="7" s="1"/>
  <c r="B105" i="7" s="1"/>
  <c r="B106" i="7" s="1"/>
  <c r="B107" i="7" s="1"/>
  <c r="B108" i="7" s="1"/>
  <c r="B109" i="7" s="1"/>
  <c r="B110" i="7" s="1"/>
  <c r="B111" i="7" s="1"/>
  <c r="B112" i="7" s="1"/>
  <c r="B113" i="7" s="1"/>
  <c r="B114" i="7" s="1"/>
  <c r="B115" i="7" s="1"/>
  <c r="B116" i="7" s="1"/>
  <c r="B117" i="7" s="1"/>
  <c r="B118" i="7" s="1"/>
  <c r="B119" i="7" s="1"/>
  <c r="B120" i="7" s="1"/>
  <c r="B121" i="7" s="1"/>
  <c r="B122" i="7" s="1"/>
  <c r="B123" i="7" s="1"/>
  <c r="B124" i="7" s="1"/>
  <c r="B125" i="7" s="1"/>
  <c r="B126" i="7" s="1"/>
  <c r="B127" i="7" s="1"/>
  <c r="B128" i="7" s="1"/>
  <c r="B129" i="7" s="1"/>
  <c r="B130" i="7" s="1"/>
  <c r="B131" i="7" s="1"/>
  <c r="B132" i="7" s="1"/>
  <c r="B133" i="7" s="1"/>
  <c r="B134" i="7" s="1"/>
  <c r="B135" i="7" s="1"/>
  <c r="B136" i="7" s="1"/>
  <c r="B137" i="7" s="1"/>
  <c r="B138" i="7" s="1"/>
  <c r="B139" i="7" s="1"/>
  <c r="B140" i="7" s="1"/>
  <c r="B141" i="7" s="1"/>
  <c r="B142" i="7" s="1"/>
  <c r="B143" i="7" s="1"/>
  <c r="B144" i="7" s="1"/>
  <c r="B145" i="7" s="1"/>
  <c r="B146" i="7" s="1"/>
  <c r="B147" i="7" s="1"/>
  <c r="B148" i="7" s="1"/>
  <c r="B149" i="7" s="1"/>
  <c r="B150" i="7" s="1"/>
  <c r="B151" i="7" s="1"/>
  <c r="B152" i="7" s="1"/>
  <c r="B153" i="7" s="1"/>
  <c r="B154" i="7" s="1"/>
  <c r="B155" i="7" s="1"/>
  <c r="B156" i="7" s="1"/>
  <c r="B157" i="7" s="1"/>
  <c r="B158" i="7" s="1"/>
  <c r="B159" i="7" s="1"/>
  <c r="B160" i="7" s="1"/>
  <c r="B161" i="7" s="1"/>
  <c r="B162" i="7" s="1"/>
  <c r="B163" i="7" s="1"/>
  <c r="B164" i="7" s="1"/>
  <c r="B165" i="7" s="1"/>
  <c r="B166" i="7" s="1"/>
  <c r="B167" i="7" s="1"/>
  <c r="B168" i="7" s="1"/>
  <c r="B169" i="7" s="1"/>
  <c r="B170" i="7" s="1"/>
  <c r="B171" i="7" s="1"/>
  <c r="B172" i="7" s="1"/>
  <c r="B173" i="7" s="1"/>
  <c r="B174" i="7" s="1"/>
  <c r="B175" i="7" s="1"/>
  <c r="B176" i="7" s="1"/>
  <c r="B177" i="7" s="1"/>
  <c r="B178" i="7" s="1"/>
  <c r="B179" i="7" s="1"/>
  <c r="B180" i="7" s="1"/>
  <c r="B181" i="7" s="1"/>
  <c r="B182" i="7" s="1"/>
  <c r="B183" i="7" s="1"/>
  <c r="B184" i="7" s="1"/>
  <c r="B185" i="7" s="1"/>
  <c r="B186" i="7" s="1"/>
  <c r="B187" i="7" s="1"/>
  <c r="B188" i="7" s="1"/>
  <c r="B189" i="7" s="1"/>
  <c r="B190" i="7" s="1"/>
  <c r="B191" i="7" s="1"/>
  <c r="B192" i="7" s="1"/>
  <c r="B193" i="7" s="1"/>
  <c r="B194" i="7" s="1"/>
  <c r="B195" i="7" s="1"/>
  <c r="B196" i="7" s="1"/>
  <c r="B197" i="7" s="1"/>
  <c r="B198" i="7" s="1"/>
  <c r="B199" i="7" s="1"/>
  <c r="B200" i="7" s="1"/>
  <c r="B201" i="7" s="1"/>
  <c r="B202" i="7" s="1"/>
  <c r="B203" i="7" s="1"/>
  <c r="B204" i="7" s="1"/>
  <c r="B205" i="7" s="1"/>
  <c r="B206" i="7" s="1"/>
  <c r="B207" i="7" s="1"/>
  <c r="B208" i="7" s="1"/>
  <c r="B209" i="7" s="1"/>
  <c r="B210" i="7" s="1"/>
  <c r="B211" i="7" s="1"/>
  <c r="B212" i="7" s="1"/>
  <c r="B213" i="7" s="1"/>
  <c r="B214" i="7" s="1"/>
  <c r="B215" i="7" s="1"/>
  <c r="B216" i="7" s="1"/>
  <c r="B217" i="7" s="1"/>
  <c r="B218" i="7" s="1"/>
  <c r="B219" i="7" s="1"/>
  <c r="B220" i="7" s="1"/>
  <c r="B221" i="7" s="1"/>
  <c r="B222" i="7" s="1"/>
  <c r="B223" i="7" s="1"/>
  <c r="B224" i="7" s="1"/>
  <c r="B225" i="7" s="1"/>
  <c r="B226" i="7" s="1"/>
  <c r="B227" i="7" s="1"/>
  <c r="B228" i="7" s="1"/>
  <c r="B229" i="7" s="1"/>
  <c r="B230" i="7" s="1"/>
  <c r="B231" i="7" s="1"/>
  <c r="B232" i="7" s="1"/>
  <c r="B233" i="7" s="1"/>
  <c r="B234" i="7" s="1"/>
  <c r="B235" i="7" s="1"/>
  <c r="B236" i="7" s="1"/>
  <c r="B237" i="7" s="1"/>
  <c r="B238" i="7" s="1"/>
  <c r="B239" i="7" s="1"/>
  <c r="B240" i="7" s="1"/>
  <c r="B241" i="7" s="1"/>
  <c r="B242" i="7" s="1"/>
  <c r="B243" i="7" s="1"/>
  <c r="B244" i="7" s="1"/>
  <c r="B245" i="7" s="1"/>
  <c r="B246" i="7" s="1"/>
  <c r="B247" i="7" s="1"/>
  <c r="B248" i="7" s="1"/>
  <c r="B249" i="7" s="1"/>
  <c r="B250" i="7" s="1"/>
  <c r="B251" i="7" s="1"/>
  <c r="B252" i="7" s="1"/>
  <c r="B253" i="7" s="1"/>
  <c r="B254" i="7" s="1"/>
  <c r="B255" i="7" s="1"/>
  <c r="B256" i="7" s="1"/>
  <c r="B257" i="7" s="1"/>
  <c r="B258" i="7" s="1"/>
  <c r="B259" i="7" s="1"/>
  <c r="B260" i="7" s="1"/>
  <c r="B261" i="7" s="1"/>
  <c r="B262" i="7" s="1"/>
  <c r="B263" i="7" s="1"/>
  <c r="B264" i="7" s="1"/>
  <c r="B265" i="7" s="1"/>
  <c r="B266" i="7" s="1"/>
  <c r="B267" i="7" s="1"/>
  <c r="B268" i="7" s="1"/>
  <c r="B269" i="7" s="1"/>
  <c r="B270" i="7" s="1"/>
  <c r="B271" i="7" s="1"/>
  <c r="B272" i="7" s="1"/>
  <c r="B273" i="7" s="1"/>
  <c r="B274" i="7" s="1"/>
  <c r="B275" i="7" s="1"/>
  <c r="B276" i="7" s="1"/>
  <c r="B277" i="7" s="1"/>
  <c r="B278" i="7" s="1"/>
  <c r="B279" i="7" s="1"/>
  <c r="B280" i="7" s="1"/>
  <c r="B281" i="7" s="1"/>
  <c r="B282" i="7" s="1"/>
  <c r="B283" i="7" s="1"/>
  <c r="B284" i="7" s="1"/>
  <c r="B285" i="7" s="1"/>
  <c r="B286" i="7" s="1"/>
  <c r="B287" i="7" s="1"/>
  <c r="B288" i="7" s="1"/>
  <c r="B289" i="7" s="1"/>
  <c r="B290" i="7" s="1"/>
  <c r="B291" i="7" s="1"/>
  <c r="B292" i="7" s="1"/>
  <c r="B293" i="7" s="1"/>
  <c r="B294" i="7" s="1"/>
  <c r="B295" i="7" s="1"/>
  <c r="B296" i="7" s="1"/>
  <c r="B297" i="7" s="1"/>
  <c r="B298" i="7" s="1"/>
  <c r="B299" i="7" s="1"/>
  <c r="B300" i="7" s="1"/>
  <c r="B301" i="7" s="1"/>
  <c r="B302" i="7" s="1"/>
  <c r="B303" i="7" s="1"/>
  <c r="B304" i="7" s="1"/>
  <c r="B305" i="7" s="1"/>
  <c r="B306" i="7" s="1"/>
  <c r="B307" i="7" s="1"/>
  <c r="B308" i="7" s="1"/>
  <c r="B309" i="7" s="1"/>
  <c r="B310" i="7" s="1"/>
  <c r="B311" i="7" s="1"/>
  <c r="B312" i="7" s="1"/>
  <c r="B313" i="7" s="1"/>
  <c r="B314" i="7" s="1"/>
  <c r="B315" i="7" s="1"/>
  <c r="B316" i="7" s="1"/>
  <c r="B317" i="7" s="1"/>
  <c r="B318" i="7" s="1"/>
  <c r="B319" i="7" s="1"/>
  <c r="B320" i="7" s="1"/>
  <c r="B321" i="7" s="1"/>
  <c r="B322" i="7" s="1"/>
  <c r="B323" i="7" s="1"/>
  <c r="B324" i="7" s="1"/>
  <c r="B325" i="7" s="1"/>
  <c r="B326" i="7" s="1"/>
  <c r="B327" i="7" s="1"/>
  <c r="B328" i="7" s="1"/>
  <c r="B329" i="7" s="1"/>
  <c r="B330" i="7" s="1"/>
  <c r="B331" i="7" s="1"/>
  <c r="B332" i="7" s="1"/>
  <c r="B333" i="7" s="1"/>
  <c r="B334" i="7" s="1"/>
  <c r="B335" i="7" s="1"/>
  <c r="B336" i="7" s="1"/>
  <c r="B337" i="7" s="1"/>
  <c r="B338" i="7" s="1"/>
  <c r="B339" i="7" s="1"/>
  <c r="B340" i="7" s="1"/>
  <c r="B341" i="7" s="1"/>
  <c r="B342" i="7" s="1"/>
  <c r="B343" i="7" s="1"/>
  <c r="B344" i="7" s="1"/>
  <c r="B345" i="7" s="1"/>
  <c r="B346" i="7" s="1"/>
  <c r="B347" i="7" s="1"/>
  <c r="B348" i="7" s="1"/>
  <c r="B349" i="7" s="1"/>
  <c r="B350" i="7" s="1"/>
  <c r="B351" i="7" s="1"/>
  <c r="B352" i="7" s="1"/>
  <c r="B353" i="7" s="1"/>
  <c r="B354" i="7" s="1"/>
  <c r="B355" i="7" s="1"/>
  <c r="B356" i="7" s="1"/>
  <c r="B357" i="7" s="1"/>
  <c r="B358" i="7" s="1"/>
  <c r="B359" i="7" s="1"/>
  <c r="B360" i="7" s="1"/>
  <c r="B361" i="7" s="1"/>
  <c r="B362" i="7" s="1"/>
  <c r="B363" i="7" s="1"/>
  <c r="B364" i="7" s="1"/>
  <c r="B365" i="7" s="1"/>
  <c r="B366" i="7" s="1"/>
  <c r="B367" i="7" s="1"/>
  <c r="B368" i="7" s="1"/>
  <c r="B369" i="7" s="1"/>
  <c r="B370" i="7" s="1"/>
  <c r="B371" i="7" s="1"/>
  <c r="B372" i="7" s="1"/>
  <c r="B373" i="7" s="1"/>
  <c r="B374" i="7" s="1"/>
  <c r="B375" i="7" s="1"/>
  <c r="B376" i="7" s="1"/>
  <c r="B377" i="7" s="1"/>
  <c r="B378" i="7" s="1"/>
  <c r="B379" i="7" s="1"/>
  <c r="B380" i="7" s="1"/>
  <c r="B381" i="7" s="1"/>
  <c r="B382" i="7" s="1"/>
  <c r="B383" i="7" s="1"/>
  <c r="B384" i="7" s="1"/>
  <c r="B385" i="7" s="1"/>
  <c r="B386" i="7" s="1"/>
  <c r="B387" i="7" s="1"/>
  <c r="B388" i="7" s="1"/>
  <c r="B389" i="7" s="1"/>
  <c r="B390" i="7" s="1"/>
  <c r="B391" i="7" s="1"/>
  <c r="B392" i="7" s="1"/>
  <c r="B393" i="7" s="1"/>
  <c r="B394" i="7" s="1"/>
  <c r="B395" i="7" s="1"/>
  <c r="B396" i="7" s="1"/>
  <c r="B397" i="7" s="1"/>
  <c r="B398" i="7" s="1"/>
  <c r="B399" i="7" s="1"/>
  <c r="B400" i="7" s="1"/>
  <c r="B401" i="7" s="1"/>
  <c r="B402" i="7" s="1"/>
  <c r="B403" i="7" s="1"/>
  <c r="B404" i="7" s="1"/>
  <c r="B405" i="7" s="1"/>
  <c r="B406" i="7" s="1"/>
  <c r="B407" i="7" s="1"/>
  <c r="B408" i="7" s="1"/>
  <c r="B409" i="7" s="1"/>
  <c r="B410" i="7" s="1"/>
  <c r="B411" i="7" s="1"/>
  <c r="B412" i="7" s="1"/>
  <c r="B413" i="7" s="1"/>
  <c r="B414" i="7" s="1"/>
  <c r="B415" i="7" s="1"/>
  <c r="B416" i="7" s="1"/>
  <c r="B417" i="7" s="1"/>
  <c r="B418" i="7" s="1"/>
  <c r="B419" i="7" s="1"/>
  <c r="B420" i="7" s="1"/>
  <c r="B421" i="7" s="1"/>
  <c r="B422" i="7" s="1"/>
  <c r="B423" i="7" s="1"/>
  <c r="B424" i="7" s="1"/>
  <c r="B425" i="7" s="1"/>
  <c r="B426" i="7" s="1"/>
  <c r="B427" i="7" s="1"/>
  <c r="B428" i="7" s="1"/>
  <c r="B429" i="7" s="1"/>
  <c r="B430" i="7" s="1"/>
  <c r="B431" i="7" s="1"/>
  <c r="B432" i="7" s="1"/>
  <c r="B433" i="7" s="1"/>
  <c r="B434" i="7" s="1"/>
  <c r="B435" i="7" s="1"/>
  <c r="B436" i="7" s="1"/>
  <c r="B437" i="7" s="1"/>
  <c r="B438" i="7" s="1"/>
  <c r="B439" i="7" s="1"/>
  <c r="B440" i="7" s="1"/>
  <c r="B441" i="7" s="1"/>
  <c r="B442" i="7" s="1"/>
  <c r="B443" i="7" s="1"/>
  <c r="B444" i="7" s="1"/>
  <c r="B445" i="7" s="1"/>
  <c r="B446" i="7" s="1"/>
  <c r="B447" i="7" s="1"/>
  <c r="B448" i="7" s="1"/>
  <c r="B449" i="7" s="1"/>
  <c r="B450" i="7" s="1"/>
  <c r="B451" i="7" s="1"/>
  <c r="B452" i="7" s="1"/>
  <c r="B453" i="7" s="1"/>
  <c r="B454" i="7" s="1"/>
  <c r="B455" i="7" s="1"/>
  <c r="B456" i="7" s="1"/>
  <c r="B457" i="7" s="1"/>
  <c r="B458" i="7" s="1"/>
  <c r="B459" i="7" s="1"/>
  <c r="B460" i="7" s="1"/>
  <c r="B461" i="7" s="1"/>
  <c r="B462" i="7" s="1"/>
  <c r="B463" i="7" s="1"/>
  <c r="B464" i="7" s="1"/>
  <c r="B465" i="7" s="1"/>
  <c r="B466" i="7" s="1"/>
  <c r="B467" i="7" s="1"/>
  <c r="B468" i="7" s="1"/>
  <c r="B469" i="7" s="1"/>
  <c r="B470" i="7" s="1"/>
  <c r="B471" i="7" s="1"/>
  <c r="B472" i="7" s="1"/>
  <c r="B473" i="7" s="1"/>
  <c r="B474" i="7" s="1"/>
  <c r="B475" i="7" s="1"/>
  <c r="B476" i="7" s="1"/>
  <c r="B477" i="7" s="1"/>
  <c r="B478" i="7" s="1"/>
  <c r="B479" i="7" s="1"/>
  <c r="B480" i="7" s="1"/>
  <c r="B481" i="7" s="1"/>
  <c r="B482" i="7" s="1"/>
  <c r="B483" i="7" s="1"/>
  <c r="B484" i="7" s="1"/>
  <c r="B485" i="7" s="1"/>
  <c r="B486" i="7" s="1"/>
  <c r="B487" i="7" s="1"/>
  <c r="B488" i="7" s="1"/>
  <c r="B489" i="7" s="1"/>
  <c r="B490" i="7" s="1"/>
  <c r="B491" i="7" s="1"/>
  <c r="B492" i="7" s="1"/>
  <c r="B493" i="7" s="1"/>
  <c r="B494" i="7" s="1"/>
  <c r="B495" i="7" s="1"/>
  <c r="B496" i="7" s="1"/>
  <c r="B497" i="7" s="1"/>
  <c r="B498" i="7" s="1"/>
  <c r="B499" i="7" s="1"/>
  <c r="B500" i="7" s="1"/>
  <c r="B501" i="7" s="1"/>
  <c r="B502" i="7" s="1"/>
  <c r="B503" i="7" s="1"/>
  <c r="B504" i="7" s="1"/>
  <c r="B505" i="7" s="1"/>
  <c r="B506" i="7" s="1"/>
  <c r="B507" i="7" s="1"/>
  <c r="B508" i="7" s="1"/>
  <c r="B509" i="7" s="1"/>
  <c r="B510" i="7" s="1"/>
  <c r="B511" i="7" s="1"/>
  <c r="B512" i="7" s="1"/>
  <c r="B513" i="7" s="1"/>
  <c r="B514" i="7" s="1"/>
  <c r="B515" i="7" s="1"/>
  <c r="B516" i="7" s="1"/>
  <c r="B517" i="7" s="1"/>
  <c r="B518" i="7" s="1"/>
  <c r="B519" i="7" s="1"/>
  <c r="B520" i="7" s="1"/>
  <c r="B521" i="7" s="1"/>
  <c r="B522" i="7" s="1"/>
  <c r="B523" i="7" s="1"/>
  <c r="B524" i="7" s="1"/>
  <c r="B525" i="7" s="1"/>
  <c r="B526" i="7" s="1"/>
  <c r="B527" i="7" s="1"/>
  <c r="B528" i="7" s="1"/>
  <c r="B529" i="7" s="1"/>
  <c r="B530" i="7" s="1"/>
  <c r="B531" i="7" s="1"/>
  <c r="B532" i="7" s="1"/>
  <c r="B533" i="7" s="1"/>
  <c r="B534" i="7" s="1"/>
  <c r="B535" i="7" s="1"/>
  <c r="B536" i="7" s="1"/>
  <c r="B537" i="7" s="1"/>
  <c r="B538" i="7" s="1"/>
  <c r="B539" i="7" s="1"/>
  <c r="B540" i="7" s="1"/>
  <c r="B541" i="7" s="1"/>
  <c r="B542" i="7" s="1"/>
  <c r="B543" i="7" s="1"/>
  <c r="B544" i="7" s="1"/>
  <c r="B545" i="7" s="1"/>
  <c r="B546" i="7" s="1"/>
  <c r="B547" i="7" s="1"/>
  <c r="B548" i="7" s="1"/>
  <c r="B549" i="7" s="1"/>
  <c r="B550" i="7" s="1"/>
  <c r="B551" i="7" s="1"/>
  <c r="B552" i="7" s="1"/>
  <c r="B553" i="7" s="1"/>
  <c r="B554" i="7" s="1"/>
  <c r="B555" i="7" s="1"/>
  <c r="B556" i="7" s="1"/>
  <c r="B557" i="7" s="1"/>
  <c r="B558" i="7" s="1"/>
  <c r="B559" i="7" s="1"/>
  <c r="B560" i="7" s="1"/>
  <c r="B561" i="7" s="1"/>
  <c r="B562" i="7" s="1"/>
  <c r="B563" i="7" s="1"/>
  <c r="B564" i="7" s="1"/>
  <c r="B565" i="7" s="1"/>
  <c r="B566" i="7" s="1"/>
  <c r="B567" i="7" s="1"/>
  <c r="B568" i="7" s="1"/>
  <c r="B569" i="7" s="1"/>
  <c r="B570" i="7" s="1"/>
  <c r="B571" i="7" s="1"/>
  <c r="B572" i="7" s="1"/>
  <c r="B573" i="7" s="1"/>
  <c r="B574" i="7" s="1"/>
  <c r="B575" i="7" s="1"/>
  <c r="B576" i="7" s="1"/>
  <c r="B577" i="7" s="1"/>
  <c r="B578" i="7" s="1"/>
  <c r="B579" i="7" s="1"/>
  <c r="B580" i="7" s="1"/>
  <c r="B581" i="7" s="1"/>
  <c r="B582" i="7" s="1"/>
  <c r="B583" i="7" s="1"/>
  <c r="B584" i="7" s="1"/>
  <c r="B585" i="7" s="1"/>
  <c r="B586" i="7" s="1"/>
  <c r="B587" i="7" s="1"/>
  <c r="B588" i="7" s="1"/>
  <c r="B589" i="7" s="1"/>
  <c r="B590" i="7" s="1"/>
  <c r="B591" i="7" s="1"/>
  <c r="B592" i="7" s="1"/>
  <c r="B593" i="7" s="1"/>
  <c r="B594" i="7" s="1"/>
  <c r="B595" i="7" s="1"/>
  <c r="B596" i="7" s="1"/>
  <c r="B597" i="7" s="1"/>
  <c r="B598" i="7" s="1"/>
  <c r="B599" i="7" s="1"/>
  <c r="B600" i="7" s="1"/>
  <c r="B601" i="7" s="1"/>
  <c r="B602" i="7" s="1"/>
  <c r="B603" i="7" s="1"/>
  <c r="B604" i="7" s="1"/>
  <c r="B605" i="7" s="1"/>
  <c r="B606" i="7" s="1"/>
  <c r="B607" i="7" s="1"/>
  <c r="B608" i="7" s="1"/>
  <c r="B609" i="7" s="1"/>
  <c r="B610" i="7" s="1"/>
  <c r="B611" i="7" s="1"/>
  <c r="B612" i="7" s="1"/>
  <c r="B613" i="7" s="1"/>
  <c r="B614" i="7" s="1"/>
  <c r="B615" i="7" s="1"/>
  <c r="B616" i="7" s="1"/>
  <c r="B617" i="7" s="1"/>
  <c r="B618" i="7" s="1"/>
  <c r="B619" i="7" s="1"/>
  <c r="B620" i="7" s="1"/>
  <c r="B621" i="7" s="1"/>
  <c r="B622" i="7" s="1"/>
  <c r="B623" i="7" s="1"/>
  <c r="B624" i="7" s="1"/>
  <c r="B625" i="7" s="1"/>
  <c r="B626" i="7" s="1"/>
  <c r="B627" i="7" s="1"/>
  <c r="B628" i="7" s="1"/>
  <c r="B629" i="7" s="1"/>
  <c r="B630" i="7" s="1"/>
  <c r="B631" i="7" s="1"/>
  <c r="B632" i="7" s="1"/>
  <c r="B633" i="7" s="1"/>
  <c r="B634" i="7" s="1"/>
  <c r="B635" i="7" s="1"/>
  <c r="B636" i="7" s="1"/>
  <c r="B637" i="7" s="1"/>
  <c r="B638" i="7" s="1"/>
  <c r="B639" i="7" s="1"/>
  <c r="B640" i="7" s="1"/>
  <c r="B641" i="7" s="1"/>
  <c r="B642" i="7" s="1"/>
  <c r="B643" i="7" s="1"/>
  <c r="B644" i="7" s="1"/>
  <c r="B645" i="7" s="1"/>
  <c r="B646" i="7" s="1"/>
  <c r="B647" i="7" s="1"/>
  <c r="B648" i="7" s="1"/>
  <c r="B649" i="7" s="1"/>
  <c r="B650" i="7" s="1"/>
  <c r="B651" i="7" s="1"/>
  <c r="B652" i="7" s="1"/>
  <c r="B653" i="7" s="1"/>
  <c r="B654" i="7" s="1"/>
  <c r="B655" i="7" s="1"/>
  <c r="B656" i="7" s="1"/>
  <c r="B657" i="7" s="1"/>
  <c r="B658" i="7" s="1"/>
  <c r="B659" i="7" s="1"/>
  <c r="B660" i="7" s="1"/>
  <c r="B661" i="7" s="1"/>
  <c r="B662" i="7" s="1"/>
  <c r="B663" i="7" s="1"/>
  <c r="B664" i="7" s="1"/>
  <c r="B665" i="7" s="1"/>
  <c r="B666" i="7" s="1"/>
  <c r="B667" i="7" s="1"/>
  <c r="B668" i="7" s="1"/>
  <c r="B669" i="7" s="1"/>
  <c r="B670" i="7" s="1"/>
  <c r="B671" i="7" s="1"/>
  <c r="B672" i="7" s="1"/>
  <c r="B673" i="7" s="1"/>
  <c r="B674" i="7" s="1"/>
  <c r="B675" i="7" s="1"/>
  <c r="B676" i="7" s="1"/>
  <c r="B677" i="7" s="1"/>
  <c r="B678" i="7" s="1"/>
  <c r="B679" i="7" s="1"/>
  <c r="B680" i="7" s="1"/>
  <c r="B681" i="7" s="1"/>
  <c r="B682" i="7" s="1"/>
  <c r="B683" i="7" s="1"/>
  <c r="B684" i="7" s="1"/>
  <c r="B685" i="7" s="1"/>
  <c r="B686" i="7" s="1"/>
  <c r="B687" i="7" s="1"/>
  <c r="B688" i="7" s="1"/>
  <c r="B689" i="7" s="1"/>
  <c r="B690" i="7" s="1"/>
  <c r="B691" i="7" s="1"/>
  <c r="B692" i="7" s="1"/>
  <c r="B693" i="7" s="1"/>
  <c r="B694" i="7" s="1"/>
  <c r="B695" i="7" s="1"/>
  <c r="B696" i="7" s="1"/>
  <c r="B697" i="7" s="1"/>
  <c r="B698" i="7" s="1"/>
  <c r="B699" i="7" s="1"/>
  <c r="B700" i="7" s="1"/>
  <c r="B701" i="7" s="1"/>
  <c r="B702" i="7" s="1"/>
  <c r="B703" i="7" s="1"/>
  <c r="B704" i="7" s="1"/>
  <c r="B705" i="7" s="1"/>
  <c r="B706" i="7" s="1"/>
  <c r="B707" i="7" s="1"/>
  <c r="B708" i="7" s="1"/>
  <c r="B709" i="7" s="1"/>
  <c r="B710" i="7" s="1"/>
  <c r="B711" i="7" s="1"/>
  <c r="B712" i="7" s="1"/>
  <c r="B713" i="7" s="1"/>
  <c r="B714" i="7" s="1"/>
  <c r="B715" i="7" s="1"/>
  <c r="B716" i="7" s="1"/>
  <c r="B717" i="7" s="1"/>
  <c r="B718" i="7" s="1"/>
  <c r="B719" i="7" s="1"/>
  <c r="B720" i="7" s="1"/>
  <c r="B721" i="7" s="1"/>
  <c r="B722" i="7" s="1"/>
  <c r="B723" i="7" s="1"/>
  <c r="B724" i="7" s="1"/>
  <c r="B725" i="7" s="1"/>
  <c r="B726" i="7" s="1"/>
  <c r="B727" i="7" s="1"/>
  <c r="B728" i="7" s="1"/>
  <c r="B729" i="7" s="1"/>
  <c r="B730" i="7" s="1"/>
  <c r="B731" i="7" s="1"/>
  <c r="B732" i="7" s="1"/>
  <c r="B733" i="7" s="1"/>
  <c r="B734" i="7" s="1"/>
  <c r="B735" i="7" s="1"/>
  <c r="B736" i="7" s="1"/>
  <c r="B737" i="7" s="1"/>
  <c r="B738" i="7" s="1"/>
  <c r="B739" i="7" s="1"/>
  <c r="B740" i="7" s="1"/>
  <c r="B741" i="7" s="1"/>
  <c r="B742" i="7" s="1"/>
  <c r="B743" i="7" s="1"/>
  <c r="B744" i="7" s="1"/>
  <c r="B745" i="7" s="1"/>
  <c r="B746" i="7" s="1"/>
  <c r="B747" i="7" s="1"/>
  <c r="B748" i="7" s="1"/>
  <c r="B749" i="7" s="1"/>
  <c r="B750" i="7" s="1"/>
  <c r="B751" i="7" s="1"/>
  <c r="B752" i="7" s="1"/>
  <c r="B753" i="7" s="1"/>
  <c r="B754" i="7" s="1"/>
  <c r="B755" i="7" s="1"/>
  <c r="B756" i="7" s="1"/>
  <c r="B757" i="7" s="1"/>
  <c r="B758" i="7" s="1"/>
  <c r="B759" i="7" s="1"/>
  <c r="B760" i="7" s="1"/>
  <c r="B761" i="7" s="1"/>
  <c r="B762" i="7" s="1"/>
  <c r="B763" i="7" s="1"/>
  <c r="B764" i="7" s="1"/>
  <c r="B765" i="7" s="1"/>
  <c r="B766" i="7" s="1"/>
  <c r="B767" i="7" s="1"/>
  <c r="B768" i="7" s="1"/>
  <c r="B769" i="7" s="1"/>
  <c r="B770" i="7" s="1"/>
  <c r="B771" i="7" s="1"/>
  <c r="B772" i="7" s="1"/>
  <c r="B773" i="7" s="1"/>
  <c r="B774" i="7" s="1"/>
  <c r="B775" i="7" s="1"/>
  <c r="B776" i="7" s="1"/>
  <c r="B777" i="7" s="1"/>
  <c r="B778" i="7" s="1"/>
  <c r="B779" i="7" s="1"/>
  <c r="B780" i="7" s="1"/>
  <c r="B781" i="7" s="1"/>
  <c r="B782" i="7" s="1"/>
  <c r="B783" i="7" s="1"/>
  <c r="B784" i="7" s="1"/>
  <c r="B785" i="7" s="1"/>
  <c r="B786" i="7" s="1"/>
  <c r="B787" i="7" s="1"/>
  <c r="B788" i="7" s="1"/>
  <c r="B789" i="7" s="1"/>
  <c r="B790" i="7" s="1"/>
  <c r="B791" i="7" s="1"/>
  <c r="B792" i="7" s="1"/>
  <c r="B793" i="7" s="1"/>
  <c r="C793" i="7" s="1"/>
  <c r="E793" i="7" s="1"/>
  <c r="C3" i="7"/>
  <c r="F25" i="6"/>
  <c r="F24" i="6"/>
  <c r="F23" i="6"/>
  <c r="F22" i="6"/>
  <c r="F21" i="6"/>
  <c r="F20" i="6"/>
  <c r="C25" i="6"/>
  <c r="C24" i="6"/>
  <c r="C23" i="6"/>
  <c r="C22" i="6"/>
  <c r="C21" i="6"/>
  <c r="C20" i="6"/>
  <c r="D793" i="7" l="1"/>
  <c r="F793" i="7" s="1"/>
  <c r="B794" i="7"/>
  <c r="C4" i="7"/>
  <c r="C14" i="1"/>
  <c r="C13" i="1"/>
  <c r="C12" i="1"/>
  <c r="D794" i="7" l="1"/>
  <c r="B795" i="7"/>
  <c r="C794" i="7"/>
  <c r="E794" i="7" s="1"/>
  <c r="C5" i="7"/>
  <c r="J21" i="6"/>
  <c r="J22" i="6"/>
  <c r="J23" i="6"/>
  <c r="J24" i="6"/>
  <c r="J25" i="6"/>
  <c r="J20" i="6"/>
  <c r="F794" i="7" l="1"/>
  <c r="B796" i="7"/>
  <c r="C795" i="7"/>
  <c r="E795" i="7" s="1"/>
  <c r="D795" i="7"/>
  <c r="C6" i="7"/>
  <c r="G25" i="6"/>
  <c r="G24" i="6"/>
  <c r="G23" i="6"/>
  <c r="G22" i="6"/>
  <c r="G21" i="6"/>
  <c r="G20" i="6"/>
  <c r="F795" i="7" l="1"/>
  <c r="B797" i="7"/>
  <c r="C796" i="7"/>
  <c r="E796" i="7" s="1"/>
  <c r="D796" i="7"/>
  <c r="C7" i="7"/>
  <c r="C5" i="1"/>
  <c r="H1" i="1" s="1"/>
  <c r="C2" i="2"/>
  <c r="B3" i="2" l="1"/>
  <c r="B4" i="2" s="1"/>
  <c r="B5" i="2" s="1"/>
  <c r="B6" i="2" s="1"/>
  <c r="B7" i="2" s="1"/>
  <c r="B8" i="2" s="1"/>
  <c r="B9" i="2" s="1"/>
  <c r="B10" i="2" s="1"/>
  <c r="B11" i="2" s="1"/>
  <c r="B12" i="2" s="1"/>
  <c r="B13" i="2" s="1"/>
  <c r="B14" i="2" s="1"/>
  <c r="B15" i="2" s="1"/>
  <c r="B16" i="2" s="1"/>
  <c r="B17" i="2" s="1"/>
  <c r="B18" i="2" s="1"/>
  <c r="B19" i="2" s="1"/>
  <c r="B20" i="2" s="1"/>
  <c r="B21" i="2" s="1"/>
  <c r="B22" i="2" s="1"/>
  <c r="B23" i="2" s="1"/>
  <c r="B24" i="2" s="1"/>
  <c r="B25" i="2" s="1"/>
  <c r="B26" i="2" s="1"/>
  <c r="B27" i="2" s="1"/>
  <c r="B28" i="2" s="1"/>
  <c r="B29" i="2" s="1"/>
  <c r="B30" i="2" s="1"/>
  <c r="B31" i="2" s="1"/>
  <c r="B32" i="2" s="1"/>
  <c r="B33" i="2" s="1"/>
  <c r="B34" i="2" s="1"/>
  <c r="B35" i="2" s="1"/>
  <c r="B36" i="2" s="1"/>
  <c r="B37" i="2" s="1"/>
  <c r="B38" i="2" s="1"/>
  <c r="B39" i="2" s="1"/>
  <c r="B40" i="2" s="1"/>
  <c r="B41" i="2" s="1"/>
  <c r="B42" i="2" s="1"/>
  <c r="B43" i="2" s="1"/>
  <c r="B44" i="2" s="1"/>
  <c r="B45" i="2" s="1"/>
  <c r="B46" i="2" s="1"/>
  <c r="B47" i="2" s="1"/>
  <c r="B48" i="2" s="1"/>
  <c r="B49" i="2" s="1"/>
  <c r="B50" i="2" s="1"/>
  <c r="B51" i="2" s="1"/>
  <c r="B52" i="2" s="1"/>
  <c r="B53" i="2" s="1"/>
  <c r="B54" i="2" s="1"/>
  <c r="B55" i="2" s="1"/>
  <c r="B56" i="2" s="1"/>
  <c r="B57" i="2" s="1"/>
  <c r="B58" i="2" s="1"/>
  <c r="B59" i="2" s="1"/>
  <c r="B60" i="2" s="1"/>
  <c r="B61" i="2" s="1"/>
  <c r="B62" i="2" s="1"/>
  <c r="B63" i="2" s="1"/>
  <c r="B64" i="2" s="1"/>
  <c r="B65" i="2" s="1"/>
  <c r="B66" i="2" s="1"/>
  <c r="B67" i="2" s="1"/>
  <c r="B68" i="2" s="1"/>
  <c r="B69" i="2" s="1"/>
  <c r="B70" i="2" s="1"/>
  <c r="B71" i="2" s="1"/>
  <c r="B72" i="2" s="1"/>
  <c r="B73" i="2" s="1"/>
  <c r="B74" i="2" s="1"/>
  <c r="B75" i="2" s="1"/>
  <c r="B76" i="2" s="1"/>
  <c r="B77" i="2" s="1"/>
  <c r="B78" i="2" s="1"/>
  <c r="B79" i="2" s="1"/>
  <c r="B80" i="2" s="1"/>
  <c r="B81" i="2" s="1"/>
  <c r="B82" i="2" s="1"/>
  <c r="B83" i="2" s="1"/>
  <c r="B84" i="2" s="1"/>
  <c r="B85" i="2" s="1"/>
  <c r="B86" i="2" s="1"/>
  <c r="B87" i="2" s="1"/>
  <c r="B88" i="2" s="1"/>
  <c r="B89" i="2" s="1"/>
  <c r="B90" i="2" s="1"/>
  <c r="B91" i="2" s="1"/>
  <c r="B92" i="2" s="1"/>
  <c r="B93" i="2" s="1"/>
  <c r="B94" i="2" s="1"/>
  <c r="B95" i="2" s="1"/>
  <c r="B96" i="2" s="1"/>
  <c r="B97" i="2" s="1"/>
  <c r="B98" i="2" s="1"/>
  <c r="B99" i="2" s="1"/>
  <c r="B100" i="2" s="1"/>
  <c r="B101" i="2" s="1"/>
  <c r="B102" i="2" s="1"/>
  <c r="B103" i="2" s="1"/>
  <c r="B104" i="2" s="1"/>
  <c r="B105" i="2" s="1"/>
  <c r="B106" i="2" s="1"/>
  <c r="B107" i="2" s="1"/>
  <c r="B108" i="2" s="1"/>
  <c r="B109" i="2" s="1"/>
  <c r="B110" i="2" s="1"/>
  <c r="B111" i="2" s="1"/>
  <c r="B112" i="2" s="1"/>
  <c r="B113" i="2" s="1"/>
  <c r="B114" i="2" s="1"/>
  <c r="B115" i="2" s="1"/>
  <c r="B116" i="2" s="1"/>
  <c r="B117" i="2" s="1"/>
  <c r="B118" i="2" s="1"/>
  <c r="B119" i="2" s="1"/>
  <c r="B120" i="2" s="1"/>
  <c r="B121" i="2" s="1"/>
  <c r="B122" i="2" s="1"/>
  <c r="B123" i="2" s="1"/>
  <c r="B124" i="2" s="1"/>
  <c r="B125" i="2" s="1"/>
  <c r="B126" i="2" s="1"/>
  <c r="B127" i="2" s="1"/>
  <c r="B128" i="2" s="1"/>
  <c r="B129" i="2" s="1"/>
  <c r="B130" i="2" s="1"/>
  <c r="B131" i="2" s="1"/>
  <c r="B132" i="2" s="1"/>
  <c r="B133" i="2" s="1"/>
  <c r="B134" i="2" s="1"/>
  <c r="B135" i="2" s="1"/>
  <c r="B136" i="2" s="1"/>
  <c r="B137" i="2" s="1"/>
  <c r="B138" i="2" s="1"/>
  <c r="B139" i="2" s="1"/>
  <c r="B140" i="2" s="1"/>
  <c r="B141" i="2" s="1"/>
  <c r="B142" i="2" s="1"/>
  <c r="B143" i="2" s="1"/>
  <c r="B144" i="2" s="1"/>
  <c r="B145" i="2" s="1"/>
  <c r="B146" i="2" s="1"/>
  <c r="B147" i="2" s="1"/>
  <c r="B148" i="2" s="1"/>
  <c r="B149" i="2" s="1"/>
  <c r="B150" i="2" s="1"/>
  <c r="B151" i="2" s="1"/>
  <c r="B152" i="2" s="1"/>
  <c r="B153" i="2" s="1"/>
  <c r="B154" i="2" s="1"/>
  <c r="B155" i="2" s="1"/>
  <c r="B156" i="2" s="1"/>
  <c r="B157" i="2" s="1"/>
  <c r="B158" i="2" s="1"/>
  <c r="B159" i="2" s="1"/>
  <c r="B160" i="2" s="1"/>
  <c r="B161" i="2" s="1"/>
  <c r="B162" i="2" s="1"/>
  <c r="B163" i="2" s="1"/>
  <c r="B164" i="2" s="1"/>
  <c r="B165" i="2" s="1"/>
  <c r="B166" i="2" s="1"/>
  <c r="B167" i="2" s="1"/>
  <c r="B168" i="2" s="1"/>
  <c r="B169" i="2" s="1"/>
  <c r="B170" i="2" s="1"/>
  <c r="B171" i="2" s="1"/>
  <c r="B172" i="2" s="1"/>
  <c r="B173" i="2" s="1"/>
  <c r="B174" i="2" s="1"/>
  <c r="B175" i="2" s="1"/>
  <c r="B176" i="2" s="1"/>
  <c r="B177" i="2" s="1"/>
  <c r="B178" i="2" s="1"/>
  <c r="B179" i="2" s="1"/>
  <c r="B180" i="2" s="1"/>
  <c r="B181" i="2" s="1"/>
  <c r="B182" i="2" s="1"/>
  <c r="B183" i="2" s="1"/>
  <c r="B184" i="2" s="1"/>
  <c r="B185" i="2" s="1"/>
  <c r="B186" i="2" s="1"/>
  <c r="B187" i="2" s="1"/>
  <c r="B188" i="2" s="1"/>
  <c r="B189" i="2" s="1"/>
  <c r="B190" i="2" s="1"/>
  <c r="B191" i="2" s="1"/>
  <c r="B192" i="2" s="1"/>
  <c r="B193" i="2" s="1"/>
  <c r="B194" i="2" s="1"/>
  <c r="B195" i="2" s="1"/>
  <c r="B196" i="2" s="1"/>
  <c r="B197" i="2" s="1"/>
  <c r="B198" i="2" s="1"/>
  <c r="B199" i="2" s="1"/>
  <c r="B200" i="2" s="1"/>
  <c r="B201" i="2" s="1"/>
  <c r="B202" i="2" s="1"/>
  <c r="B203" i="2" s="1"/>
  <c r="B204" i="2" s="1"/>
  <c r="B205" i="2" s="1"/>
  <c r="B206" i="2" s="1"/>
  <c r="B207" i="2" s="1"/>
  <c r="B208" i="2" s="1"/>
  <c r="B209" i="2" s="1"/>
  <c r="B210" i="2" s="1"/>
  <c r="B211" i="2" s="1"/>
  <c r="B212" i="2" s="1"/>
  <c r="B213" i="2" s="1"/>
  <c r="B214" i="2" s="1"/>
  <c r="B215" i="2" s="1"/>
  <c r="B216" i="2" s="1"/>
  <c r="B217" i="2" s="1"/>
  <c r="B218" i="2" s="1"/>
  <c r="B219" i="2" s="1"/>
  <c r="B220" i="2" s="1"/>
  <c r="B221" i="2" s="1"/>
  <c r="B222" i="2" s="1"/>
  <c r="B223" i="2" s="1"/>
  <c r="B224" i="2" s="1"/>
  <c r="B225" i="2" s="1"/>
  <c r="B226" i="2" s="1"/>
  <c r="B227" i="2" s="1"/>
  <c r="B228" i="2" s="1"/>
  <c r="B229" i="2" s="1"/>
  <c r="B230" i="2" s="1"/>
  <c r="B231" i="2" s="1"/>
  <c r="B232" i="2" s="1"/>
  <c r="B233" i="2" s="1"/>
  <c r="B234" i="2" s="1"/>
  <c r="B235" i="2" s="1"/>
  <c r="B236" i="2" s="1"/>
  <c r="B237" i="2" s="1"/>
  <c r="B238" i="2" s="1"/>
  <c r="B239" i="2" s="1"/>
  <c r="B240" i="2" s="1"/>
  <c r="B241" i="2" s="1"/>
  <c r="B242" i="2" s="1"/>
  <c r="B243" i="2" s="1"/>
  <c r="B244" i="2" s="1"/>
  <c r="B245" i="2" s="1"/>
  <c r="B246" i="2" s="1"/>
  <c r="B247" i="2" s="1"/>
  <c r="B248" i="2" s="1"/>
  <c r="B249" i="2" s="1"/>
  <c r="B250" i="2" s="1"/>
  <c r="B251" i="2" s="1"/>
  <c r="B252" i="2" s="1"/>
  <c r="B253" i="2" s="1"/>
  <c r="B254" i="2" s="1"/>
  <c r="B255" i="2" s="1"/>
  <c r="B256" i="2" s="1"/>
  <c r="B257" i="2" s="1"/>
  <c r="B258" i="2" s="1"/>
  <c r="B259" i="2" s="1"/>
  <c r="B260" i="2" s="1"/>
  <c r="B261" i="2" s="1"/>
  <c r="B262" i="2" s="1"/>
  <c r="B263" i="2" s="1"/>
  <c r="B264" i="2" s="1"/>
  <c r="B265" i="2" s="1"/>
  <c r="B266" i="2" s="1"/>
  <c r="B267" i="2" s="1"/>
  <c r="B268" i="2" s="1"/>
  <c r="B269" i="2" s="1"/>
  <c r="B270" i="2" s="1"/>
  <c r="B271" i="2" s="1"/>
  <c r="B272" i="2" s="1"/>
  <c r="B273" i="2" s="1"/>
  <c r="B274" i="2" s="1"/>
  <c r="B275" i="2" s="1"/>
  <c r="B276" i="2" s="1"/>
  <c r="B277" i="2" s="1"/>
  <c r="B278" i="2" s="1"/>
  <c r="B279" i="2" s="1"/>
  <c r="B280" i="2" s="1"/>
  <c r="B281" i="2" s="1"/>
  <c r="B282" i="2" s="1"/>
  <c r="B283" i="2" s="1"/>
  <c r="B284" i="2" s="1"/>
  <c r="B285" i="2" s="1"/>
  <c r="B286" i="2" s="1"/>
  <c r="B287" i="2" s="1"/>
  <c r="B288" i="2" s="1"/>
  <c r="B289" i="2" s="1"/>
  <c r="B290" i="2" s="1"/>
  <c r="B291" i="2" s="1"/>
  <c r="B292" i="2" s="1"/>
  <c r="B293" i="2" s="1"/>
  <c r="B294" i="2" s="1"/>
  <c r="B295" i="2" s="1"/>
  <c r="B296" i="2" s="1"/>
  <c r="B297" i="2" s="1"/>
  <c r="B298" i="2" s="1"/>
  <c r="B299" i="2" s="1"/>
  <c r="B300" i="2" s="1"/>
  <c r="B301" i="2" s="1"/>
  <c r="B302" i="2" s="1"/>
  <c r="B303" i="2" s="1"/>
  <c r="B304" i="2" s="1"/>
  <c r="B305" i="2" s="1"/>
  <c r="B306" i="2" s="1"/>
  <c r="B307" i="2" s="1"/>
  <c r="B308" i="2" s="1"/>
  <c r="B309" i="2" s="1"/>
  <c r="B310" i="2" s="1"/>
  <c r="B311" i="2" s="1"/>
  <c r="B312" i="2" s="1"/>
  <c r="B313" i="2" s="1"/>
  <c r="B314" i="2" s="1"/>
  <c r="B315" i="2" s="1"/>
  <c r="B316" i="2" s="1"/>
  <c r="B317" i="2" s="1"/>
  <c r="B318" i="2" s="1"/>
  <c r="B319" i="2" s="1"/>
  <c r="B320" i="2" s="1"/>
  <c r="B321" i="2" s="1"/>
  <c r="B322" i="2" s="1"/>
  <c r="B323" i="2" s="1"/>
  <c r="B324" i="2" s="1"/>
  <c r="B325" i="2" s="1"/>
  <c r="B326" i="2" s="1"/>
  <c r="B327" i="2" s="1"/>
  <c r="B328" i="2" s="1"/>
  <c r="B329" i="2" s="1"/>
  <c r="B330" i="2" s="1"/>
  <c r="B331" i="2" s="1"/>
  <c r="B332" i="2" s="1"/>
  <c r="B333" i="2" s="1"/>
  <c r="B334" i="2" s="1"/>
  <c r="B335" i="2" s="1"/>
  <c r="B336" i="2" s="1"/>
  <c r="B337" i="2" s="1"/>
  <c r="B338" i="2" s="1"/>
  <c r="B339" i="2" s="1"/>
  <c r="B340" i="2" s="1"/>
  <c r="B341" i="2" s="1"/>
  <c r="B342" i="2" s="1"/>
  <c r="B343" i="2" s="1"/>
  <c r="B344" i="2" s="1"/>
  <c r="B345" i="2" s="1"/>
  <c r="B346" i="2" s="1"/>
  <c r="B347" i="2" s="1"/>
  <c r="B348" i="2" s="1"/>
  <c r="B349" i="2" s="1"/>
  <c r="B350" i="2" s="1"/>
  <c r="B351" i="2" s="1"/>
  <c r="B352" i="2" s="1"/>
  <c r="B353" i="2" s="1"/>
  <c r="B354" i="2" s="1"/>
  <c r="B355" i="2" s="1"/>
  <c r="B356" i="2" s="1"/>
  <c r="B357" i="2" s="1"/>
  <c r="B358" i="2" s="1"/>
  <c r="B359" i="2" s="1"/>
  <c r="B360" i="2" s="1"/>
  <c r="B361" i="2" s="1"/>
  <c r="B362" i="2" s="1"/>
  <c r="B363" i="2" s="1"/>
  <c r="B364" i="2" s="1"/>
  <c r="B365" i="2" s="1"/>
  <c r="B366" i="2" s="1"/>
  <c r="B367" i="2" s="1"/>
  <c r="B368" i="2" s="1"/>
  <c r="B369" i="2" s="1"/>
  <c r="B370" i="2" s="1"/>
  <c r="B371" i="2" s="1"/>
  <c r="B372" i="2" s="1"/>
  <c r="B373" i="2" s="1"/>
  <c r="B374" i="2" s="1"/>
  <c r="B375" i="2" s="1"/>
  <c r="B376" i="2" s="1"/>
  <c r="B377" i="2" s="1"/>
  <c r="B378" i="2" s="1"/>
  <c r="B379" i="2" s="1"/>
  <c r="B380" i="2" s="1"/>
  <c r="B381" i="2" s="1"/>
  <c r="B382" i="2" s="1"/>
  <c r="B383" i="2" s="1"/>
  <c r="B384" i="2" s="1"/>
  <c r="B385" i="2" s="1"/>
  <c r="B386" i="2" s="1"/>
  <c r="B387" i="2" s="1"/>
  <c r="B388" i="2" s="1"/>
  <c r="B389" i="2" s="1"/>
  <c r="B390" i="2" s="1"/>
  <c r="B391" i="2" s="1"/>
  <c r="B392" i="2" s="1"/>
  <c r="B393" i="2" s="1"/>
  <c r="B394" i="2" s="1"/>
  <c r="B395" i="2" s="1"/>
  <c r="B396" i="2" s="1"/>
  <c r="B397" i="2" s="1"/>
  <c r="B398" i="2" s="1"/>
  <c r="B399" i="2" s="1"/>
  <c r="B400" i="2" s="1"/>
  <c r="B401" i="2" s="1"/>
  <c r="B402" i="2" s="1"/>
  <c r="B403" i="2" s="1"/>
  <c r="B404" i="2" s="1"/>
  <c r="B405" i="2" s="1"/>
  <c r="B406" i="2" s="1"/>
  <c r="B407" i="2" s="1"/>
  <c r="B408" i="2" s="1"/>
  <c r="B409" i="2" s="1"/>
  <c r="B410" i="2" s="1"/>
  <c r="B411" i="2" s="1"/>
  <c r="B412" i="2" s="1"/>
  <c r="B413" i="2" s="1"/>
  <c r="B414" i="2" s="1"/>
  <c r="B415" i="2" s="1"/>
  <c r="B416" i="2" s="1"/>
  <c r="B417" i="2" s="1"/>
  <c r="B418" i="2" s="1"/>
  <c r="B419" i="2" s="1"/>
  <c r="B420" i="2" s="1"/>
  <c r="B421" i="2" s="1"/>
  <c r="B422" i="2" s="1"/>
  <c r="B423" i="2" s="1"/>
  <c r="B424" i="2" s="1"/>
  <c r="B425" i="2" s="1"/>
  <c r="B426" i="2" s="1"/>
  <c r="B427" i="2" s="1"/>
  <c r="B428" i="2" s="1"/>
  <c r="B429" i="2" s="1"/>
  <c r="B430" i="2" s="1"/>
  <c r="B431" i="2" s="1"/>
  <c r="B432" i="2" s="1"/>
  <c r="B433" i="2" s="1"/>
  <c r="B434" i="2" s="1"/>
  <c r="B435" i="2" s="1"/>
  <c r="B436" i="2" s="1"/>
  <c r="B437" i="2" s="1"/>
  <c r="B438" i="2" s="1"/>
  <c r="B439" i="2" s="1"/>
  <c r="B440" i="2" s="1"/>
  <c r="B441" i="2" s="1"/>
  <c r="B442" i="2" s="1"/>
  <c r="B443" i="2" s="1"/>
  <c r="B444" i="2" s="1"/>
  <c r="B445" i="2" s="1"/>
  <c r="B446" i="2" s="1"/>
  <c r="B447" i="2" s="1"/>
  <c r="B448" i="2" s="1"/>
  <c r="B449" i="2" s="1"/>
  <c r="B450" i="2" s="1"/>
  <c r="B451" i="2" s="1"/>
  <c r="B452" i="2" s="1"/>
  <c r="B453" i="2" s="1"/>
  <c r="B454" i="2" s="1"/>
  <c r="B455" i="2" s="1"/>
  <c r="B456" i="2" s="1"/>
  <c r="B457" i="2" s="1"/>
  <c r="B458" i="2" s="1"/>
  <c r="B459" i="2" s="1"/>
  <c r="B460" i="2" s="1"/>
  <c r="B461" i="2" s="1"/>
  <c r="B462" i="2" s="1"/>
  <c r="B463" i="2" s="1"/>
  <c r="B464" i="2" s="1"/>
  <c r="B465" i="2" s="1"/>
  <c r="B466" i="2" s="1"/>
  <c r="B467" i="2" s="1"/>
  <c r="B468" i="2" s="1"/>
  <c r="B469" i="2" s="1"/>
  <c r="B470" i="2" s="1"/>
  <c r="B471" i="2" s="1"/>
  <c r="B472" i="2" s="1"/>
  <c r="B473" i="2" s="1"/>
  <c r="B474" i="2" s="1"/>
  <c r="B475" i="2" s="1"/>
  <c r="B476" i="2" s="1"/>
  <c r="B477" i="2" s="1"/>
  <c r="B478" i="2" s="1"/>
  <c r="B479" i="2" s="1"/>
  <c r="B480" i="2" s="1"/>
  <c r="B481" i="2" s="1"/>
  <c r="B482" i="2" s="1"/>
  <c r="B483" i="2" s="1"/>
  <c r="B484" i="2" s="1"/>
  <c r="B485" i="2" s="1"/>
  <c r="B486" i="2" s="1"/>
  <c r="B487" i="2" s="1"/>
  <c r="B488" i="2" s="1"/>
  <c r="B489" i="2" s="1"/>
  <c r="B490" i="2" s="1"/>
  <c r="B491" i="2" s="1"/>
  <c r="B492" i="2" s="1"/>
  <c r="B493" i="2" s="1"/>
  <c r="B494" i="2" s="1"/>
  <c r="B495" i="2" s="1"/>
  <c r="B496" i="2" s="1"/>
  <c r="B497" i="2" s="1"/>
  <c r="B498" i="2" s="1"/>
  <c r="B499" i="2" s="1"/>
  <c r="B500" i="2" s="1"/>
  <c r="B501" i="2" s="1"/>
  <c r="B502" i="2" s="1"/>
  <c r="B503" i="2" s="1"/>
  <c r="B504" i="2" s="1"/>
  <c r="B505" i="2" s="1"/>
  <c r="B506" i="2" s="1"/>
  <c r="B507" i="2" s="1"/>
  <c r="B508" i="2" s="1"/>
  <c r="B509" i="2" s="1"/>
  <c r="B510" i="2" s="1"/>
  <c r="B511" i="2" s="1"/>
  <c r="B512" i="2" s="1"/>
  <c r="B513" i="2" s="1"/>
  <c r="B514" i="2" s="1"/>
  <c r="B515" i="2" s="1"/>
  <c r="B516" i="2" s="1"/>
  <c r="B517" i="2" s="1"/>
  <c r="B518" i="2" s="1"/>
  <c r="B519" i="2" s="1"/>
  <c r="B520" i="2" s="1"/>
  <c r="B521" i="2" s="1"/>
  <c r="B522" i="2" s="1"/>
  <c r="B523" i="2" s="1"/>
  <c r="B524" i="2" s="1"/>
  <c r="B525" i="2" s="1"/>
  <c r="B526" i="2" s="1"/>
  <c r="B527" i="2" s="1"/>
  <c r="B528" i="2" s="1"/>
  <c r="B529" i="2" s="1"/>
  <c r="B530" i="2" s="1"/>
  <c r="B531" i="2" s="1"/>
  <c r="B532" i="2" s="1"/>
  <c r="B533" i="2" s="1"/>
  <c r="B534" i="2" s="1"/>
  <c r="B535" i="2" s="1"/>
  <c r="B536" i="2" s="1"/>
  <c r="B537" i="2" s="1"/>
  <c r="B538" i="2" s="1"/>
  <c r="B539" i="2" s="1"/>
  <c r="B540" i="2" s="1"/>
  <c r="B541" i="2" s="1"/>
  <c r="B542" i="2" s="1"/>
  <c r="B543" i="2" s="1"/>
  <c r="B544" i="2" s="1"/>
  <c r="B545" i="2" s="1"/>
  <c r="B546" i="2" s="1"/>
  <c r="B547" i="2" s="1"/>
  <c r="B548" i="2" s="1"/>
  <c r="B549" i="2" s="1"/>
  <c r="B550" i="2" s="1"/>
  <c r="B551" i="2" s="1"/>
  <c r="B552" i="2" s="1"/>
  <c r="B553" i="2" s="1"/>
  <c r="B554" i="2" s="1"/>
  <c r="B555" i="2" s="1"/>
  <c r="B556" i="2" s="1"/>
  <c r="B557" i="2" s="1"/>
  <c r="B558" i="2" s="1"/>
  <c r="B559" i="2" s="1"/>
  <c r="B560" i="2" s="1"/>
  <c r="B561" i="2" s="1"/>
  <c r="B562" i="2" s="1"/>
  <c r="B563" i="2" s="1"/>
  <c r="B564" i="2" s="1"/>
  <c r="B565" i="2" s="1"/>
  <c r="B566" i="2" s="1"/>
  <c r="B567" i="2" s="1"/>
  <c r="B568" i="2" s="1"/>
  <c r="B569" i="2" s="1"/>
  <c r="B570" i="2" s="1"/>
  <c r="B571" i="2" s="1"/>
  <c r="B572" i="2" s="1"/>
  <c r="B573" i="2" s="1"/>
  <c r="B574" i="2" s="1"/>
  <c r="B575" i="2" s="1"/>
  <c r="B576" i="2" s="1"/>
  <c r="B577" i="2" s="1"/>
  <c r="B578" i="2" s="1"/>
  <c r="B579" i="2" s="1"/>
  <c r="B580" i="2" s="1"/>
  <c r="B581" i="2" s="1"/>
  <c r="B582" i="2" s="1"/>
  <c r="B583" i="2" s="1"/>
  <c r="B584" i="2" s="1"/>
  <c r="B585" i="2" s="1"/>
  <c r="B586" i="2" s="1"/>
  <c r="B587" i="2" s="1"/>
  <c r="B588" i="2" s="1"/>
  <c r="B589" i="2" s="1"/>
  <c r="B590" i="2" s="1"/>
  <c r="B591" i="2" s="1"/>
  <c r="B592" i="2" s="1"/>
  <c r="B593" i="2" s="1"/>
  <c r="B594" i="2" s="1"/>
  <c r="B595" i="2" s="1"/>
  <c r="B596" i="2" s="1"/>
  <c r="B597" i="2" s="1"/>
  <c r="B598" i="2" s="1"/>
  <c r="B599" i="2" s="1"/>
  <c r="B600" i="2" s="1"/>
  <c r="B601" i="2" s="1"/>
  <c r="B602" i="2" s="1"/>
  <c r="B603" i="2" s="1"/>
  <c r="B604" i="2" s="1"/>
  <c r="B605" i="2" s="1"/>
  <c r="B606" i="2" s="1"/>
  <c r="B607" i="2" s="1"/>
  <c r="B608" i="2" s="1"/>
  <c r="B609" i="2" s="1"/>
  <c r="B610" i="2" s="1"/>
  <c r="B611" i="2" s="1"/>
  <c r="B612" i="2" s="1"/>
  <c r="B613" i="2" s="1"/>
  <c r="B614" i="2" s="1"/>
  <c r="B615" i="2" s="1"/>
  <c r="B616" i="2" s="1"/>
  <c r="B617" i="2" s="1"/>
  <c r="B618" i="2" s="1"/>
  <c r="B619" i="2" s="1"/>
  <c r="B620" i="2" s="1"/>
  <c r="B621" i="2" s="1"/>
  <c r="B622" i="2" s="1"/>
  <c r="B623" i="2" s="1"/>
  <c r="B624" i="2" s="1"/>
  <c r="B625" i="2" s="1"/>
  <c r="B626" i="2" s="1"/>
  <c r="B627" i="2" s="1"/>
  <c r="B628" i="2" s="1"/>
  <c r="B629" i="2" s="1"/>
  <c r="B630" i="2" s="1"/>
  <c r="B631" i="2" s="1"/>
  <c r="B632" i="2" s="1"/>
  <c r="B633" i="2" s="1"/>
  <c r="B634" i="2" s="1"/>
  <c r="B635" i="2" s="1"/>
  <c r="B636" i="2" s="1"/>
  <c r="B637" i="2" s="1"/>
  <c r="B638" i="2" s="1"/>
  <c r="B639" i="2" s="1"/>
  <c r="B640" i="2" s="1"/>
  <c r="B641" i="2" s="1"/>
  <c r="B642" i="2" s="1"/>
  <c r="B643" i="2" s="1"/>
  <c r="B644" i="2" s="1"/>
  <c r="B645" i="2" s="1"/>
  <c r="B646" i="2" s="1"/>
  <c r="B647" i="2" s="1"/>
  <c r="B648" i="2" s="1"/>
  <c r="B649" i="2" s="1"/>
  <c r="B650" i="2" s="1"/>
  <c r="B651" i="2" s="1"/>
  <c r="B652" i="2" s="1"/>
  <c r="B653" i="2" s="1"/>
  <c r="B654" i="2" s="1"/>
  <c r="B655" i="2" s="1"/>
  <c r="B656" i="2" s="1"/>
  <c r="B657" i="2" s="1"/>
  <c r="B658" i="2" s="1"/>
  <c r="B659" i="2" s="1"/>
  <c r="B660" i="2" s="1"/>
  <c r="B661" i="2" s="1"/>
  <c r="B662" i="2" s="1"/>
  <c r="B663" i="2" s="1"/>
  <c r="B664" i="2" s="1"/>
  <c r="B665" i="2" s="1"/>
  <c r="B666" i="2" s="1"/>
  <c r="B667" i="2" s="1"/>
  <c r="B668" i="2" s="1"/>
  <c r="B669" i="2" s="1"/>
  <c r="B670" i="2" s="1"/>
  <c r="B671" i="2" s="1"/>
  <c r="B672" i="2" s="1"/>
  <c r="B673" i="2" s="1"/>
  <c r="B674" i="2" s="1"/>
  <c r="B675" i="2" s="1"/>
  <c r="B676" i="2" s="1"/>
  <c r="B677" i="2" s="1"/>
  <c r="B678" i="2" s="1"/>
  <c r="B679" i="2" s="1"/>
  <c r="B680" i="2" s="1"/>
  <c r="B681" i="2" s="1"/>
  <c r="B682" i="2" s="1"/>
  <c r="B683" i="2" s="1"/>
  <c r="B684" i="2" s="1"/>
  <c r="B685" i="2" s="1"/>
  <c r="B686" i="2" s="1"/>
  <c r="B687" i="2" s="1"/>
  <c r="B688" i="2" s="1"/>
  <c r="B689" i="2" s="1"/>
  <c r="B690" i="2" s="1"/>
  <c r="B691" i="2" s="1"/>
  <c r="B692" i="2" s="1"/>
  <c r="B693" i="2" s="1"/>
  <c r="B694" i="2" s="1"/>
  <c r="B695" i="2" s="1"/>
  <c r="B696" i="2" s="1"/>
  <c r="B697" i="2" s="1"/>
  <c r="B698" i="2" s="1"/>
  <c r="B699" i="2" s="1"/>
  <c r="B700" i="2" s="1"/>
  <c r="B701" i="2" s="1"/>
  <c r="B702" i="2" s="1"/>
  <c r="B703" i="2" s="1"/>
  <c r="B704" i="2" s="1"/>
  <c r="B705" i="2" s="1"/>
  <c r="B706" i="2" s="1"/>
  <c r="B707" i="2" s="1"/>
  <c r="B708" i="2" s="1"/>
  <c r="B709" i="2" s="1"/>
  <c r="B710" i="2" s="1"/>
  <c r="B711" i="2" s="1"/>
  <c r="B712" i="2" s="1"/>
  <c r="B713" i="2" s="1"/>
  <c r="B714" i="2" s="1"/>
  <c r="B715" i="2" s="1"/>
  <c r="B716" i="2" s="1"/>
  <c r="B717" i="2" s="1"/>
  <c r="B718" i="2" s="1"/>
  <c r="B719" i="2" s="1"/>
  <c r="B720" i="2" s="1"/>
  <c r="B721" i="2" s="1"/>
  <c r="B722" i="2" s="1"/>
  <c r="B723" i="2" s="1"/>
  <c r="B724" i="2" s="1"/>
  <c r="B725" i="2" s="1"/>
  <c r="B726" i="2" s="1"/>
  <c r="B727" i="2" s="1"/>
  <c r="B728" i="2" s="1"/>
  <c r="B729" i="2" s="1"/>
  <c r="B730" i="2" s="1"/>
  <c r="B731" i="2" s="1"/>
  <c r="B732" i="2" s="1"/>
  <c r="B733" i="2" s="1"/>
  <c r="B734" i="2" s="1"/>
  <c r="B735" i="2" s="1"/>
  <c r="B736" i="2" s="1"/>
  <c r="B737" i="2" s="1"/>
  <c r="B738" i="2" s="1"/>
  <c r="B739" i="2" s="1"/>
  <c r="B740" i="2" s="1"/>
  <c r="B741" i="2" s="1"/>
  <c r="B742" i="2" s="1"/>
  <c r="B743" i="2" s="1"/>
  <c r="B744" i="2" s="1"/>
  <c r="B745" i="2" s="1"/>
  <c r="B746" i="2" s="1"/>
  <c r="B747" i="2" s="1"/>
  <c r="B748" i="2" s="1"/>
  <c r="B749" i="2" s="1"/>
  <c r="B750" i="2" s="1"/>
  <c r="B751" i="2" s="1"/>
  <c r="B752" i="2" s="1"/>
  <c r="B753" i="2" s="1"/>
  <c r="B754" i="2" s="1"/>
  <c r="B755" i="2" s="1"/>
  <c r="B756" i="2" s="1"/>
  <c r="B757" i="2" s="1"/>
  <c r="B758" i="2" s="1"/>
  <c r="B759" i="2" s="1"/>
  <c r="B760" i="2" s="1"/>
  <c r="B761" i="2" s="1"/>
  <c r="B762" i="2" s="1"/>
  <c r="B763" i="2" s="1"/>
  <c r="B764" i="2" s="1"/>
  <c r="B765" i="2" s="1"/>
  <c r="B766" i="2" s="1"/>
  <c r="B767" i="2" s="1"/>
  <c r="B768" i="2" s="1"/>
  <c r="B769" i="2" s="1"/>
  <c r="B770" i="2" s="1"/>
  <c r="B771" i="2" s="1"/>
  <c r="B772" i="2" s="1"/>
  <c r="B773" i="2" s="1"/>
  <c r="B774" i="2" s="1"/>
  <c r="B775" i="2" s="1"/>
  <c r="B776" i="2" s="1"/>
  <c r="B777" i="2" s="1"/>
  <c r="B778" i="2" s="1"/>
  <c r="B779" i="2" s="1"/>
  <c r="B780" i="2" s="1"/>
  <c r="B781" i="2" s="1"/>
  <c r="B782" i="2" s="1"/>
  <c r="B783" i="2" s="1"/>
  <c r="B784" i="2" s="1"/>
  <c r="B785" i="2" s="1"/>
  <c r="B786" i="2" s="1"/>
  <c r="B787" i="2" s="1"/>
  <c r="B788" i="2" s="1"/>
  <c r="B789" i="2" s="1"/>
  <c r="B790" i="2" s="1"/>
  <c r="B791" i="2" s="1"/>
  <c r="B792" i="2" s="1"/>
  <c r="B793" i="2" s="1"/>
  <c r="B794" i="2" s="1"/>
  <c r="B795" i="2" s="1"/>
  <c r="B796" i="2" s="1"/>
  <c r="B797" i="2" s="1"/>
  <c r="B798" i="2" s="1"/>
  <c r="B799" i="2" s="1"/>
  <c r="B800" i="2" s="1"/>
  <c r="B801" i="2" s="1"/>
  <c r="B802" i="2" s="1"/>
  <c r="C797" i="7"/>
  <c r="E797" i="7" s="1"/>
  <c r="D797" i="7"/>
  <c r="B798" i="7"/>
  <c r="F796" i="7"/>
  <c r="C8" i="7"/>
  <c r="E2" i="7"/>
  <c r="F2" i="7" s="1"/>
  <c r="C4" i="4"/>
  <c r="D4" i="4"/>
  <c r="E4" i="4"/>
  <c r="F4" i="4"/>
  <c r="G4" i="4"/>
  <c r="H4" i="4"/>
  <c r="I4" i="4"/>
  <c r="J4" i="4"/>
  <c r="K4" i="4"/>
  <c r="L4" i="4"/>
  <c r="M4" i="4"/>
  <c r="N4" i="4"/>
  <c r="O4" i="4"/>
  <c r="P4" i="4"/>
  <c r="Q4" i="4"/>
  <c r="R4" i="4"/>
  <c r="S4" i="4"/>
  <c r="T4" i="4"/>
  <c r="U4" i="4"/>
  <c r="V4" i="4"/>
  <c r="W4" i="4"/>
  <c r="X4" i="4"/>
  <c r="Y4" i="4"/>
  <c r="Z4" i="4"/>
  <c r="AA4" i="4"/>
  <c r="AB4" i="4"/>
  <c r="AC4" i="4"/>
  <c r="AD4" i="4"/>
  <c r="AE4" i="4"/>
  <c r="AF4" i="4"/>
  <c r="AG4" i="4"/>
  <c r="AH4" i="4"/>
  <c r="AI4" i="4"/>
  <c r="AJ4" i="4"/>
  <c r="AK4" i="4"/>
  <c r="AL4" i="4"/>
  <c r="AM4" i="4"/>
  <c r="AN4" i="4"/>
  <c r="AO4" i="4"/>
  <c r="AP4" i="4"/>
  <c r="AQ4" i="4"/>
  <c r="AR4" i="4"/>
  <c r="AS4" i="4"/>
  <c r="AT4" i="4"/>
  <c r="AU4" i="4"/>
  <c r="AV4" i="4"/>
  <c r="AW4" i="4"/>
  <c r="AX4" i="4"/>
  <c r="AY4" i="4"/>
  <c r="AZ4" i="4"/>
  <c r="BA4" i="4"/>
  <c r="BB4" i="4"/>
  <c r="BC4" i="4"/>
  <c r="BD4" i="4"/>
  <c r="BE4" i="4"/>
  <c r="BF4" i="4"/>
  <c r="C5" i="4"/>
  <c r="D5" i="4"/>
  <c r="E5" i="4"/>
  <c r="F5" i="4"/>
  <c r="G5" i="4"/>
  <c r="H5" i="4"/>
  <c r="I5" i="4"/>
  <c r="J5" i="4"/>
  <c r="K5" i="4"/>
  <c r="L5" i="4"/>
  <c r="M5" i="4"/>
  <c r="N5" i="4"/>
  <c r="O5" i="4"/>
  <c r="P5" i="4"/>
  <c r="Q5" i="4"/>
  <c r="R5" i="4"/>
  <c r="S5" i="4"/>
  <c r="T5" i="4"/>
  <c r="U5" i="4"/>
  <c r="V5" i="4"/>
  <c r="W5" i="4"/>
  <c r="X5" i="4"/>
  <c r="Y5" i="4"/>
  <c r="Z5" i="4"/>
  <c r="AA5" i="4"/>
  <c r="AB5" i="4"/>
  <c r="AC5" i="4"/>
  <c r="AD5" i="4"/>
  <c r="AE5" i="4"/>
  <c r="AF5" i="4"/>
  <c r="AG5" i="4"/>
  <c r="AH5" i="4"/>
  <c r="AI5" i="4"/>
  <c r="AJ5" i="4"/>
  <c r="AK5" i="4"/>
  <c r="AL5" i="4"/>
  <c r="AM5" i="4"/>
  <c r="AN5" i="4"/>
  <c r="AO5" i="4"/>
  <c r="AP5" i="4"/>
  <c r="AQ5" i="4"/>
  <c r="AR5" i="4"/>
  <c r="AS5" i="4"/>
  <c r="AT5" i="4"/>
  <c r="AU5" i="4"/>
  <c r="AV5" i="4"/>
  <c r="AW5" i="4"/>
  <c r="AX5" i="4"/>
  <c r="AY5" i="4"/>
  <c r="AZ5" i="4"/>
  <c r="BA5" i="4"/>
  <c r="BB5" i="4"/>
  <c r="BC5" i="4"/>
  <c r="BD5" i="4"/>
  <c r="BE5" i="4"/>
  <c r="BF5" i="4"/>
  <c r="C6" i="4"/>
  <c r="D6" i="4"/>
  <c r="E6" i="4"/>
  <c r="F6" i="4"/>
  <c r="G6" i="4"/>
  <c r="H6" i="4"/>
  <c r="I6" i="4"/>
  <c r="J6" i="4"/>
  <c r="K6" i="4"/>
  <c r="L6" i="4"/>
  <c r="M6" i="4"/>
  <c r="N6" i="4"/>
  <c r="O6" i="4"/>
  <c r="P6" i="4"/>
  <c r="Q6" i="4"/>
  <c r="R6" i="4"/>
  <c r="S6" i="4"/>
  <c r="T6" i="4"/>
  <c r="U6" i="4"/>
  <c r="V6" i="4"/>
  <c r="W6" i="4"/>
  <c r="X6" i="4"/>
  <c r="Y6" i="4"/>
  <c r="Z6" i="4"/>
  <c r="AA6" i="4"/>
  <c r="AB6" i="4"/>
  <c r="AC6" i="4"/>
  <c r="AD6" i="4"/>
  <c r="AE6" i="4"/>
  <c r="AF6" i="4"/>
  <c r="AG6" i="4"/>
  <c r="AH6" i="4"/>
  <c r="AI6" i="4"/>
  <c r="AJ6" i="4"/>
  <c r="AK6" i="4"/>
  <c r="AL6" i="4"/>
  <c r="AM6" i="4"/>
  <c r="AN6" i="4"/>
  <c r="AO6" i="4"/>
  <c r="AP6" i="4"/>
  <c r="AQ6" i="4"/>
  <c r="AR6" i="4"/>
  <c r="AS6" i="4"/>
  <c r="AT6" i="4"/>
  <c r="AU6" i="4"/>
  <c r="AV6" i="4"/>
  <c r="AW6" i="4"/>
  <c r="AX6" i="4"/>
  <c r="AY6" i="4"/>
  <c r="AZ6" i="4"/>
  <c r="BA6" i="4"/>
  <c r="BB6" i="4"/>
  <c r="BC6" i="4"/>
  <c r="BD6" i="4"/>
  <c r="BE6" i="4"/>
  <c r="BF6" i="4"/>
  <c r="C7" i="4"/>
  <c r="D7" i="4"/>
  <c r="E7" i="4"/>
  <c r="F7" i="4"/>
  <c r="G7" i="4"/>
  <c r="H7" i="4"/>
  <c r="I7" i="4"/>
  <c r="J7" i="4"/>
  <c r="K7" i="4"/>
  <c r="L7" i="4"/>
  <c r="M7" i="4"/>
  <c r="N7" i="4"/>
  <c r="O7" i="4"/>
  <c r="P7" i="4"/>
  <c r="Q7" i="4"/>
  <c r="R7" i="4"/>
  <c r="S7" i="4"/>
  <c r="T7" i="4"/>
  <c r="U7" i="4"/>
  <c r="V7" i="4"/>
  <c r="W7" i="4"/>
  <c r="X7" i="4"/>
  <c r="Y7" i="4"/>
  <c r="Z7" i="4"/>
  <c r="AA7" i="4"/>
  <c r="AB7" i="4"/>
  <c r="AC7" i="4"/>
  <c r="AD7" i="4"/>
  <c r="AE7" i="4"/>
  <c r="AF7" i="4"/>
  <c r="AG7" i="4"/>
  <c r="AH7" i="4"/>
  <c r="AI7" i="4"/>
  <c r="AJ7" i="4"/>
  <c r="AK7" i="4"/>
  <c r="AL7" i="4"/>
  <c r="AM7" i="4"/>
  <c r="AN7" i="4"/>
  <c r="AO7" i="4"/>
  <c r="AP7" i="4"/>
  <c r="AQ7" i="4"/>
  <c r="AR7" i="4"/>
  <c r="AS7" i="4"/>
  <c r="AT7" i="4"/>
  <c r="AU7" i="4"/>
  <c r="AV7" i="4"/>
  <c r="AW7" i="4"/>
  <c r="AX7" i="4"/>
  <c r="AY7" i="4"/>
  <c r="AZ7" i="4"/>
  <c r="BA7" i="4"/>
  <c r="BB7" i="4"/>
  <c r="BC7" i="4"/>
  <c r="BD7" i="4"/>
  <c r="BE7" i="4"/>
  <c r="BF7" i="4"/>
  <c r="C8" i="4"/>
  <c r="D8" i="4"/>
  <c r="E8" i="4"/>
  <c r="F8" i="4"/>
  <c r="G8" i="4"/>
  <c r="H8" i="4"/>
  <c r="I8" i="4"/>
  <c r="J8" i="4"/>
  <c r="K8" i="4"/>
  <c r="L8" i="4"/>
  <c r="M8" i="4"/>
  <c r="N8" i="4"/>
  <c r="O8" i="4"/>
  <c r="P8" i="4"/>
  <c r="Q8" i="4"/>
  <c r="R8" i="4"/>
  <c r="S8" i="4"/>
  <c r="T8" i="4"/>
  <c r="U8" i="4"/>
  <c r="V8" i="4"/>
  <c r="W8" i="4"/>
  <c r="X8" i="4"/>
  <c r="Y8" i="4"/>
  <c r="Z8" i="4"/>
  <c r="AA8" i="4"/>
  <c r="AB8" i="4"/>
  <c r="AC8" i="4"/>
  <c r="AD8" i="4"/>
  <c r="AE8" i="4"/>
  <c r="AF8" i="4"/>
  <c r="AG8" i="4"/>
  <c r="AH8" i="4"/>
  <c r="AI8" i="4"/>
  <c r="AJ8" i="4"/>
  <c r="AK8" i="4"/>
  <c r="AL8" i="4"/>
  <c r="AM8" i="4"/>
  <c r="AN8" i="4"/>
  <c r="AO8" i="4"/>
  <c r="AP8" i="4"/>
  <c r="AQ8" i="4"/>
  <c r="AR8" i="4"/>
  <c r="AS8" i="4"/>
  <c r="AT8" i="4"/>
  <c r="AU8" i="4"/>
  <c r="AV8" i="4"/>
  <c r="AW8" i="4"/>
  <c r="AX8" i="4"/>
  <c r="AY8" i="4"/>
  <c r="AZ8" i="4"/>
  <c r="BA8" i="4"/>
  <c r="BB8" i="4"/>
  <c r="BC8" i="4"/>
  <c r="BD8" i="4"/>
  <c r="BE8" i="4"/>
  <c r="BF8" i="4"/>
  <c r="C9" i="4"/>
  <c r="D9" i="4"/>
  <c r="E9" i="4"/>
  <c r="F9" i="4"/>
  <c r="G9" i="4"/>
  <c r="H9" i="4"/>
  <c r="I9" i="4"/>
  <c r="J9" i="4"/>
  <c r="K9" i="4"/>
  <c r="L9" i="4"/>
  <c r="M9" i="4"/>
  <c r="N9" i="4"/>
  <c r="O9" i="4"/>
  <c r="P9" i="4"/>
  <c r="Q9" i="4"/>
  <c r="R9" i="4"/>
  <c r="S9" i="4"/>
  <c r="T9" i="4"/>
  <c r="U9" i="4"/>
  <c r="V9" i="4"/>
  <c r="W9" i="4"/>
  <c r="X9" i="4"/>
  <c r="Y9" i="4"/>
  <c r="Z9" i="4"/>
  <c r="AA9" i="4"/>
  <c r="AB9" i="4"/>
  <c r="AC9" i="4"/>
  <c r="AD9" i="4"/>
  <c r="AE9" i="4"/>
  <c r="AF9" i="4"/>
  <c r="AG9" i="4"/>
  <c r="AH9" i="4"/>
  <c r="AI9" i="4"/>
  <c r="AJ9" i="4"/>
  <c r="AK9" i="4"/>
  <c r="AL9" i="4"/>
  <c r="AM9" i="4"/>
  <c r="AN9" i="4"/>
  <c r="AO9" i="4"/>
  <c r="AP9" i="4"/>
  <c r="AQ9" i="4"/>
  <c r="AR9" i="4"/>
  <c r="AS9" i="4"/>
  <c r="AT9" i="4"/>
  <c r="AU9" i="4"/>
  <c r="AV9" i="4"/>
  <c r="AW9" i="4"/>
  <c r="AX9" i="4"/>
  <c r="AY9" i="4"/>
  <c r="AZ9" i="4"/>
  <c r="BA9" i="4"/>
  <c r="BB9" i="4"/>
  <c r="BC9" i="4"/>
  <c r="BD9" i="4"/>
  <c r="BE9" i="4"/>
  <c r="BF9" i="4"/>
  <c r="C10" i="4"/>
  <c r="D10" i="4"/>
  <c r="E10" i="4"/>
  <c r="F10" i="4"/>
  <c r="G10" i="4"/>
  <c r="H10" i="4"/>
  <c r="I10" i="4"/>
  <c r="J10" i="4"/>
  <c r="K10" i="4"/>
  <c r="L10" i="4"/>
  <c r="M10" i="4"/>
  <c r="N10" i="4"/>
  <c r="O10" i="4"/>
  <c r="P10" i="4"/>
  <c r="Q10" i="4"/>
  <c r="R10" i="4"/>
  <c r="S10" i="4"/>
  <c r="T10" i="4"/>
  <c r="U10" i="4"/>
  <c r="V10" i="4"/>
  <c r="W10" i="4"/>
  <c r="X10" i="4"/>
  <c r="Y10" i="4"/>
  <c r="Z10" i="4"/>
  <c r="AA10" i="4"/>
  <c r="AB10" i="4"/>
  <c r="AC10" i="4"/>
  <c r="AD10" i="4"/>
  <c r="AE10" i="4"/>
  <c r="AF10" i="4"/>
  <c r="AG10" i="4"/>
  <c r="AH10" i="4"/>
  <c r="AI10" i="4"/>
  <c r="AJ10" i="4"/>
  <c r="AK10" i="4"/>
  <c r="AL10" i="4"/>
  <c r="AM10" i="4"/>
  <c r="AN10" i="4"/>
  <c r="AO10" i="4"/>
  <c r="AP10" i="4"/>
  <c r="AQ10" i="4"/>
  <c r="AR10" i="4"/>
  <c r="AS10" i="4"/>
  <c r="AT10" i="4"/>
  <c r="AU10" i="4"/>
  <c r="AV10" i="4"/>
  <c r="AW10" i="4"/>
  <c r="AX10" i="4"/>
  <c r="AY10" i="4"/>
  <c r="AZ10" i="4"/>
  <c r="BA10" i="4"/>
  <c r="BB10" i="4"/>
  <c r="BC10" i="4"/>
  <c r="BD10" i="4"/>
  <c r="BE10" i="4"/>
  <c r="BF10" i="4"/>
  <c r="C11" i="4"/>
  <c r="D11" i="4"/>
  <c r="E11" i="4"/>
  <c r="F11" i="4"/>
  <c r="G11" i="4"/>
  <c r="H11" i="4"/>
  <c r="I11" i="4"/>
  <c r="J11" i="4"/>
  <c r="K11" i="4"/>
  <c r="L11" i="4"/>
  <c r="M11" i="4"/>
  <c r="N11" i="4"/>
  <c r="O11" i="4"/>
  <c r="P11" i="4"/>
  <c r="Q11" i="4"/>
  <c r="R11" i="4"/>
  <c r="S11" i="4"/>
  <c r="T11" i="4"/>
  <c r="U11" i="4"/>
  <c r="V11" i="4"/>
  <c r="W11" i="4"/>
  <c r="X11" i="4"/>
  <c r="Y11" i="4"/>
  <c r="Z11" i="4"/>
  <c r="AA11" i="4"/>
  <c r="AB11" i="4"/>
  <c r="AC11" i="4"/>
  <c r="AD11" i="4"/>
  <c r="AE11" i="4"/>
  <c r="AF11" i="4"/>
  <c r="AG11" i="4"/>
  <c r="AH11" i="4"/>
  <c r="AI11" i="4"/>
  <c r="AJ11" i="4"/>
  <c r="AK11" i="4"/>
  <c r="AL11" i="4"/>
  <c r="AM11" i="4"/>
  <c r="AN11" i="4"/>
  <c r="AO11" i="4"/>
  <c r="AP11" i="4"/>
  <c r="AQ11" i="4"/>
  <c r="AR11" i="4"/>
  <c r="AS11" i="4"/>
  <c r="AT11" i="4"/>
  <c r="AU11" i="4"/>
  <c r="AV11" i="4"/>
  <c r="AW11" i="4"/>
  <c r="AX11" i="4"/>
  <c r="AY11" i="4"/>
  <c r="AZ11" i="4"/>
  <c r="BA11" i="4"/>
  <c r="BB11" i="4"/>
  <c r="BC11" i="4"/>
  <c r="BD11" i="4"/>
  <c r="BE11" i="4"/>
  <c r="BF11" i="4"/>
  <c r="C12" i="4"/>
  <c r="D12" i="4"/>
  <c r="E12" i="4"/>
  <c r="F12" i="4"/>
  <c r="G12" i="4"/>
  <c r="H12" i="4"/>
  <c r="I12" i="4"/>
  <c r="J12" i="4"/>
  <c r="K12" i="4"/>
  <c r="L12" i="4"/>
  <c r="M12" i="4"/>
  <c r="N12" i="4"/>
  <c r="O12" i="4"/>
  <c r="P12" i="4"/>
  <c r="Q12" i="4"/>
  <c r="R12" i="4"/>
  <c r="S12" i="4"/>
  <c r="T12" i="4"/>
  <c r="U12" i="4"/>
  <c r="V12" i="4"/>
  <c r="W12" i="4"/>
  <c r="X12" i="4"/>
  <c r="Y12" i="4"/>
  <c r="Z12" i="4"/>
  <c r="AA12" i="4"/>
  <c r="AB12" i="4"/>
  <c r="AC12" i="4"/>
  <c r="AD12" i="4"/>
  <c r="AE12" i="4"/>
  <c r="AF12" i="4"/>
  <c r="AG12" i="4"/>
  <c r="AH12" i="4"/>
  <c r="AI12" i="4"/>
  <c r="AJ12" i="4"/>
  <c r="AK12" i="4"/>
  <c r="AL12" i="4"/>
  <c r="AM12" i="4"/>
  <c r="AN12" i="4"/>
  <c r="AO12" i="4"/>
  <c r="AP12" i="4"/>
  <c r="AQ12" i="4"/>
  <c r="AR12" i="4"/>
  <c r="AS12" i="4"/>
  <c r="AT12" i="4"/>
  <c r="AU12" i="4"/>
  <c r="AV12" i="4"/>
  <c r="AW12" i="4"/>
  <c r="AX12" i="4"/>
  <c r="AY12" i="4"/>
  <c r="AZ12" i="4"/>
  <c r="BA12" i="4"/>
  <c r="BB12" i="4"/>
  <c r="BC12" i="4"/>
  <c r="BD12" i="4"/>
  <c r="BE12" i="4"/>
  <c r="BF12" i="4"/>
  <c r="C13" i="4"/>
  <c r="D13" i="4"/>
  <c r="E13" i="4"/>
  <c r="F13" i="4"/>
  <c r="G13" i="4"/>
  <c r="H13" i="4"/>
  <c r="I13" i="4"/>
  <c r="J13" i="4"/>
  <c r="K13" i="4"/>
  <c r="L13" i="4"/>
  <c r="M13" i="4"/>
  <c r="N13" i="4"/>
  <c r="O13" i="4"/>
  <c r="P13" i="4"/>
  <c r="Q13" i="4"/>
  <c r="R13" i="4"/>
  <c r="S13" i="4"/>
  <c r="T13" i="4"/>
  <c r="U13" i="4"/>
  <c r="V13" i="4"/>
  <c r="W13" i="4"/>
  <c r="X13" i="4"/>
  <c r="Y13" i="4"/>
  <c r="Z13" i="4"/>
  <c r="AA13" i="4"/>
  <c r="AB13" i="4"/>
  <c r="AC13" i="4"/>
  <c r="AD13" i="4"/>
  <c r="AE13" i="4"/>
  <c r="AF13" i="4"/>
  <c r="AG13" i="4"/>
  <c r="AH13" i="4"/>
  <c r="AI13" i="4"/>
  <c r="AJ13" i="4"/>
  <c r="AK13" i="4"/>
  <c r="AL13" i="4"/>
  <c r="AM13" i="4"/>
  <c r="AN13" i="4"/>
  <c r="AO13" i="4"/>
  <c r="AP13" i="4"/>
  <c r="AQ13" i="4"/>
  <c r="AR13" i="4"/>
  <c r="AS13" i="4"/>
  <c r="AT13" i="4"/>
  <c r="AU13" i="4"/>
  <c r="AV13" i="4"/>
  <c r="AW13" i="4"/>
  <c r="AX13" i="4"/>
  <c r="AY13" i="4"/>
  <c r="AZ13" i="4"/>
  <c r="BA13" i="4"/>
  <c r="BB13" i="4"/>
  <c r="BC13" i="4"/>
  <c r="BD13" i="4"/>
  <c r="BE13" i="4"/>
  <c r="BF13" i="4"/>
  <c r="C14" i="4"/>
  <c r="D14" i="4"/>
  <c r="E14" i="4"/>
  <c r="F14" i="4"/>
  <c r="G14" i="4"/>
  <c r="H14" i="4"/>
  <c r="I14" i="4"/>
  <c r="J14" i="4"/>
  <c r="K14" i="4"/>
  <c r="L14" i="4"/>
  <c r="M14" i="4"/>
  <c r="N14" i="4"/>
  <c r="O14" i="4"/>
  <c r="P14" i="4"/>
  <c r="Q14" i="4"/>
  <c r="R14" i="4"/>
  <c r="S14" i="4"/>
  <c r="T14" i="4"/>
  <c r="U14" i="4"/>
  <c r="V14" i="4"/>
  <c r="W14" i="4"/>
  <c r="X14" i="4"/>
  <c r="Y14" i="4"/>
  <c r="Z14" i="4"/>
  <c r="AA14" i="4"/>
  <c r="AB14" i="4"/>
  <c r="AC14" i="4"/>
  <c r="AD14" i="4"/>
  <c r="AE14" i="4"/>
  <c r="AF14" i="4"/>
  <c r="AG14" i="4"/>
  <c r="AH14" i="4"/>
  <c r="AI14" i="4"/>
  <c r="AJ14" i="4"/>
  <c r="AK14" i="4"/>
  <c r="AL14" i="4"/>
  <c r="AM14" i="4"/>
  <c r="AN14" i="4"/>
  <c r="AO14" i="4"/>
  <c r="AP14" i="4"/>
  <c r="AQ14" i="4"/>
  <c r="AR14" i="4"/>
  <c r="AS14" i="4"/>
  <c r="AT14" i="4"/>
  <c r="AU14" i="4"/>
  <c r="AV14" i="4"/>
  <c r="AW14" i="4"/>
  <c r="AX14" i="4"/>
  <c r="AY14" i="4"/>
  <c r="AZ14" i="4"/>
  <c r="BA14" i="4"/>
  <c r="BB14" i="4"/>
  <c r="BC14" i="4"/>
  <c r="BD14" i="4"/>
  <c r="BE14" i="4"/>
  <c r="BF14" i="4"/>
  <c r="C15" i="4"/>
  <c r="D15" i="4"/>
  <c r="E15" i="4"/>
  <c r="F15" i="4"/>
  <c r="G15" i="4"/>
  <c r="H15" i="4"/>
  <c r="I15" i="4"/>
  <c r="J15" i="4"/>
  <c r="K15" i="4"/>
  <c r="L15" i="4"/>
  <c r="M15" i="4"/>
  <c r="N15" i="4"/>
  <c r="O15" i="4"/>
  <c r="P15" i="4"/>
  <c r="Q15" i="4"/>
  <c r="R15" i="4"/>
  <c r="S15" i="4"/>
  <c r="T15" i="4"/>
  <c r="U15" i="4"/>
  <c r="V15" i="4"/>
  <c r="W15" i="4"/>
  <c r="X15" i="4"/>
  <c r="Y15" i="4"/>
  <c r="Z15" i="4"/>
  <c r="AA15" i="4"/>
  <c r="AB15" i="4"/>
  <c r="AC15" i="4"/>
  <c r="AD15" i="4"/>
  <c r="AE15" i="4"/>
  <c r="AF15" i="4"/>
  <c r="AG15" i="4"/>
  <c r="AH15" i="4"/>
  <c r="AI15" i="4"/>
  <c r="AJ15" i="4"/>
  <c r="AK15" i="4"/>
  <c r="AL15" i="4"/>
  <c r="AM15" i="4"/>
  <c r="AN15" i="4"/>
  <c r="AO15" i="4"/>
  <c r="AP15" i="4"/>
  <c r="AQ15" i="4"/>
  <c r="AR15" i="4"/>
  <c r="AS15" i="4"/>
  <c r="AT15" i="4"/>
  <c r="AU15" i="4"/>
  <c r="AV15" i="4"/>
  <c r="AW15" i="4"/>
  <c r="AX15" i="4"/>
  <c r="AY15" i="4"/>
  <c r="AZ15" i="4"/>
  <c r="BA15" i="4"/>
  <c r="BB15" i="4"/>
  <c r="BC15" i="4"/>
  <c r="BD15" i="4"/>
  <c r="BE15" i="4"/>
  <c r="BF15" i="4"/>
  <c r="C16" i="4"/>
  <c r="D16" i="4"/>
  <c r="E16" i="4"/>
  <c r="F16" i="4"/>
  <c r="G16" i="4"/>
  <c r="H16" i="4"/>
  <c r="I16" i="4"/>
  <c r="J16" i="4"/>
  <c r="K16" i="4"/>
  <c r="L16" i="4"/>
  <c r="M16" i="4"/>
  <c r="N16" i="4"/>
  <c r="O16" i="4"/>
  <c r="P16" i="4"/>
  <c r="Q16" i="4"/>
  <c r="R16" i="4"/>
  <c r="S16" i="4"/>
  <c r="T16" i="4"/>
  <c r="U16" i="4"/>
  <c r="V16" i="4"/>
  <c r="W16" i="4"/>
  <c r="X16" i="4"/>
  <c r="Y16" i="4"/>
  <c r="Z16" i="4"/>
  <c r="AA16" i="4"/>
  <c r="AB16" i="4"/>
  <c r="AC16" i="4"/>
  <c r="AD16" i="4"/>
  <c r="AE16" i="4"/>
  <c r="AF16" i="4"/>
  <c r="AG16" i="4"/>
  <c r="AH16" i="4"/>
  <c r="AI16" i="4"/>
  <c r="AJ16" i="4"/>
  <c r="AK16" i="4"/>
  <c r="AL16" i="4"/>
  <c r="AM16" i="4"/>
  <c r="AN16" i="4"/>
  <c r="AO16" i="4"/>
  <c r="AP16" i="4"/>
  <c r="AQ16" i="4"/>
  <c r="AR16" i="4"/>
  <c r="AS16" i="4"/>
  <c r="AT16" i="4"/>
  <c r="AU16" i="4"/>
  <c r="AV16" i="4"/>
  <c r="AW16" i="4"/>
  <c r="AX16" i="4"/>
  <c r="AY16" i="4"/>
  <c r="AZ16" i="4"/>
  <c r="BA16" i="4"/>
  <c r="BB16" i="4"/>
  <c r="BC16" i="4"/>
  <c r="BD16" i="4"/>
  <c r="BE16" i="4"/>
  <c r="BF16" i="4"/>
  <c r="C17" i="4"/>
  <c r="D17" i="4"/>
  <c r="E17" i="4"/>
  <c r="F17" i="4"/>
  <c r="G17" i="4"/>
  <c r="H17" i="4"/>
  <c r="I17" i="4"/>
  <c r="J17" i="4"/>
  <c r="K17" i="4"/>
  <c r="L17" i="4"/>
  <c r="M17" i="4"/>
  <c r="N17" i="4"/>
  <c r="O17" i="4"/>
  <c r="P17" i="4"/>
  <c r="Q17" i="4"/>
  <c r="R17" i="4"/>
  <c r="S17" i="4"/>
  <c r="T17" i="4"/>
  <c r="U17" i="4"/>
  <c r="V17" i="4"/>
  <c r="W17" i="4"/>
  <c r="X17" i="4"/>
  <c r="Y17" i="4"/>
  <c r="Z17" i="4"/>
  <c r="AA17" i="4"/>
  <c r="AB17" i="4"/>
  <c r="AC17" i="4"/>
  <c r="AD17" i="4"/>
  <c r="AE17" i="4"/>
  <c r="AF17" i="4"/>
  <c r="AG17" i="4"/>
  <c r="AH17" i="4"/>
  <c r="AI17" i="4"/>
  <c r="AJ17" i="4"/>
  <c r="AK17" i="4"/>
  <c r="AL17" i="4"/>
  <c r="AM17" i="4"/>
  <c r="AN17" i="4"/>
  <c r="AO17" i="4"/>
  <c r="AP17" i="4"/>
  <c r="AQ17" i="4"/>
  <c r="AR17" i="4"/>
  <c r="AS17" i="4"/>
  <c r="AT17" i="4"/>
  <c r="AU17" i="4"/>
  <c r="AV17" i="4"/>
  <c r="AW17" i="4"/>
  <c r="AX17" i="4"/>
  <c r="AY17" i="4"/>
  <c r="AZ17" i="4"/>
  <c r="BA17" i="4"/>
  <c r="BB17" i="4"/>
  <c r="BC17" i="4"/>
  <c r="BD17" i="4"/>
  <c r="BE17" i="4"/>
  <c r="BF17" i="4"/>
  <c r="C18" i="4"/>
  <c r="D18" i="4"/>
  <c r="E18" i="4"/>
  <c r="F18" i="4"/>
  <c r="G18" i="4"/>
  <c r="H18" i="4"/>
  <c r="I18" i="4"/>
  <c r="J18" i="4"/>
  <c r="K18" i="4"/>
  <c r="L18" i="4"/>
  <c r="M18" i="4"/>
  <c r="N18" i="4"/>
  <c r="O18" i="4"/>
  <c r="P18" i="4"/>
  <c r="Q18" i="4"/>
  <c r="R18" i="4"/>
  <c r="S18" i="4"/>
  <c r="T18" i="4"/>
  <c r="U18" i="4"/>
  <c r="V18" i="4"/>
  <c r="W18" i="4"/>
  <c r="X18" i="4"/>
  <c r="Y18" i="4"/>
  <c r="Z18" i="4"/>
  <c r="AA18" i="4"/>
  <c r="AB18" i="4"/>
  <c r="AC18" i="4"/>
  <c r="AD18" i="4"/>
  <c r="AE18" i="4"/>
  <c r="AF18" i="4"/>
  <c r="AG18" i="4"/>
  <c r="AH18" i="4"/>
  <c r="AI18" i="4"/>
  <c r="AJ18" i="4"/>
  <c r="AK18" i="4"/>
  <c r="AL18" i="4"/>
  <c r="AM18" i="4"/>
  <c r="AN18" i="4"/>
  <c r="AO18" i="4"/>
  <c r="AP18" i="4"/>
  <c r="AQ18" i="4"/>
  <c r="AR18" i="4"/>
  <c r="AS18" i="4"/>
  <c r="AT18" i="4"/>
  <c r="AU18" i="4"/>
  <c r="AV18" i="4"/>
  <c r="AW18" i="4"/>
  <c r="AX18" i="4"/>
  <c r="AY18" i="4"/>
  <c r="AZ18" i="4"/>
  <c r="BA18" i="4"/>
  <c r="BB18" i="4"/>
  <c r="BC18" i="4"/>
  <c r="BD18" i="4"/>
  <c r="BE18" i="4"/>
  <c r="BF18" i="4"/>
  <c r="C19" i="4"/>
  <c r="D19" i="4"/>
  <c r="E19" i="4"/>
  <c r="F19" i="4"/>
  <c r="G19" i="4"/>
  <c r="H19" i="4"/>
  <c r="I19" i="4"/>
  <c r="J19" i="4"/>
  <c r="K19" i="4"/>
  <c r="L19" i="4"/>
  <c r="M19" i="4"/>
  <c r="N19" i="4"/>
  <c r="O19" i="4"/>
  <c r="P19" i="4"/>
  <c r="Q19" i="4"/>
  <c r="R19" i="4"/>
  <c r="S19" i="4"/>
  <c r="T19" i="4"/>
  <c r="U19" i="4"/>
  <c r="V19" i="4"/>
  <c r="W19" i="4"/>
  <c r="X19" i="4"/>
  <c r="Y19" i="4"/>
  <c r="Z19" i="4"/>
  <c r="AA19" i="4"/>
  <c r="AB19" i="4"/>
  <c r="AC19" i="4"/>
  <c r="AD19" i="4"/>
  <c r="AE19" i="4"/>
  <c r="AF19" i="4"/>
  <c r="AG19" i="4"/>
  <c r="AH19" i="4"/>
  <c r="AI19" i="4"/>
  <c r="AJ19" i="4"/>
  <c r="AK19" i="4"/>
  <c r="AL19" i="4"/>
  <c r="AM19" i="4"/>
  <c r="AN19" i="4"/>
  <c r="AO19" i="4"/>
  <c r="AP19" i="4"/>
  <c r="AQ19" i="4"/>
  <c r="AR19" i="4"/>
  <c r="AS19" i="4"/>
  <c r="AT19" i="4"/>
  <c r="AU19" i="4"/>
  <c r="AV19" i="4"/>
  <c r="AW19" i="4"/>
  <c r="AX19" i="4"/>
  <c r="AY19" i="4"/>
  <c r="AZ19" i="4"/>
  <c r="BA19" i="4"/>
  <c r="BB19" i="4"/>
  <c r="BC19" i="4"/>
  <c r="BD19" i="4"/>
  <c r="BE19" i="4"/>
  <c r="BF19" i="4"/>
  <c r="C20" i="4"/>
  <c r="D20" i="4"/>
  <c r="E20" i="4"/>
  <c r="F20" i="4"/>
  <c r="G20" i="4"/>
  <c r="H20" i="4"/>
  <c r="I20" i="4"/>
  <c r="J20" i="4"/>
  <c r="K20" i="4"/>
  <c r="L20" i="4"/>
  <c r="M20" i="4"/>
  <c r="N20" i="4"/>
  <c r="O20" i="4"/>
  <c r="P20" i="4"/>
  <c r="Q20" i="4"/>
  <c r="R20" i="4"/>
  <c r="S20" i="4"/>
  <c r="T20" i="4"/>
  <c r="U20" i="4"/>
  <c r="V20" i="4"/>
  <c r="W20" i="4"/>
  <c r="X20" i="4"/>
  <c r="Y20" i="4"/>
  <c r="Z20" i="4"/>
  <c r="AA20" i="4"/>
  <c r="AB20" i="4"/>
  <c r="AC20" i="4"/>
  <c r="AD20" i="4"/>
  <c r="AE20" i="4"/>
  <c r="AF20" i="4"/>
  <c r="AG20" i="4"/>
  <c r="AH20" i="4"/>
  <c r="AI20" i="4"/>
  <c r="AJ20" i="4"/>
  <c r="AK20" i="4"/>
  <c r="AL20" i="4"/>
  <c r="AM20" i="4"/>
  <c r="AN20" i="4"/>
  <c r="AO20" i="4"/>
  <c r="AP20" i="4"/>
  <c r="AQ20" i="4"/>
  <c r="AR20" i="4"/>
  <c r="AS20" i="4"/>
  <c r="AT20" i="4"/>
  <c r="AU20" i="4"/>
  <c r="AV20" i="4"/>
  <c r="AW20" i="4"/>
  <c r="AX20" i="4"/>
  <c r="AY20" i="4"/>
  <c r="AZ20" i="4"/>
  <c r="BA20" i="4"/>
  <c r="BB20" i="4"/>
  <c r="BC20" i="4"/>
  <c r="BD20" i="4"/>
  <c r="BE20" i="4"/>
  <c r="BF20" i="4"/>
  <c r="C21" i="4"/>
  <c r="D21" i="4"/>
  <c r="E21" i="4"/>
  <c r="F21" i="4"/>
  <c r="G21" i="4"/>
  <c r="H21" i="4"/>
  <c r="I21" i="4"/>
  <c r="J21" i="4"/>
  <c r="K21" i="4"/>
  <c r="L21" i="4"/>
  <c r="M21" i="4"/>
  <c r="N21" i="4"/>
  <c r="O21" i="4"/>
  <c r="P21" i="4"/>
  <c r="Q21" i="4"/>
  <c r="R21" i="4"/>
  <c r="S21" i="4"/>
  <c r="T21" i="4"/>
  <c r="U21" i="4"/>
  <c r="V21" i="4"/>
  <c r="W21" i="4"/>
  <c r="X21" i="4"/>
  <c r="Y21" i="4"/>
  <c r="Z21" i="4"/>
  <c r="AA21" i="4"/>
  <c r="AB21" i="4"/>
  <c r="AC21" i="4"/>
  <c r="AD21" i="4"/>
  <c r="AE21" i="4"/>
  <c r="AF21" i="4"/>
  <c r="AG21" i="4"/>
  <c r="AH21" i="4"/>
  <c r="AI21" i="4"/>
  <c r="AJ21" i="4"/>
  <c r="AK21" i="4"/>
  <c r="AL21" i="4"/>
  <c r="AM21" i="4"/>
  <c r="AN21" i="4"/>
  <c r="AO21" i="4"/>
  <c r="AP21" i="4"/>
  <c r="AQ21" i="4"/>
  <c r="AR21" i="4"/>
  <c r="AS21" i="4"/>
  <c r="AT21" i="4"/>
  <c r="AU21" i="4"/>
  <c r="AV21" i="4"/>
  <c r="AW21" i="4"/>
  <c r="AX21" i="4"/>
  <c r="AY21" i="4"/>
  <c r="AZ21" i="4"/>
  <c r="BA21" i="4"/>
  <c r="BB21" i="4"/>
  <c r="BC21" i="4"/>
  <c r="BD21" i="4"/>
  <c r="BE21" i="4"/>
  <c r="BF21" i="4"/>
  <c r="C22" i="4"/>
  <c r="D22" i="4"/>
  <c r="E22" i="4"/>
  <c r="F22" i="4"/>
  <c r="G22" i="4"/>
  <c r="H22" i="4"/>
  <c r="I22" i="4"/>
  <c r="J22" i="4"/>
  <c r="K22" i="4"/>
  <c r="L22" i="4"/>
  <c r="M22" i="4"/>
  <c r="N22" i="4"/>
  <c r="O22" i="4"/>
  <c r="P22" i="4"/>
  <c r="Q22" i="4"/>
  <c r="R22" i="4"/>
  <c r="S22" i="4"/>
  <c r="T22" i="4"/>
  <c r="U22" i="4"/>
  <c r="V22" i="4"/>
  <c r="W22" i="4"/>
  <c r="X22" i="4"/>
  <c r="Y22" i="4"/>
  <c r="Z22" i="4"/>
  <c r="AA22" i="4"/>
  <c r="AB22" i="4"/>
  <c r="AC22" i="4"/>
  <c r="AD22" i="4"/>
  <c r="AE22" i="4"/>
  <c r="AF22" i="4"/>
  <c r="AG22" i="4"/>
  <c r="AH22" i="4"/>
  <c r="AI22" i="4"/>
  <c r="AJ22" i="4"/>
  <c r="AK22" i="4"/>
  <c r="AL22" i="4"/>
  <c r="AM22" i="4"/>
  <c r="AN22" i="4"/>
  <c r="AO22" i="4"/>
  <c r="AP22" i="4"/>
  <c r="AQ22" i="4"/>
  <c r="AR22" i="4"/>
  <c r="AS22" i="4"/>
  <c r="AT22" i="4"/>
  <c r="AU22" i="4"/>
  <c r="AV22" i="4"/>
  <c r="AW22" i="4"/>
  <c r="AX22" i="4"/>
  <c r="AY22" i="4"/>
  <c r="AZ22" i="4"/>
  <c r="BA22" i="4"/>
  <c r="BB22" i="4"/>
  <c r="BC22" i="4"/>
  <c r="BD22" i="4"/>
  <c r="BE22" i="4"/>
  <c r="BF22" i="4"/>
  <c r="C23" i="4"/>
  <c r="D23" i="4"/>
  <c r="E23" i="4"/>
  <c r="F23" i="4"/>
  <c r="G23" i="4"/>
  <c r="H23" i="4"/>
  <c r="I23" i="4"/>
  <c r="J23" i="4"/>
  <c r="K23" i="4"/>
  <c r="L23" i="4"/>
  <c r="M23" i="4"/>
  <c r="N23" i="4"/>
  <c r="O23" i="4"/>
  <c r="P23" i="4"/>
  <c r="Q23" i="4"/>
  <c r="R23" i="4"/>
  <c r="S23" i="4"/>
  <c r="T23" i="4"/>
  <c r="U23" i="4"/>
  <c r="V23" i="4"/>
  <c r="W23" i="4"/>
  <c r="X23" i="4"/>
  <c r="Y23" i="4"/>
  <c r="Z23" i="4"/>
  <c r="AA23" i="4"/>
  <c r="AB23" i="4"/>
  <c r="AC23" i="4"/>
  <c r="AD23" i="4"/>
  <c r="AE23" i="4"/>
  <c r="AF23" i="4"/>
  <c r="AG23" i="4"/>
  <c r="AH23" i="4"/>
  <c r="AI23" i="4"/>
  <c r="AJ23" i="4"/>
  <c r="AK23" i="4"/>
  <c r="AL23" i="4"/>
  <c r="AM23" i="4"/>
  <c r="AN23" i="4"/>
  <c r="AO23" i="4"/>
  <c r="AP23" i="4"/>
  <c r="AQ23" i="4"/>
  <c r="AR23" i="4"/>
  <c r="AS23" i="4"/>
  <c r="AT23" i="4"/>
  <c r="AU23" i="4"/>
  <c r="AV23" i="4"/>
  <c r="AW23" i="4"/>
  <c r="AX23" i="4"/>
  <c r="AY23" i="4"/>
  <c r="AZ23" i="4"/>
  <c r="BA23" i="4"/>
  <c r="BB23" i="4"/>
  <c r="BC23" i="4"/>
  <c r="BD23" i="4"/>
  <c r="BE23" i="4"/>
  <c r="BF23" i="4"/>
  <c r="C24" i="4"/>
  <c r="D24" i="4"/>
  <c r="E24" i="4"/>
  <c r="F24" i="4"/>
  <c r="G24" i="4"/>
  <c r="H24" i="4"/>
  <c r="I24" i="4"/>
  <c r="J24" i="4"/>
  <c r="K24" i="4"/>
  <c r="L24" i="4"/>
  <c r="M24" i="4"/>
  <c r="N24" i="4"/>
  <c r="O24" i="4"/>
  <c r="P24" i="4"/>
  <c r="Q24" i="4"/>
  <c r="R24" i="4"/>
  <c r="S24" i="4"/>
  <c r="T24" i="4"/>
  <c r="U24" i="4"/>
  <c r="V24" i="4"/>
  <c r="W24" i="4"/>
  <c r="X24" i="4"/>
  <c r="Y24" i="4"/>
  <c r="Z24" i="4"/>
  <c r="AA24" i="4"/>
  <c r="AB24" i="4"/>
  <c r="AC24" i="4"/>
  <c r="AD24" i="4"/>
  <c r="AE24" i="4"/>
  <c r="AF24" i="4"/>
  <c r="AG24" i="4"/>
  <c r="AH24" i="4"/>
  <c r="AI24" i="4"/>
  <c r="AJ24" i="4"/>
  <c r="AK24" i="4"/>
  <c r="AL24" i="4"/>
  <c r="AM24" i="4"/>
  <c r="AN24" i="4"/>
  <c r="AO24" i="4"/>
  <c r="AP24" i="4"/>
  <c r="AQ24" i="4"/>
  <c r="AR24" i="4"/>
  <c r="AS24" i="4"/>
  <c r="AT24" i="4"/>
  <c r="AU24" i="4"/>
  <c r="AV24" i="4"/>
  <c r="AW24" i="4"/>
  <c r="AX24" i="4"/>
  <c r="AY24" i="4"/>
  <c r="AZ24" i="4"/>
  <c r="BA24" i="4"/>
  <c r="BB24" i="4"/>
  <c r="BC24" i="4"/>
  <c r="BD24" i="4"/>
  <c r="BE24" i="4"/>
  <c r="BF24" i="4"/>
  <c r="C25" i="4"/>
  <c r="D25" i="4"/>
  <c r="E25" i="4"/>
  <c r="F25" i="4"/>
  <c r="G25" i="4"/>
  <c r="H25" i="4"/>
  <c r="I25" i="4"/>
  <c r="J25" i="4"/>
  <c r="K25" i="4"/>
  <c r="L25" i="4"/>
  <c r="M25" i="4"/>
  <c r="N25" i="4"/>
  <c r="O25" i="4"/>
  <c r="P25" i="4"/>
  <c r="Q25" i="4"/>
  <c r="R25" i="4"/>
  <c r="S25" i="4"/>
  <c r="T25" i="4"/>
  <c r="U25" i="4"/>
  <c r="V25" i="4"/>
  <c r="W25" i="4"/>
  <c r="X25" i="4"/>
  <c r="Y25" i="4"/>
  <c r="Z25" i="4"/>
  <c r="AA25" i="4"/>
  <c r="AB25" i="4"/>
  <c r="AC25" i="4"/>
  <c r="AD25" i="4"/>
  <c r="AE25" i="4"/>
  <c r="AF25" i="4"/>
  <c r="AG25" i="4"/>
  <c r="AH25" i="4"/>
  <c r="AI25" i="4"/>
  <c r="AJ25" i="4"/>
  <c r="AK25" i="4"/>
  <c r="AL25" i="4"/>
  <c r="AM25" i="4"/>
  <c r="AN25" i="4"/>
  <c r="AO25" i="4"/>
  <c r="AP25" i="4"/>
  <c r="AQ25" i="4"/>
  <c r="AR25" i="4"/>
  <c r="AS25" i="4"/>
  <c r="AT25" i="4"/>
  <c r="AU25" i="4"/>
  <c r="AV25" i="4"/>
  <c r="AW25" i="4"/>
  <c r="AX25" i="4"/>
  <c r="AY25" i="4"/>
  <c r="AZ25" i="4"/>
  <c r="BA25" i="4"/>
  <c r="BB25" i="4"/>
  <c r="BC25" i="4"/>
  <c r="BD25" i="4"/>
  <c r="BE25" i="4"/>
  <c r="BF25" i="4"/>
  <c r="C26" i="4"/>
  <c r="D26" i="4"/>
  <c r="E26" i="4"/>
  <c r="F26" i="4"/>
  <c r="G26" i="4"/>
  <c r="H26" i="4"/>
  <c r="I26" i="4"/>
  <c r="J26" i="4"/>
  <c r="K26" i="4"/>
  <c r="L26" i="4"/>
  <c r="M26" i="4"/>
  <c r="N26" i="4"/>
  <c r="O26" i="4"/>
  <c r="P26" i="4"/>
  <c r="Q26" i="4"/>
  <c r="R26" i="4"/>
  <c r="S26" i="4"/>
  <c r="T26" i="4"/>
  <c r="U26" i="4"/>
  <c r="V26" i="4"/>
  <c r="W26" i="4"/>
  <c r="X26" i="4"/>
  <c r="Y26" i="4"/>
  <c r="Z26" i="4"/>
  <c r="AA26" i="4"/>
  <c r="AB26" i="4"/>
  <c r="AC26" i="4"/>
  <c r="AD26" i="4"/>
  <c r="AE26" i="4"/>
  <c r="AF26" i="4"/>
  <c r="AG26" i="4"/>
  <c r="AH26" i="4"/>
  <c r="AI26" i="4"/>
  <c r="AJ26" i="4"/>
  <c r="AK26" i="4"/>
  <c r="AL26" i="4"/>
  <c r="AM26" i="4"/>
  <c r="AN26" i="4"/>
  <c r="AO26" i="4"/>
  <c r="AP26" i="4"/>
  <c r="AQ26" i="4"/>
  <c r="AR26" i="4"/>
  <c r="AS26" i="4"/>
  <c r="AT26" i="4"/>
  <c r="AU26" i="4"/>
  <c r="AV26" i="4"/>
  <c r="AW26" i="4"/>
  <c r="AX26" i="4"/>
  <c r="AY26" i="4"/>
  <c r="AZ26" i="4"/>
  <c r="BA26" i="4"/>
  <c r="BB26" i="4"/>
  <c r="BC26" i="4"/>
  <c r="BD26" i="4"/>
  <c r="BE26" i="4"/>
  <c r="BF26" i="4"/>
  <c r="C27" i="4"/>
  <c r="D27" i="4"/>
  <c r="E27" i="4"/>
  <c r="F27" i="4"/>
  <c r="G27" i="4"/>
  <c r="H27" i="4"/>
  <c r="I27" i="4"/>
  <c r="J27" i="4"/>
  <c r="K27" i="4"/>
  <c r="L27" i="4"/>
  <c r="M27" i="4"/>
  <c r="N27" i="4"/>
  <c r="O27" i="4"/>
  <c r="P27" i="4"/>
  <c r="Q27" i="4"/>
  <c r="R27" i="4"/>
  <c r="S27" i="4"/>
  <c r="T27" i="4"/>
  <c r="U27" i="4"/>
  <c r="V27" i="4"/>
  <c r="W27" i="4"/>
  <c r="X27" i="4"/>
  <c r="Y27" i="4"/>
  <c r="Z27" i="4"/>
  <c r="AA27" i="4"/>
  <c r="AB27" i="4"/>
  <c r="AC27" i="4"/>
  <c r="AD27" i="4"/>
  <c r="AE27" i="4"/>
  <c r="AF27" i="4"/>
  <c r="AG27" i="4"/>
  <c r="AH27" i="4"/>
  <c r="AI27" i="4"/>
  <c r="AJ27" i="4"/>
  <c r="AK27" i="4"/>
  <c r="AL27" i="4"/>
  <c r="AM27" i="4"/>
  <c r="AN27" i="4"/>
  <c r="AO27" i="4"/>
  <c r="AP27" i="4"/>
  <c r="AQ27" i="4"/>
  <c r="AR27" i="4"/>
  <c r="AS27" i="4"/>
  <c r="AT27" i="4"/>
  <c r="AU27" i="4"/>
  <c r="AV27" i="4"/>
  <c r="AW27" i="4"/>
  <c r="AX27" i="4"/>
  <c r="AY27" i="4"/>
  <c r="AZ27" i="4"/>
  <c r="BA27" i="4"/>
  <c r="BB27" i="4"/>
  <c r="BC27" i="4"/>
  <c r="BD27" i="4"/>
  <c r="BE27" i="4"/>
  <c r="BF27" i="4"/>
  <c r="C28" i="4"/>
  <c r="D28" i="4"/>
  <c r="E28" i="4"/>
  <c r="F28" i="4"/>
  <c r="G28" i="4"/>
  <c r="H28" i="4"/>
  <c r="I28" i="4"/>
  <c r="J28" i="4"/>
  <c r="K28" i="4"/>
  <c r="L28" i="4"/>
  <c r="M28" i="4"/>
  <c r="N28" i="4"/>
  <c r="O28" i="4"/>
  <c r="P28" i="4"/>
  <c r="Q28" i="4"/>
  <c r="R28" i="4"/>
  <c r="S28" i="4"/>
  <c r="T28" i="4"/>
  <c r="U28" i="4"/>
  <c r="V28" i="4"/>
  <c r="W28" i="4"/>
  <c r="X28" i="4"/>
  <c r="Y28" i="4"/>
  <c r="Z28" i="4"/>
  <c r="AA28" i="4"/>
  <c r="AB28" i="4"/>
  <c r="AC28" i="4"/>
  <c r="AD28" i="4"/>
  <c r="AE28" i="4"/>
  <c r="AF28" i="4"/>
  <c r="AG28" i="4"/>
  <c r="AH28" i="4"/>
  <c r="AI28" i="4"/>
  <c r="AJ28" i="4"/>
  <c r="AK28" i="4"/>
  <c r="AL28" i="4"/>
  <c r="AM28" i="4"/>
  <c r="AN28" i="4"/>
  <c r="AO28" i="4"/>
  <c r="AP28" i="4"/>
  <c r="AQ28" i="4"/>
  <c r="AR28" i="4"/>
  <c r="AS28" i="4"/>
  <c r="AT28" i="4"/>
  <c r="AU28" i="4"/>
  <c r="AV28" i="4"/>
  <c r="AW28" i="4"/>
  <c r="AX28" i="4"/>
  <c r="AY28" i="4"/>
  <c r="AZ28" i="4"/>
  <c r="BA28" i="4"/>
  <c r="BB28" i="4"/>
  <c r="BC28" i="4"/>
  <c r="BD28" i="4"/>
  <c r="BE28" i="4"/>
  <c r="BF28" i="4"/>
  <c r="C29" i="4"/>
  <c r="D29" i="4"/>
  <c r="E29" i="4"/>
  <c r="F29" i="4"/>
  <c r="G29" i="4"/>
  <c r="H29" i="4"/>
  <c r="I29" i="4"/>
  <c r="J29" i="4"/>
  <c r="K29" i="4"/>
  <c r="L29" i="4"/>
  <c r="M29" i="4"/>
  <c r="N29" i="4"/>
  <c r="O29" i="4"/>
  <c r="P29" i="4"/>
  <c r="Q29" i="4"/>
  <c r="R29" i="4"/>
  <c r="S29" i="4"/>
  <c r="T29" i="4"/>
  <c r="U29" i="4"/>
  <c r="V29" i="4"/>
  <c r="W29" i="4"/>
  <c r="X29" i="4"/>
  <c r="Y29" i="4"/>
  <c r="Z29" i="4"/>
  <c r="AA29" i="4"/>
  <c r="AB29" i="4"/>
  <c r="AC29" i="4"/>
  <c r="AD29" i="4"/>
  <c r="AE29" i="4"/>
  <c r="AF29" i="4"/>
  <c r="AG29" i="4"/>
  <c r="AH29" i="4"/>
  <c r="AI29" i="4"/>
  <c r="AJ29" i="4"/>
  <c r="AK29" i="4"/>
  <c r="AL29" i="4"/>
  <c r="AM29" i="4"/>
  <c r="AN29" i="4"/>
  <c r="AO29" i="4"/>
  <c r="AP29" i="4"/>
  <c r="AQ29" i="4"/>
  <c r="AR29" i="4"/>
  <c r="AS29" i="4"/>
  <c r="AT29" i="4"/>
  <c r="AU29" i="4"/>
  <c r="AV29" i="4"/>
  <c r="AW29" i="4"/>
  <c r="AX29" i="4"/>
  <c r="AY29" i="4"/>
  <c r="AZ29" i="4"/>
  <c r="BA29" i="4"/>
  <c r="BB29" i="4"/>
  <c r="BC29" i="4"/>
  <c r="BD29" i="4"/>
  <c r="BE29" i="4"/>
  <c r="BF29" i="4"/>
  <c r="C30" i="4"/>
  <c r="D30" i="4"/>
  <c r="E30" i="4"/>
  <c r="F30" i="4"/>
  <c r="G30" i="4"/>
  <c r="H30" i="4"/>
  <c r="I30" i="4"/>
  <c r="J30" i="4"/>
  <c r="K30" i="4"/>
  <c r="L30" i="4"/>
  <c r="M30" i="4"/>
  <c r="N30" i="4"/>
  <c r="O30" i="4"/>
  <c r="P30" i="4"/>
  <c r="Q30" i="4"/>
  <c r="R30" i="4"/>
  <c r="S30" i="4"/>
  <c r="T30" i="4"/>
  <c r="U30" i="4"/>
  <c r="V30" i="4"/>
  <c r="W30" i="4"/>
  <c r="X30" i="4"/>
  <c r="Y30" i="4"/>
  <c r="Z30" i="4"/>
  <c r="AA30" i="4"/>
  <c r="AB30" i="4"/>
  <c r="AC30" i="4"/>
  <c r="AD30" i="4"/>
  <c r="AE30" i="4"/>
  <c r="AF30" i="4"/>
  <c r="AG30" i="4"/>
  <c r="AH30" i="4"/>
  <c r="AI30" i="4"/>
  <c r="AJ30" i="4"/>
  <c r="AK30" i="4"/>
  <c r="AL30" i="4"/>
  <c r="AM30" i="4"/>
  <c r="AN30" i="4"/>
  <c r="AO30" i="4"/>
  <c r="AP30" i="4"/>
  <c r="AQ30" i="4"/>
  <c r="AR30" i="4"/>
  <c r="AS30" i="4"/>
  <c r="AT30" i="4"/>
  <c r="AU30" i="4"/>
  <c r="AV30" i="4"/>
  <c r="AW30" i="4"/>
  <c r="AX30" i="4"/>
  <c r="AY30" i="4"/>
  <c r="AZ30" i="4"/>
  <c r="BA30" i="4"/>
  <c r="BB30" i="4"/>
  <c r="BC30" i="4"/>
  <c r="BD30" i="4"/>
  <c r="BE30" i="4"/>
  <c r="BF30" i="4"/>
  <c r="C31" i="4"/>
  <c r="D31" i="4"/>
  <c r="E31" i="4"/>
  <c r="F31" i="4"/>
  <c r="G31" i="4"/>
  <c r="H31" i="4"/>
  <c r="I31" i="4"/>
  <c r="J31" i="4"/>
  <c r="K31" i="4"/>
  <c r="L31" i="4"/>
  <c r="M31" i="4"/>
  <c r="N31" i="4"/>
  <c r="O31" i="4"/>
  <c r="P31" i="4"/>
  <c r="Q31" i="4"/>
  <c r="R31" i="4"/>
  <c r="S31" i="4"/>
  <c r="T31" i="4"/>
  <c r="U31" i="4"/>
  <c r="V31" i="4"/>
  <c r="W31" i="4"/>
  <c r="X31" i="4"/>
  <c r="Y31" i="4"/>
  <c r="Z31" i="4"/>
  <c r="AA31" i="4"/>
  <c r="AB31" i="4"/>
  <c r="AC31" i="4"/>
  <c r="AD31" i="4"/>
  <c r="AE31" i="4"/>
  <c r="AF31" i="4"/>
  <c r="AG31" i="4"/>
  <c r="AH31" i="4"/>
  <c r="AI31" i="4"/>
  <c r="AJ31" i="4"/>
  <c r="AK31" i="4"/>
  <c r="AL31" i="4"/>
  <c r="AM31" i="4"/>
  <c r="AN31" i="4"/>
  <c r="AO31" i="4"/>
  <c r="AP31" i="4"/>
  <c r="AQ31" i="4"/>
  <c r="AR31" i="4"/>
  <c r="AS31" i="4"/>
  <c r="AT31" i="4"/>
  <c r="AU31" i="4"/>
  <c r="AV31" i="4"/>
  <c r="AW31" i="4"/>
  <c r="AX31" i="4"/>
  <c r="AY31" i="4"/>
  <c r="AZ31" i="4"/>
  <c r="BA31" i="4"/>
  <c r="BB31" i="4"/>
  <c r="BC31" i="4"/>
  <c r="BD31" i="4"/>
  <c r="BE31" i="4"/>
  <c r="BF31" i="4"/>
  <c r="C32" i="4"/>
  <c r="D32" i="4"/>
  <c r="E32" i="4"/>
  <c r="F32" i="4"/>
  <c r="G32" i="4"/>
  <c r="H32" i="4"/>
  <c r="I32" i="4"/>
  <c r="J32" i="4"/>
  <c r="K32" i="4"/>
  <c r="L32" i="4"/>
  <c r="M32" i="4"/>
  <c r="N32" i="4"/>
  <c r="O32" i="4"/>
  <c r="P32" i="4"/>
  <c r="Q32" i="4"/>
  <c r="R32" i="4"/>
  <c r="S32" i="4"/>
  <c r="T32" i="4"/>
  <c r="U32" i="4"/>
  <c r="V32" i="4"/>
  <c r="W32" i="4"/>
  <c r="X32" i="4"/>
  <c r="Y32" i="4"/>
  <c r="Z32" i="4"/>
  <c r="AA32" i="4"/>
  <c r="AB32" i="4"/>
  <c r="AC32" i="4"/>
  <c r="AD32" i="4"/>
  <c r="AE32" i="4"/>
  <c r="AF32" i="4"/>
  <c r="AG32" i="4"/>
  <c r="AH32" i="4"/>
  <c r="AI32" i="4"/>
  <c r="AJ32" i="4"/>
  <c r="AK32" i="4"/>
  <c r="AL32" i="4"/>
  <c r="AM32" i="4"/>
  <c r="AN32" i="4"/>
  <c r="AO32" i="4"/>
  <c r="AP32" i="4"/>
  <c r="AQ32" i="4"/>
  <c r="AR32" i="4"/>
  <c r="AS32" i="4"/>
  <c r="AT32" i="4"/>
  <c r="AU32" i="4"/>
  <c r="AV32" i="4"/>
  <c r="AW32" i="4"/>
  <c r="AX32" i="4"/>
  <c r="AY32" i="4"/>
  <c r="AZ32" i="4"/>
  <c r="BA32" i="4"/>
  <c r="BB32" i="4"/>
  <c r="BC32" i="4"/>
  <c r="BD32" i="4"/>
  <c r="BE32" i="4"/>
  <c r="BF32" i="4"/>
  <c r="C33" i="4"/>
  <c r="D33" i="4"/>
  <c r="E33" i="4"/>
  <c r="F33" i="4"/>
  <c r="G33" i="4"/>
  <c r="H33" i="4"/>
  <c r="I33" i="4"/>
  <c r="J33" i="4"/>
  <c r="K33" i="4"/>
  <c r="L33" i="4"/>
  <c r="M33" i="4"/>
  <c r="N33" i="4"/>
  <c r="O33" i="4"/>
  <c r="P33" i="4"/>
  <c r="Q33" i="4"/>
  <c r="R33" i="4"/>
  <c r="S33" i="4"/>
  <c r="T33" i="4"/>
  <c r="U33" i="4"/>
  <c r="V33" i="4"/>
  <c r="W33" i="4"/>
  <c r="X33" i="4"/>
  <c r="Y33" i="4"/>
  <c r="Z33" i="4"/>
  <c r="AA33" i="4"/>
  <c r="AB33" i="4"/>
  <c r="AC33" i="4"/>
  <c r="AD33" i="4"/>
  <c r="AE33" i="4"/>
  <c r="AF33" i="4"/>
  <c r="AG33" i="4"/>
  <c r="AH33" i="4"/>
  <c r="AI33" i="4"/>
  <c r="AJ33" i="4"/>
  <c r="AK33" i="4"/>
  <c r="AL33" i="4"/>
  <c r="AM33" i="4"/>
  <c r="AN33" i="4"/>
  <c r="AO33" i="4"/>
  <c r="AP33" i="4"/>
  <c r="AQ33" i="4"/>
  <c r="AR33" i="4"/>
  <c r="AS33" i="4"/>
  <c r="AT33" i="4"/>
  <c r="AU33" i="4"/>
  <c r="AV33" i="4"/>
  <c r="AW33" i="4"/>
  <c r="AX33" i="4"/>
  <c r="AY33" i="4"/>
  <c r="AZ33" i="4"/>
  <c r="BA33" i="4"/>
  <c r="BB33" i="4"/>
  <c r="BC33" i="4"/>
  <c r="BD33" i="4"/>
  <c r="BE33" i="4"/>
  <c r="BF33" i="4"/>
  <c r="C34" i="4"/>
  <c r="D34" i="4"/>
  <c r="E34" i="4"/>
  <c r="F34" i="4"/>
  <c r="G34" i="4"/>
  <c r="H34" i="4"/>
  <c r="I34" i="4"/>
  <c r="J34" i="4"/>
  <c r="K34" i="4"/>
  <c r="L34" i="4"/>
  <c r="M34" i="4"/>
  <c r="N34" i="4"/>
  <c r="O34" i="4"/>
  <c r="P34" i="4"/>
  <c r="Q34" i="4"/>
  <c r="R34" i="4"/>
  <c r="S34" i="4"/>
  <c r="T34" i="4"/>
  <c r="U34" i="4"/>
  <c r="V34" i="4"/>
  <c r="W34" i="4"/>
  <c r="X34" i="4"/>
  <c r="Y34" i="4"/>
  <c r="Z34" i="4"/>
  <c r="AA34" i="4"/>
  <c r="AB34" i="4"/>
  <c r="AC34" i="4"/>
  <c r="AD34" i="4"/>
  <c r="AE34" i="4"/>
  <c r="AF34" i="4"/>
  <c r="AG34" i="4"/>
  <c r="AH34" i="4"/>
  <c r="AI34" i="4"/>
  <c r="AJ34" i="4"/>
  <c r="AK34" i="4"/>
  <c r="AL34" i="4"/>
  <c r="AM34" i="4"/>
  <c r="AN34" i="4"/>
  <c r="AO34" i="4"/>
  <c r="AP34" i="4"/>
  <c r="AQ34" i="4"/>
  <c r="AR34" i="4"/>
  <c r="AS34" i="4"/>
  <c r="AT34" i="4"/>
  <c r="AU34" i="4"/>
  <c r="AV34" i="4"/>
  <c r="AW34" i="4"/>
  <c r="AX34" i="4"/>
  <c r="AY34" i="4"/>
  <c r="AZ34" i="4"/>
  <c r="BA34" i="4"/>
  <c r="BB34" i="4"/>
  <c r="BC34" i="4"/>
  <c r="BD34" i="4"/>
  <c r="BE34" i="4"/>
  <c r="BF34" i="4"/>
  <c r="C35" i="4"/>
  <c r="D35" i="4"/>
  <c r="E35" i="4"/>
  <c r="F35" i="4"/>
  <c r="G35" i="4"/>
  <c r="H35" i="4"/>
  <c r="I35" i="4"/>
  <c r="J35" i="4"/>
  <c r="K35" i="4"/>
  <c r="L35" i="4"/>
  <c r="M35" i="4"/>
  <c r="N35" i="4"/>
  <c r="O35" i="4"/>
  <c r="P35" i="4"/>
  <c r="Q35" i="4"/>
  <c r="R35" i="4"/>
  <c r="S35" i="4"/>
  <c r="T35" i="4"/>
  <c r="U35" i="4"/>
  <c r="V35" i="4"/>
  <c r="W35" i="4"/>
  <c r="X35" i="4"/>
  <c r="Y35" i="4"/>
  <c r="Z35" i="4"/>
  <c r="AA35" i="4"/>
  <c r="AB35" i="4"/>
  <c r="AC35" i="4"/>
  <c r="AD35" i="4"/>
  <c r="AE35" i="4"/>
  <c r="AF35" i="4"/>
  <c r="AG35" i="4"/>
  <c r="AH35" i="4"/>
  <c r="AI35" i="4"/>
  <c r="AJ35" i="4"/>
  <c r="AK35" i="4"/>
  <c r="AL35" i="4"/>
  <c r="AM35" i="4"/>
  <c r="AN35" i="4"/>
  <c r="AO35" i="4"/>
  <c r="AP35" i="4"/>
  <c r="AQ35" i="4"/>
  <c r="AR35" i="4"/>
  <c r="AS35" i="4"/>
  <c r="AT35" i="4"/>
  <c r="AU35" i="4"/>
  <c r="AV35" i="4"/>
  <c r="AW35" i="4"/>
  <c r="AX35" i="4"/>
  <c r="AY35" i="4"/>
  <c r="AZ35" i="4"/>
  <c r="BA35" i="4"/>
  <c r="BB35" i="4"/>
  <c r="BC35" i="4"/>
  <c r="BD35" i="4"/>
  <c r="BE35" i="4"/>
  <c r="BF35" i="4"/>
  <c r="C36" i="4"/>
  <c r="D36" i="4"/>
  <c r="E36" i="4"/>
  <c r="F36" i="4"/>
  <c r="G36" i="4"/>
  <c r="H36" i="4"/>
  <c r="I36" i="4"/>
  <c r="J36" i="4"/>
  <c r="K36" i="4"/>
  <c r="L36" i="4"/>
  <c r="M36" i="4"/>
  <c r="N36" i="4"/>
  <c r="O36" i="4"/>
  <c r="P36" i="4"/>
  <c r="Q36" i="4"/>
  <c r="R36" i="4"/>
  <c r="S36" i="4"/>
  <c r="T36" i="4"/>
  <c r="U36" i="4"/>
  <c r="V36" i="4"/>
  <c r="W36" i="4"/>
  <c r="X36" i="4"/>
  <c r="Y36" i="4"/>
  <c r="Z36" i="4"/>
  <c r="AA36" i="4"/>
  <c r="AB36" i="4"/>
  <c r="AC36" i="4"/>
  <c r="AD36" i="4"/>
  <c r="AE36" i="4"/>
  <c r="AF36" i="4"/>
  <c r="AG36" i="4"/>
  <c r="AH36" i="4"/>
  <c r="AI36" i="4"/>
  <c r="AJ36" i="4"/>
  <c r="AK36" i="4"/>
  <c r="AL36" i="4"/>
  <c r="AM36" i="4"/>
  <c r="AN36" i="4"/>
  <c r="AO36" i="4"/>
  <c r="AP36" i="4"/>
  <c r="AQ36" i="4"/>
  <c r="AR36" i="4"/>
  <c r="AS36" i="4"/>
  <c r="AT36" i="4"/>
  <c r="AU36" i="4"/>
  <c r="AV36" i="4"/>
  <c r="AW36" i="4"/>
  <c r="AX36" i="4"/>
  <c r="AY36" i="4"/>
  <c r="AZ36" i="4"/>
  <c r="BA36" i="4"/>
  <c r="BB36" i="4"/>
  <c r="BC36" i="4"/>
  <c r="BD36" i="4"/>
  <c r="BE36" i="4"/>
  <c r="BF36" i="4"/>
  <c r="C37" i="4"/>
  <c r="D37" i="4"/>
  <c r="E37" i="4"/>
  <c r="F37" i="4"/>
  <c r="G37" i="4"/>
  <c r="H37" i="4"/>
  <c r="I37" i="4"/>
  <c r="J37" i="4"/>
  <c r="K37" i="4"/>
  <c r="L37" i="4"/>
  <c r="M37" i="4"/>
  <c r="N37" i="4"/>
  <c r="O37" i="4"/>
  <c r="P37" i="4"/>
  <c r="Q37" i="4"/>
  <c r="R37" i="4"/>
  <c r="S37" i="4"/>
  <c r="T37" i="4"/>
  <c r="U37" i="4"/>
  <c r="V37" i="4"/>
  <c r="W37" i="4"/>
  <c r="X37" i="4"/>
  <c r="Y37" i="4"/>
  <c r="Z37" i="4"/>
  <c r="AA37" i="4"/>
  <c r="AB37" i="4"/>
  <c r="AC37" i="4"/>
  <c r="AD37" i="4"/>
  <c r="AE37" i="4"/>
  <c r="AF37" i="4"/>
  <c r="AG37" i="4"/>
  <c r="AH37" i="4"/>
  <c r="AI37" i="4"/>
  <c r="AJ37" i="4"/>
  <c r="AK37" i="4"/>
  <c r="AL37" i="4"/>
  <c r="AM37" i="4"/>
  <c r="AN37" i="4"/>
  <c r="AO37" i="4"/>
  <c r="AP37" i="4"/>
  <c r="AQ37" i="4"/>
  <c r="AR37" i="4"/>
  <c r="AS37" i="4"/>
  <c r="AT37" i="4"/>
  <c r="AU37" i="4"/>
  <c r="AV37" i="4"/>
  <c r="AW37" i="4"/>
  <c r="AX37" i="4"/>
  <c r="AY37" i="4"/>
  <c r="AZ37" i="4"/>
  <c r="BA37" i="4"/>
  <c r="BB37" i="4"/>
  <c r="BC37" i="4"/>
  <c r="BD37" i="4"/>
  <c r="BE37" i="4"/>
  <c r="BF37" i="4"/>
  <c r="C38" i="4"/>
  <c r="D38" i="4"/>
  <c r="E38" i="4"/>
  <c r="F38" i="4"/>
  <c r="G38" i="4"/>
  <c r="H38" i="4"/>
  <c r="I38" i="4"/>
  <c r="J38" i="4"/>
  <c r="K38" i="4"/>
  <c r="L38" i="4"/>
  <c r="M38" i="4"/>
  <c r="N38" i="4"/>
  <c r="O38" i="4"/>
  <c r="P38" i="4"/>
  <c r="Q38" i="4"/>
  <c r="R38" i="4"/>
  <c r="S38" i="4"/>
  <c r="T38" i="4"/>
  <c r="U38" i="4"/>
  <c r="V38" i="4"/>
  <c r="W38" i="4"/>
  <c r="X38" i="4"/>
  <c r="Y38" i="4"/>
  <c r="Z38" i="4"/>
  <c r="AA38" i="4"/>
  <c r="AB38" i="4"/>
  <c r="AC38" i="4"/>
  <c r="AD38" i="4"/>
  <c r="AE38" i="4"/>
  <c r="AF38" i="4"/>
  <c r="AG38" i="4"/>
  <c r="AH38" i="4"/>
  <c r="AI38" i="4"/>
  <c r="AJ38" i="4"/>
  <c r="AK38" i="4"/>
  <c r="AL38" i="4"/>
  <c r="AM38" i="4"/>
  <c r="AN38" i="4"/>
  <c r="AO38" i="4"/>
  <c r="AP38" i="4"/>
  <c r="AQ38" i="4"/>
  <c r="AR38" i="4"/>
  <c r="AS38" i="4"/>
  <c r="AT38" i="4"/>
  <c r="AU38" i="4"/>
  <c r="AV38" i="4"/>
  <c r="AW38" i="4"/>
  <c r="AX38" i="4"/>
  <c r="AY38" i="4"/>
  <c r="AZ38" i="4"/>
  <c r="BA38" i="4"/>
  <c r="BB38" i="4"/>
  <c r="BC38" i="4"/>
  <c r="BD38" i="4"/>
  <c r="BE38" i="4"/>
  <c r="BF38" i="4"/>
  <c r="C39" i="4"/>
  <c r="D39" i="4"/>
  <c r="E39" i="4"/>
  <c r="F39" i="4"/>
  <c r="G39" i="4"/>
  <c r="H39" i="4"/>
  <c r="I39" i="4"/>
  <c r="J39" i="4"/>
  <c r="K39" i="4"/>
  <c r="L39" i="4"/>
  <c r="M39" i="4"/>
  <c r="N39" i="4"/>
  <c r="O39" i="4"/>
  <c r="P39" i="4"/>
  <c r="Q39" i="4"/>
  <c r="R39" i="4"/>
  <c r="S39" i="4"/>
  <c r="T39" i="4"/>
  <c r="U39" i="4"/>
  <c r="V39" i="4"/>
  <c r="W39" i="4"/>
  <c r="X39" i="4"/>
  <c r="Y39" i="4"/>
  <c r="Z39" i="4"/>
  <c r="AA39" i="4"/>
  <c r="AB39" i="4"/>
  <c r="AC39" i="4"/>
  <c r="AD39" i="4"/>
  <c r="AE39" i="4"/>
  <c r="AF39" i="4"/>
  <c r="AG39" i="4"/>
  <c r="AH39" i="4"/>
  <c r="AI39" i="4"/>
  <c r="AJ39" i="4"/>
  <c r="AK39" i="4"/>
  <c r="AL39" i="4"/>
  <c r="AM39" i="4"/>
  <c r="AN39" i="4"/>
  <c r="AO39" i="4"/>
  <c r="AP39" i="4"/>
  <c r="AQ39" i="4"/>
  <c r="AR39" i="4"/>
  <c r="AS39" i="4"/>
  <c r="AT39" i="4"/>
  <c r="AU39" i="4"/>
  <c r="AV39" i="4"/>
  <c r="AW39" i="4"/>
  <c r="AX39" i="4"/>
  <c r="AY39" i="4"/>
  <c r="AZ39" i="4"/>
  <c r="BA39" i="4"/>
  <c r="BB39" i="4"/>
  <c r="BC39" i="4"/>
  <c r="BD39" i="4"/>
  <c r="BE39" i="4"/>
  <c r="BF39" i="4"/>
  <c r="C40" i="4"/>
  <c r="D40" i="4"/>
  <c r="E40" i="4"/>
  <c r="F40" i="4"/>
  <c r="G40" i="4"/>
  <c r="H40" i="4"/>
  <c r="I40" i="4"/>
  <c r="J40" i="4"/>
  <c r="K40" i="4"/>
  <c r="L40" i="4"/>
  <c r="M40" i="4"/>
  <c r="N40" i="4"/>
  <c r="O40" i="4"/>
  <c r="P40" i="4"/>
  <c r="Q40" i="4"/>
  <c r="R40" i="4"/>
  <c r="S40" i="4"/>
  <c r="T40" i="4"/>
  <c r="U40" i="4"/>
  <c r="V40" i="4"/>
  <c r="W40" i="4"/>
  <c r="X40" i="4"/>
  <c r="Y40" i="4"/>
  <c r="Z40" i="4"/>
  <c r="AA40" i="4"/>
  <c r="AB40" i="4"/>
  <c r="AC40" i="4"/>
  <c r="AD40" i="4"/>
  <c r="AE40" i="4"/>
  <c r="AF40" i="4"/>
  <c r="AG40" i="4"/>
  <c r="AH40" i="4"/>
  <c r="AI40" i="4"/>
  <c r="AJ40" i="4"/>
  <c r="AK40" i="4"/>
  <c r="AL40" i="4"/>
  <c r="AM40" i="4"/>
  <c r="AN40" i="4"/>
  <c r="AO40" i="4"/>
  <c r="AP40" i="4"/>
  <c r="AQ40" i="4"/>
  <c r="AR40" i="4"/>
  <c r="AS40" i="4"/>
  <c r="AT40" i="4"/>
  <c r="AU40" i="4"/>
  <c r="AV40" i="4"/>
  <c r="AW40" i="4"/>
  <c r="AX40" i="4"/>
  <c r="AY40" i="4"/>
  <c r="AZ40" i="4"/>
  <c r="BA40" i="4"/>
  <c r="BB40" i="4"/>
  <c r="BC40" i="4"/>
  <c r="BD40" i="4"/>
  <c r="BE40" i="4"/>
  <c r="BF40" i="4"/>
  <c r="C41" i="4"/>
  <c r="D41" i="4"/>
  <c r="E41" i="4"/>
  <c r="F41" i="4"/>
  <c r="G41" i="4"/>
  <c r="H41" i="4"/>
  <c r="I41" i="4"/>
  <c r="J41" i="4"/>
  <c r="K41" i="4"/>
  <c r="L41" i="4"/>
  <c r="M41" i="4"/>
  <c r="N41" i="4"/>
  <c r="O41" i="4"/>
  <c r="P41" i="4"/>
  <c r="Q41" i="4"/>
  <c r="R41" i="4"/>
  <c r="S41" i="4"/>
  <c r="T41" i="4"/>
  <c r="U41" i="4"/>
  <c r="V41" i="4"/>
  <c r="W41" i="4"/>
  <c r="X41" i="4"/>
  <c r="Y41" i="4"/>
  <c r="Z41" i="4"/>
  <c r="AA41" i="4"/>
  <c r="AB41" i="4"/>
  <c r="AC41" i="4"/>
  <c r="AD41" i="4"/>
  <c r="AE41" i="4"/>
  <c r="AF41" i="4"/>
  <c r="AG41" i="4"/>
  <c r="AH41" i="4"/>
  <c r="AI41" i="4"/>
  <c r="AJ41" i="4"/>
  <c r="AK41" i="4"/>
  <c r="AL41" i="4"/>
  <c r="AM41" i="4"/>
  <c r="AN41" i="4"/>
  <c r="AO41" i="4"/>
  <c r="AP41" i="4"/>
  <c r="AQ41" i="4"/>
  <c r="AR41" i="4"/>
  <c r="AS41" i="4"/>
  <c r="AT41" i="4"/>
  <c r="AU41" i="4"/>
  <c r="AV41" i="4"/>
  <c r="AW41" i="4"/>
  <c r="AX41" i="4"/>
  <c r="AY41" i="4"/>
  <c r="AZ41" i="4"/>
  <c r="BA41" i="4"/>
  <c r="BB41" i="4"/>
  <c r="BC41" i="4"/>
  <c r="BD41" i="4"/>
  <c r="BE41" i="4"/>
  <c r="BF41" i="4"/>
  <c r="C42" i="4"/>
  <c r="D42" i="4"/>
  <c r="E42" i="4"/>
  <c r="F42" i="4"/>
  <c r="G42" i="4"/>
  <c r="H42" i="4"/>
  <c r="I42" i="4"/>
  <c r="J42" i="4"/>
  <c r="K42" i="4"/>
  <c r="L42" i="4"/>
  <c r="M42" i="4"/>
  <c r="N42" i="4"/>
  <c r="O42" i="4"/>
  <c r="P42" i="4"/>
  <c r="Q42" i="4"/>
  <c r="R42" i="4"/>
  <c r="S42" i="4"/>
  <c r="T42" i="4"/>
  <c r="U42" i="4"/>
  <c r="V42" i="4"/>
  <c r="W42" i="4"/>
  <c r="X42" i="4"/>
  <c r="Y42" i="4"/>
  <c r="Z42" i="4"/>
  <c r="AA42" i="4"/>
  <c r="AB42" i="4"/>
  <c r="AC42" i="4"/>
  <c r="AD42" i="4"/>
  <c r="AE42" i="4"/>
  <c r="AF42" i="4"/>
  <c r="AG42" i="4"/>
  <c r="AH42" i="4"/>
  <c r="AI42" i="4"/>
  <c r="AJ42" i="4"/>
  <c r="AK42" i="4"/>
  <c r="AL42" i="4"/>
  <c r="AM42" i="4"/>
  <c r="AN42" i="4"/>
  <c r="AO42" i="4"/>
  <c r="AP42" i="4"/>
  <c r="AQ42" i="4"/>
  <c r="AR42" i="4"/>
  <c r="AS42" i="4"/>
  <c r="AT42" i="4"/>
  <c r="AU42" i="4"/>
  <c r="AV42" i="4"/>
  <c r="AW42" i="4"/>
  <c r="AX42" i="4"/>
  <c r="AY42" i="4"/>
  <c r="AZ42" i="4"/>
  <c r="BA42" i="4"/>
  <c r="BB42" i="4"/>
  <c r="BC42" i="4"/>
  <c r="BD42" i="4"/>
  <c r="BE42" i="4"/>
  <c r="BF42" i="4"/>
  <c r="C43" i="4"/>
  <c r="D43" i="4"/>
  <c r="E43" i="4"/>
  <c r="F43" i="4"/>
  <c r="G43" i="4"/>
  <c r="H43" i="4"/>
  <c r="I43" i="4"/>
  <c r="J43" i="4"/>
  <c r="K43" i="4"/>
  <c r="L43" i="4"/>
  <c r="M43" i="4"/>
  <c r="N43" i="4"/>
  <c r="O43" i="4"/>
  <c r="P43" i="4"/>
  <c r="Q43" i="4"/>
  <c r="R43" i="4"/>
  <c r="S43" i="4"/>
  <c r="T43" i="4"/>
  <c r="U43" i="4"/>
  <c r="V43" i="4"/>
  <c r="W43" i="4"/>
  <c r="X43" i="4"/>
  <c r="Y43" i="4"/>
  <c r="Z43" i="4"/>
  <c r="AA43" i="4"/>
  <c r="AB43" i="4"/>
  <c r="AC43" i="4"/>
  <c r="AD43" i="4"/>
  <c r="AE43" i="4"/>
  <c r="AF43" i="4"/>
  <c r="AG43" i="4"/>
  <c r="AH43" i="4"/>
  <c r="AI43" i="4"/>
  <c r="AJ43" i="4"/>
  <c r="AK43" i="4"/>
  <c r="AL43" i="4"/>
  <c r="AM43" i="4"/>
  <c r="AN43" i="4"/>
  <c r="AO43" i="4"/>
  <c r="AP43" i="4"/>
  <c r="AQ43" i="4"/>
  <c r="AR43" i="4"/>
  <c r="AS43" i="4"/>
  <c r="AT43" i="4"/>
  <c r="AU43" i="4"/>
  <c r="AV43" i="4"/>
  <c r="AW43" i="4"/>
  <c r="AX43" i="4"/>
  <c r="AY43" i="4"/>
  <c r="AZ43" i="4"/>
  <c r="BA43" i="4"/>
  <c r="BB43" i="4"/>
  <c r="BC43" i="4"/>
  <c r="BD43" i="4"/>
  <c r="BE43" i="4"/>
  <c r="BF43" i="4"/>
  <c r="C44" i="4"/>
  <c r="D44" i="4"/>
  <c r="E44" i="4"/>
  <c r="F44" i="4"/>
  <c r="G44" i="4"/>
  <c r="H44" i="4"/>
  <c r="I44" i="4"/>
  <c r="J44" i="4"/>
  <c r="K44" i="4"/>
  <c r="L44" i="4"/>
  <c r="M44" i="4"/>
  <c r="N44" i="4"/>
  <c r="O44" i="4"/>
  <c r="P44" i="4"/>
  <c r="Q44" i="4"/>
  <c r="R44" i="4"/>
  <c r="S44" i="4"/>
  <c r="T44" i="4"/>
  <c r="U44" i="4"/>
  <c r="V44" i="4"/>
  <c r="W44" i="4"/>
  <c r="X44" i="4"/>
  <c r="Y44" i="4"/>
  <c r="Z44" i="4"/>
  <c r="AA44" i="4"/>
  <c r="AB44" i="4"/>
  <c r="AC44" i="4"/>
  <c r="AD44" i="4"/>
  <c r="AE44" i="4"/>
  <c r="AF44" i="4"/>
  <c r="AG44" i="4"/>
  <c r="AH44" i="4"/>
  <c r="AI44" i="4"/>
  <c r="AJ44" i="4"/>
  <c r="AK44" i="4"/>
  <c r="AL44" i="4"/>
  <c r="AM44" i="4"/>
  <c r="AN44" i="4"/>
  <c r="AO44" i="4"/>
  <c r="AP44" i="4"/>
  <c r="AQ44" i="4"/>
  <c r="AR44" i="4"/>
  <c r="AS44" i="4"/>
  <c r="AT44" i="4"/>
  <c r="AU44" i="4"/>
  <c r="AV44" i="4"/>
  <c r="AW44" i="4"/>
  <c r="AX44" i="4"/>
  <c r="AY44" i="4"/>
  <c r="AZ44" i="4"/>
  <c r="BA44" i="4"/>
  <c r="BB44" i="4"/>
  <c r="BC44" i="4"/>
  <c r="BD44" i="4"/>
  <c r="BE44" i="4"/>
  <c r="BF44" i="4"/>
  <c r="C45" i="4"/>
  <c r="D45" i="4"/>
  <c r="E45" i="4"/>
  <c r="F45" i="4"/>
  <c r="G45" i="4"/>
  <c r="H45" i="4"/>
  <c r="I45" i="4"/>
  <c r="J45" i="4"/>
  <c r="K45" i="4"/>
  <c r="L45" i="4"/>
  <c r="M45" i="4"/>
  <c r="N45" i="4"/>
  <c r="O45" i="4"/>
  <c r="P45" i="4"/>
  <c r="Q45" i="4"/>
  <c r="R45" i="4"/>
  <c r="S45" i="4"/>
  <c r="T45" i="4"/>
  <c r="U45" i="4"/>
  <c r="V45" i="4"/>
  <c r="W45" i="4"/>
  <c r="X45" i="4"/>
  <c r="Y45" i="4"/>
  <c r="Z45" i="4"/>
  <c r="AA45" i="4"/>
  <c r="AB45" i="4"/>
  <c r="AC45" i="4"/>
  <c r="AD45" i="4"/>
  <c r="AE45" i="4"/>
  <c r="AF45" i="4"/>
  <c r="AG45" i="4"/>
  <c r="AH45" i="4"/>
  <c r="AI45" i="4"/>
  <c r="AJ45" i="4"/>
  <c r="AK45" i="4"/>
  <c r="AL45" i="4"/>
  <c r="AM45" i="4"/>
  <c r="AN45" i="4"/>
  <c r="AO45" i="4"/>
  <c r="AP45" i="4"/>
  <c r="AQ45" i="4"/>
  <c r="AR45" i="4"/>
  <c r="AS45" i="4"/>
  <c r="AT45" i="4"/>
  <c r="AU45" i="4"/>
  <c r="AV45" i="4"/>
  <c r="AW45" i="4"/>
  <c r="AX45" i="4"/>
  <c r="AY45" i="4"/>
  <c r="AZ45" i="4"/>
  <c r="BA45" i="4"/>
  <c r="BB45" i="4"/>
  <c r="BC45" i="4"/>
  <c r="BD45" i="4"/>
  <c r="BE45" i="4"/>
  <c r="BF45" i="4"/>
  <c r="C46" i="4"/>
  <c r="D46" i="4"/>
  <c r="E46" i="4"/>
  <c r="F46" i="4"/>
  <c r="G46" i="4"/>
  <c r="H46" i="4"/>
  <c r="I46" i="4"/>
  <c r="J46" i="4"/>
  <c r="K46" i="4"/>
  <c r="L46" i="4"/>
  <c r="M46" i="4"/>
  <c r="N46" i="4"/>
  <c r="O46" i="4"/>
  <c r="P46" i="4"/>
  <c r="Q46" i="4"/>
  <c r="R46" i="4"/>
  <c r="S46" i="4"/>
  <c r="T46" i="4"/>
  <c r="U46" i="4"/>
  <c r="V46" i="4"/>
  <c r="W46" i="4"/>
  <c r="X46" i="4"/>
  <c r="Y46" i="4"/>
  <c r="Z46" i="4"/>
  <c r="AA46" i="4"/>
  <c r="AB46" i="4"/>
  <c r="AC46" i="4"/>
  <c r="AD46" i="4"/>
  <c r="AE46" i="4"/>
  <c r="AF46" i="4"/>
  <c r="AG46" i="4"/>
  <c r="AH46" i="4"/>
  <c r="AI46" i="4"/>
  <c r="AJ46" i="4"/>
  <c r="AK46" i="4"/>
  <c r="AL46" i="4"/>
  <c r="AM46" i="4"/>
  <c r="AN46" i="4"/>
  <c r="AO46" i="4"/>
  <c r="AP46" i="4"/>
  <c r="AQ46" i="4"/>
  <c r="AR46" i="4"/>
  <c r="AS46" i="4"/>
  <c r="AT46" i="4"/>
  <c r="AU46" i="4"/>
  <c r="AV46" i="4"/>
  <c r="AW46" i="4"/>
  <c r="AX46" i="4"/>
  <c r="AY46" i="4"/>
  <c r="AZ46" i="4"/>
  <c r="BA46" i="4"/>
  <c r="BB46" i="4"/>
  <c r="BC46" i="4"/>
  <c r="BD46" i="4"/>
  <c r="BE46" i="4"/>
  <c r="BF46" i="4"/>
  <c r="C47" i="4"/>
  <c r="D47" i="4"/>
  <c r="E47" i="4"/>
  <c r="F47" i="4"/>
  <c r="G47" i="4"/>
  <c r="H47" i="4"/>
  <c r="I47" i="4"/>
  <c r="J47" i="4"/>
  <c r="K47" i="4"/>
  <c r="L47" i="4"/>
  <c r="M47" i="4"/>
  <c r="N47" i="4"/>
  <c r="O47" i="4"/>
  <c r="P47" i="4"/>
  <c r="Q47" i="4"/>
  <c r="R47" i="4"/>
  <c r="S47" i="4"/>
  <c r="T47" i="4"/>
  <c r="U47" i="4"/>
  <c r="V47" i="4"/>
  <c r="W47" i="4"/>
  <c r="X47" i="4"/>
  <c r="Y47" i="4"/>
  <c r="Z47" i="4"/>
  <c r="AA47" i="4"/>
  <c r="AB47" i="4"/>
  <c r="AC47" i="4"/>
  <c r="AD47" i="4"/>
  <c r="AE47" i="4"/>
  <c r="AF47" i="4"/>
  <c r="AG47" i="4"/>
  <c r="AH47" i="4"/>
  <c r="AI47" i="4"/>
  <c r="AJ47" i="4"/>
  <c r="AK47" i="4"/>
  <c r="AL47" i="4"/>
  <c r="AM47" i="4"/>
  <c r="AN47" i="4"/>
  <c r="AO47" i="4"/>
  <c r="AP47" i="4"/>
  <c r="AQ47" i="4"/>
  <c r="AR47" i="4"/>
  <c r="AS47" i="4"/>
  <c r="AT47" i="4"/>
  <c r="AU47" i="4"/>
  <c r="AV47" i="4"/>
  <c r="AW47" i="4"/>
  <c r="AX47" i="4"/>
  <c r="AY47" i="4"/>
  <c r="AZ47" i="4"/>
  <c r="BA47" i="4"/>
  <c r="BB47" i="4"/>
  <c r="BC47" i="4"/>
  <c r="BD47" i="4"/>
  <c r="BE47" i="4"/>
  <c r="BF47" i="4"/>
  <c r="C48" i="4"/>
  <c r="D48" i="4"/>
  <c r="E48" i="4"/>
  <c r="F48" i="4"/>
  <c r="G48" i="4"/>
  <c r="H48" i="4"/>
  <c r="I48" i="4"/>
  <c r="J48" i="4"/>
  <c r="K48" i="4"/>
  <c r="L48" i="4"/>
  <c r="M48" i="4"/>
  <c r="N48" i="4"/>
  <c r="O48" i="4"/>
  <c r="P48" i="4"/>
  <c r="Q48" i="4"/>
  <c r="R48" i="4"/>
  <c r="S48" i="4"/>
  <c r="T48" i="4"/>
  <c r="U48" i="4"/>
  <c r="V48" i="4"/>
  <c r="W48" i="4"/>
  <c r="X48" i="4"/>
  <c r="Y48" i="4"/>
  <c r="Z48" i="4"/>
  <c r="AA48" i="4"/>
  <c r="AB48" i="4"/>
  <c r="AC48" i="4"/>
  <c r="AD48" i="4"/>
  <c r="AE48" i="4"/>
  <c r="AF48" i="4"/>
  <c r="AG48" i="4"/>
  <c r="AH48" i="4"/>
  <c r="AI48" i="4"/>
  <c r="AJ48" i="4"/>
  <c r="AK48" i="4"/>
  <c r="AL48" i="4"/>
  <c r="AM48" i="4"/>
  <c r="AN48" i="4"/>
  <c r="AO48" i="4"/>
  <c r="AP48" i="4"/>
  <c r="AQ48" i="4"/>
  <c r="AR48" i="4"/>
  <c r="AS48" i="4"/>
  <c r="AT48" i="4"/>
  <c r="AU48" i="4"/>
  <c r="AV48" i="4"/>
  <c r="AW48" i="4"/>
  <c r="AX48" i="4"/>
  <c r="AY48" i="4"/>
  <c r="AZ48" i="4"/>
  <c r="BA48" i="4"/>
  <c r="BB48" i="4"/>
  <c r="BC48" i="4"/>
  <c r="BD48" i="4"/>
  <c r="BE48" i="4"/>
  <c r="BF48" i="4"/>
  <c r="C49" i="4"/>
  <c r="D49" i="4"/>
  <c r="E49" i="4"/>
  <c r="F49" i="4"/>
  <c r="G49" i="4"/>
  <c r="H49" i="4"/>
  <c r="I49" i="4"/>
  <c r="J49" i="4"/>
  <c r="K49" i="4"/>
  <c r="L49" i="4"/>
  <c r="M49" i="4"/>
  <c r="N49" i="4"/>
  <c r="O49" i="4"/>
  <c r="P49" i="4"/>
  <c r="Q49" i="4"/>
  <c r="R49" i="4"/>
  <c r="S49" i="4"/>
  <c r="T49" i="4"/>
  <c r="U49" i="4"/>
  <c r="V49" i="4"/>
  <c r="W49" i="4"/>
  <c r="X49" i="4"/>
  <c r="Y49" i="4"/>
  <c r="Z49" i="4"/>
  <c r="AA49" i="4"/>
  <c r="AB49" i="4"/>
  <c r="AC49" i="4"/>
  <c r="AD49" i="4"/>
  <c r="AE49" i="4"/>
  <c r="AF49" i="4"/>
  <c r="AG49" i="4"/>
  <c r="AH49" i="4"/>
  <c r="AI49" i="4"/>
  <c r="AJ49" i="4"/>
  <c r="AK49" i="4"/>
  <c r="AL49" i="4"/>
  <c r="AM49" i="4"/>
  <c r="AN49" i="4"/>
  <c r="AO49" i="4"/>
  <c r="AP49" i="4"/>
  <c r="AQ49" i="4"/>
  <c r="AR49" i="4"/>
  <c r="AS49" i="4"/>
  <c r="AT49" i="4"/>
  <c r="AU49" i="4"/>
  <c r="AV49" i="4"/>
  <c r="AW49" i="4"/>
  <c r="AX49" i="4"/>
  <c r="AY49" i="4"/>
  <c r="AZ49" i="4"/>
  <c r="BA49" i="4"/>
  <c r="BB49" i="4"/>
  <c r="BC49" i="4"/>
  <c r="BD49" i="4"/>
  <c r="BE49" i="4"/>
  <c r="BF49" i="4"/>
  <c r="C50" i="4"/>
  <c r="D50" i="4"/>
  <c r="E50" i="4"/>
  <c r="F50" i="4"/>
  <c r="G50" i="4"/>
  <c r="H50" i="4"/>
  <c r="I50" i="4"/>
  <c r="J50" i="4"/>
  <c r="K50" i="4"/>
  <c r="L50" i="4"/>
  <c r="M50" i="4"/>
  <c r="N50" i="4"/>
  <c r="O50" i="4"/>
  <c r="P50" i="4"/>
  <c r="Q50" i="4"/>
  <c r="R50" i="4"/>
  <c r="S50" i="4"/>
  <c r="T50" i="4"/>
  <c r="U50" i="4"/>
  <c r="V50" i="4"/>
  <c r="W50" i="4"/>
  <c r="X50" i="4"/>
  <c r="Y50" i="4"/>
  <c r="Z50" i="4"/>
  <c r="AA50" i="4"/>
  <c r="AB50" i="4"/>
  <c r="AC50" i="4"/>
  <c r="AD50" i="4"/>
  <c r="AE50" i="4"/>
  <c r="AF50" i="4"/>
  <c r="AG50" i="4"/>
  <c r="AH50" i="4"/>
  <c r="AI50" i="4"/>
  <c r="AJ50" i="4"/>
  <c r="AK50" i="4"/>
  <c r="AL50" i="4"/>
  <c r="AM50" i="4"/>
  <c r="AN50" i="4"/>
  <c r="AO50" i="4"/>
  <c r="AP50" i="4"/>
  <c r="AQ50" i="4"/>
  <c r="AR50" i="4"/>
  <c r="AS50" i="4"/>
  <c r="AT50" i="4"/>
  <c r="AU50" i="4"/>
  <c r="AV50" i="4"/>
  <c r="AW50" i="4"/>
  <c r="AX50" i="4"/>
  <c r="AY50" i="4"/>
  <c r="AZ50" i="4"/>
  <c r="BA50" i="4"/>
  <c r="BB50" i="4"/>
  <c r="BC50" i="4"/>
  <c r="BD50" i="4"/>
  <c r="BE50" i="4"/>
  <c r="BF50" i="4"/>
  <c r="C51" i="4"/>
  <c r="D51" i="4"/>
  <c r="E51" i="4"/>
  <c r="F51" i="4"/>
  <c r="G51" i="4"/>
  <c r="H51" i="4"/>
  <c r="I51" i="4"/>
  <c r="J51" i="4"/>
  <c r="K51" i="4"/>
  <c r="L51" i="4"/>
  <c r="M51" i="4"/>
  <c r="N51" i="4"/>
  <c r="O51" i="4"/>
  <c r="P51" i="4"/>
  <c r="Q51" i="4"/>
  <c r="R51" i="4"/>
  <c r="S51" i="4"/>
  <c r="T51" i="4"/>
  <c r="U51" i="4"/>
  <c r="V51" i="4"/>
  <c r="W51" i="4"/>
  <c r="X51" i="4"/>
  <c r="Y51" i="4"/>
  <c r="Z51" i="4"/>
  <c r="AA51" i="4"/>
  <c r="AB51" i="4"/>
  <c r="AC51" i="4"/>
  <c r="AD51" i="4"/>
  <c r="AE51" i="4"/>
  <c r="AF51" i="4"/>
  <c r="AG51" i="4"/>
  <c r="AH51" i="4"/>
  <c r="AI51" i="4"/>
  <c r="AJ51" i="4"/>
  <c r="AK51" i="4"/>
  <c r="AL51" i="4"/>
  <c r="AM51" i="4"/>
  <c r="AN51" i="4"/>
  <c r="AO51" i="4"/>
  <c r="AP51" i="4"/>
  <c r="AQ51" i="4"/>
  <c r="AR51" i="4"/>
  <c r="AS51" i="4"/>
  <c r="AT51" i="4"/>
  <c r="AU51" i="4"/>
  <c r="AV51" i="4"/>
  <c r="AW51" i="4"/>
  <c r="AX51" i="4"/>
  <c r="AY51" i="4"/>
  <c r="AZ51" i="4"/>
  <c r="BA51" i="4"/>
  <c r="BB51" i="4"/>
  <c r="BC51" i="4"/>
  <c r="BD51" i="4"/>
  <c r="BE51" i="4"/>
  <c r="BF51" i="4"/>
  <c r="C52" i="4"/>
  <c r="D52" i="4"/>
  <c r="E52" i="4"/>
  <c r="F52" i="4"/>
  <c r="G52" i="4"/>
  <c r="H52" i="4"/>
  <c r="I52" i="4"/>
  <c r="J52" i="4"/>
  <c r="K52" i="4"/>
  <c r="L52" i="4"/>
  <c r="M52" i="4"/>
  <c r="N52" i="4"/>
  <c r="O52" i="4"/>
  <c r="P52" i="4"/>
  <c r="Q52" i="4"/>
  <c r="R52" i="4"/>
  <c r="S52" i="4"/>
  <c r="T52" i="4"/>
  <c r="U52" i="4"/>
  <c r="V52" i="4"/>
  <c r="W52" i="4"/>
  <c r="X52" i="4"/>
  <c r="Y52" i="4"/>
  <c r="Z52" i="4"/>
  <c r="AA52" i="4"/>
  <c r="AB52" i="4"/>
  <c r="AC52" i="4"/>
  <c r="AD52" i="4"/>
  <c r="AE52" i="4"/>
  <c r="AF52" i="4"/>
  <c r="AG52" i="4"/>
  <c r="AH52" i="4"/>
  <c r="AI52" i="4"/>
  <c r="AJ52" i="4"/>
  <c r="AK52" i="4"/>
  <c r="AL52" i="4"/>
  <c r="AM52" i="4"/>
  <c r="AN52" i="4"/>
  <c r="AO52" i="4"/>
  <c r="AP52" i="4"/>
  <c r="AQ52" i="4"/>
  <c r="AR52" i="4"/>
  <c r="AS52" i="4"/>
  <c r="AT52" i="4"/>
  <c r="AU52" i="4"/>
  <c r="AV52" i="4"/>
  <c r="AW52" i="4"/>
  <c r="AX52" i="4"/>
  <c r="AY52" i="4"/>
  <c r="AZ52" i="4"/>
  <c r="BA52" i="4"/>
  <c r="BB52" i="4"/>
  <c r="BC52" i="4"/>
  <c r="BD52" i="4"/>
  <c r="BE52" i="4"/>
  <c r="BF52" i="4"/>
  <c r="C53" i="4"/>
  <c r="D53" i="4"/>
  <c r="E53" i="4"/>
  <c r="F53" i="4"/>
  <c r="G53" i="4"/>
  <c r="H53" i="4"/>
  <c r="I53" i="4"/>
  <c r="J53" i="4"/>
  <c r="K53" i="4"/>
  <c r="L53" i="4"/>
  <c r="M53" i="4"/>
  <c r="N53" i="4"/>
  <c r="O53" i="4"/>
  <c r="P53" i="4"/>
  <c r="Q53" i="4"/>
  <c r="R53" i="4"/>
  <c r="S53" i="4"/>
  <c r="T53" i="4"/>
  <c r="U53" i="4"/>
  <c r="V53" i="4"/>
  <c r="W53" i="4"/>
  <c r="X53" i="4"/>
  <c r="Y53" i="4"/>
  <c r="Z53" i="4"/>
  <c r="AA53" i="4"/>
  <c r="AB53" i="4"/>
  <c r="AC53" i="4"/>
  <c r="AD53" i="4"/>
  <c r="AE53" i="4"/>
  <c r="AF53" i="4"/>
  <c r="AG53" i="4"/>
  <c r="AH53" i="4"/>
  <c r="AI53" i="4"/>
  <c r="AJ53" i="4"/>
  <c r="AK53" i="4"/>
  <c r="AL53" i="4"/>
  <c r="AM53" i="4"/>
  <c r="AN53" i="4"/>
  <c r="AO53" i="4"/>
  <c r="AP53" i="4"/>
  <c r="AQ53" i="4"/>
  <c r="AR53" i="4"/>
  <c r="AS53" i="4"/>
  <c r="AT53" i="4"/>
  <c r="AU53" i="4"/>
  <c r="AV53" i="4"/>
  <c r="AW53" i="4"/>
  <c r="AX53" i="4"/>
  <c r="AY53" i="4"/>
  <c r="AZ53" i="4"/>
  <c r="BA53" i="4"/>
  <c r="BB53" i="4"/>
  <c r="BC53" i="4"/>
  <c r="BD53" i="4"/>
  <c r="BE53" i="4"/>
  <c r="BF53" i="4"/>
  <c r="C54" i="4"/>
  <c r="D54" i="4"/>
  <c r="E54" i="4"/>
  <c r="F54" i="4"/>
  <c r="G54" i="4"/>
  <c r="H54" i="4"/>
  <c r="I54" i="4"/>
  <c r="J54" i="4"/>
  <c r="K54" i="4"/>
  <c r="L54" i="4"/>
  <c r="M54" i="4"/>
  <c r="N54" i="4"/>
  <c r="O54" i="4"/>
  <c r="P54" i="4"/>
  <c r="Q54" i="4"/>
  <c r="R54" i="4"/>
  <c r="S54" i="4"/>
  <c r="T54" i="4"/>
  <c r="U54" i="4"/>
  <c r="V54" i="4"/>
  <c r="W54" i="4"/>
  <c r="X54" i="4"/>
  <c r="Y54" i="4"/>
  <c r="Z54" i="4"/>
  <c r="AA54" i="4"/>
  <c r="AB54" i="4"/>
  <c r="AC54" i="4"/>
  <c r="AD54" i="4"/>
  <c r="AE54" i="4"/>
  <c r="AF54" i="4"/>
  <c r="AG54" i="4"/>
  <c r="AH54" i="4"/>
  <c r="AI54" i="4"/>
  <c r="AJ54" i="4"/>
  <c r="AK54" i="4"/>
  <c r="AL54" i="4"/>
  <c r="AM54" i="4"/>
  <c r="AN54" i="4"/>
  <c r="AO54" i="4"/>
  <c r="AP54" i="4"/>
  <c r="AQ54" i="4"/>
  <c r="AR54" i="4"/>
  <c r="AS54" i="4"/>
  <c r="AT54" i="4"/>
  <c r="AU54" i="4"/>
  <c r="AV54" i="4"/>
  <c r="AW54" i="4"/>
  <c r="AX54" i="4"/>
  <c r="AY54" i="4"/>
  <c r="AZ54" i="4"/>
  <c r="BA54" i="4"/>
  <c r="BB54" i="4"/>
  <c r="BC54" i="4"/>
  <c r="BD54" i="4"/>
  <c r="BE54" i="4"/>
  <c r="BF54" i="4"/>
  <c r="C55" i="4"/>
  <c r="D55" i="4"/>
  <c r="E55" i="4"/>
  <c r="F55" i="4"/>
  <c r="G55" i="4"/>
  <c r="H55" i="4"/>
  <c r="I55" i="4"/>
  <c r="J55" i="4"/>
  <c r="K55" i="4"/>
  <c r="L55" i="4"/>
  <c r="M55" i="4"/>
  <c r="N55" i="4"/>
  <c r="O55" i="4"/>
  <c r="P55" i="4"/>
  <c r="Q55" i="4"/>
  <c r="R55" i="4"/>
  <c r="S55" i="4"/>
  <c r="T55" i="4"/>
  <c r="U55" i="4"/>
  <c r="V55" i="4"/>
  <c r="W55" i="4"/>
  <c r="X55" i="4"/>
  <c r="Y55" i="4"/>
  <c r="Z55" i="4"/>
  <c r="AA55" i="4"/>
  <c r="AB55" i="4"/>
  <c r="AC55" i="4"/>
  <c r="AD55" i="4"/>
  <c r="AE55" i="4"/>
  <c r="AF55" i="4"/>
  <c r="AG55" i="4"/>
  <c r="AH55" i="4"/>
  <c r="AI55" i="4"/>
  <c r="AJ55" i="4"/>
  <c r="AK55" i="4"/>
  <c r="AL55" i="4"/>
  <c r="AM55" i="4"/>
  <c r="AN55" i="4"/>
  <c r="AO55" i="4"/>
  <c r="AP55" i="4"/>
  <c r="AQ55" i="4"/>
  <c r="AR55" i="4"/>
  <c r="AS55" i="4"/>
  <c r="AT55" i="4"/>
  <c r="AU55" i="4"/>
  <c r="AV55" i="4"/>
  <c r="AW55" i="4"/>
  <c r="AX55" i="4"/>
  <c r="AY55" i="4"/>
  <c r="AZ55" i="4"/>
  <c r="BA55" i="4"/>
  <c r="BB55" i="4"/>
  <c r="BC55" i="4"/>
  <c r="BD55" i="4"/>
  <c r="BE55" i="4"/>
  <c r="BF55" i="4"/>
  <c r="C56" i="4"/>
  <c r="D56" i="4"/>
  <c r="E56" i="4"/>
  <c r="F56" i="4"/>
  <c r="G56" i="4"/>
  <c r="H56" i="4"/>
  <c r="I56" i="4"/>
  <c r="J56" i="4"/>
  <c r="K56" i="4"/>
  <c r="L56" i="4"/>
  <c r="M56" i="4"/>
  <c r="N56" i="4"/>
  <c r="O56" i="4"/>
  <c r="P56" i="4"/>
  <c r="Q56" i="4"/>
  <c r="R56" i="4"/>
  <c r="S56" i="4"/>
  <c r="T56" i="4"/>
  <c r="U56" i="4"/>
  <c r="V56" i="4"/>
  <c r="W56" i="4"/>
  <c r="X56" i="4"/>
  <c r="Y56" i="4"/>
  <c r="Z56" i="4"/>
  <c r="AA56" i="4"/>
  <c r="AB56" i="4"/>
  <c r="AC56" i="4"/>
  <c r="AD56" i="4"/>
  <c r="AE56" i="4"/>
  <c r="AF56" i="4"/>
  <c r="AG56" i="4"/>
  <c r="AH56" i="4"/>
  <c r="AI56" i="4"/>
  <c r="AJ56" i="4"/>
  <c r="AK56" i="4"/>
  <c r="AL56" i="4"/>
  <c r="AM56" i="4"/>
  <c r="AN56" i="4"/>
  <c r="AO56" i="4"/>
  <c r="AP56" i="4"/>
  <c r="AQ56" i="4"/>
  <c r="AR56" i="4"/>
  <c r="AS56" i="4"/>
  <c r="AT56" i="4"/>
  <c r="AU56" i="4"/>
  <c r="AV56" i="4"/>
  <c r="AW56" i="4"/>
  <c r="AX56" i="4"/>
  <c r="AY56" i="4"/>
  <c r="AZ56" i="4"/>
  <c r="BA56" i="4"/>
  <c r="BB56" i="4"/>
  <c r="BC56" i="4"/>
  <c r="BD56" i="4"/>
  <c r="BE56" i="4"/>
  <c r="BF56" i="4"/>
  <c r="C57" i="4"/>
  <c r="D57" i="4"/>
  <c r="E57" i="4"/>
  <c r="F57" i="4"/>
  <c r="G57" i="4"/>
  <c r="H57" i="4"/>
  <c r="I57" i="4"/>
  <c r="J57" i="4"/>
  <c r="K57" i="4"/>
  <c r="L57" i="4"/>
  <c r="M57" i="4"/>
  <c r="N57" i="4"/>
  <c r="O57" i="4"/>
  <c r="P57" i="4"/>
  <c r="Q57" i="4"/>
  <c r="R57" i="4"/>
  <c r="S57" i="4"/>
  <c r="T57" i="4"/>
  <c r="U57" i="4"/>
  <c r="V57" i="4"/>
  <c r="W57" i="4"/>
  <c r="X57" i="4"/>
  <c r="Y57" i="4"/>
  <c r="Z57" i="4"/>
  <c r="AA57" i="4"/>
  <c r="AB57" i="4"/>
  <c r="AC57" i="4"/>
  <c r="AD57" i="4"/>
  <c r="AE57" i="4"/>
  <c r="AF57" i="4"/>
  <c r="AG57" i="4"/>
  <c r="AH57" i="4"/>
  <c r="AI57" i="4"/>
  <c r="AJ57" i="4"/>
  <c r="AK57" i="4"/>
  <c r="AL57" i="4"/>
  <c r="AM57" i="4"/>
  <c r="AN57" i="4"/>
  <c r="AO57" i="4"/>
  <c r="AP57" i="4"/>
  <c r="AQ57" i="4"/>
  <c r="AR57" i="4"/>
  <c r="AS57" i="4"/>
  <c r="AT57" i="4"/>
  <c r="AU57" i="4"/>
  <c r="AV57" i="4"/>
  <c r="AW57" i="4"/>
  <c r="AX57" i="4"/>
  <c r="AY57" i="4"/>
  <c r="AZ57" i="4"/>
  <c r="BA57" i="4"/>
  <c r="BB57" i="4"/>
  <c r="BC57" i="4"/>
  <c r="BD57" i="4"/>
  <c r="BE57" i="4"/>
  <c r="BF57" i="4"/>
  <c r="C58" i="4"/>
  <c r="D58" i="4"/>
  <c r="E58" i="4"/>
  <c r="F58" i="4"/>
  <c r="G58" i="4"/>
  <c r="H58" i="4"/>
  <c r="I58" i="4"/>
  <c r="J58" i="4"/>
  <c r="K58" i="4"/>
  <c r="L58" i="4"/>
  <c r="M58" i="4"/>
  <c r="N58" i="4"/>
  <c r="O58" i="4"/>
  <c r="P58" i="4"/>
  <c r="Q58" i="4"/>
  <c r="R58" i="4"/>
  <c r="S58" i="4"/>
  <c r="T58" i="4"/>
  <c r="U58" i="4"/>
  <c r="V58" i="4"/>
  <c r="W58" i="4"/>
  <c r="X58" i="4"/>
  <c r="Y58" i="4"/>
  <c r="Z58" i="4"/>
  <c r="AA58" i="4"/>
  <c r="AB58" i="4"/>
  <c r="AC58" i="4"/>
  <c r="AD58" i="4"/>
  <c r="AE58" i="4"/>
  <c r="AF58" i="4"/>
  <c r="AG58" i="4"/>
  <c r="AH58" i="4"/>
  <c r="AI58" i="4"/>
  <c r="AJ58" i="4"/>
  <c r="AK58" i="4"/>
  <c r="AL58" i="4"/>
  <c r="AM58" i="4"/>
  <c r="AN58" i="4"/>
  <c r="AO58" i="4"/>
  <c r="AP58" i="4"/>
  <c r="AQ58" i="4"/>
  <c r="AR58" i="4"/>
  <c r="AS58" i="4"/>
  <c r="AT58" i="4"/>
  <c r="AU58" i="4"/>
  <c r="AV58" i="4"/>
  <c r="AW58" i="4"/>
  <c r="AX58" i="4"/>
  <c r="AY58" i="4"/>
  <c r="AZ58" i="4"/>
  <c r="BA58" i="4"/>
  <c r="BB58" i="4"/>
  <c r="BC58" i="4"/>
  <c r="BD58" i="4"/>
  <c r="BE58" i="4"/>
  <c r="BF58" i="4"/>
  <c r="C59" i="4"/>
  <c r="D59" i="4"/>
  <c r="E59" i="4"/>
  <c r="F59" i="4"/>
  <c r="G59" i="4"/>
  <c r="H59" i="4"/>
  <c r="I59" i="4"/>
  <c r="J59" i="4"/>
  <c r="K59" i="4"/>
  <c r="L59" i="4"/>
  <c r="M59" i="4"/>
  <c r="N59" i="4"/>
  <c r="O59" i="4"/>
  <c r="P59" i="4"/>
  <c r="Q59" i="4"/>
  <c r="R59" i="4"/>
  <c r="S59" i="4"/>
  <c r="T59" i="4"/>
  <c r="U59" i="4"/>
  <c r="V59" i="4"/>
  <c r="W59" i="4"/>
  <c r="X59" i="4"/>
  <c r="Y59" i="4"/>
  <c r="Z59" i="4"/>
  <c r="AA59" i="4"/>
  <c r="AB59" i="4"/>
  <c r="AC59" i="4"/>
  <c r="AD59" i="4"/>
  <c r="AE59" i="4"/>
  <c r="AF59" i="4"/>
  <c r="AG59" i="4"/>
  <c r="AH59" i="4"/>
  <c r="AI59" i="4"/>
  <c r="AJ59" i="4"/>
  <c r="AK59" i="4"/>
  <c r="AL59" i="4"/>
  <c r="AM59" i="4"/>
  <c r="AN59" i="4"/>
  <c r="AO59" i="4"/>
  <c r="AP59" i="4"/>
  <c r="AQ59" i="4"/>
  <c r="AR59" i="4"/>
  <c r="AS59" i="4"/>
  <c r="AT59" i="4"/>
  <c r="AU59" i="4"/>
  <c r="AV59" i="4"/>
  <c r="AW59" i="4"/>
  <c r="AX59" i="4"/>
  <c r="AY59" i="4"/>
  <c r="AZ59" i="4"/>
  <c r="BA59" i="4"/>
  <c r="BB59" i="4"/>
  <c r="BC59" i="4"/>
  <c r="BD59" i="4"/>
  <c r="BE59" i="4"/>
  <c r="BF59" i="4"/>
  <c r="C60" i="4"/>
  <c r="D60" i="4"/>
  <c r="E60" i="4"/>
  <c r="F60" i="4"/>
  <c r="G60" i="4"/>
  <c r="H60" i="4"/>
  <c r="I60" i="4"/>
  <c r="J60" i="4"/>
  <c r="K60" i="4"/>
  <c r="L60" i="4"/>
  <c r="M60" i="4"/>
  <c r="N60" i="4"/>
  <c r="O60" i="4"/>
  <c r="P60" i="4"/>
  <c r="Q60" i="4"/>
  <c r="R60" i="4"/>
  <c r="S60" i="4"/>
  <c r="T60" i="4"/>
  <c r="U60" i="4"/>
  <c r="V60" i="4"/>
  <c r="W60" i="4"/>
  <c r="X60" i="4"/>
  <c r="Y60" i="4"/>
  <c r="Z60" i="4"/>
  <c r="AA60" i="4"/>
  <c r="AB60" i="4"/>
  <c r="AC60" i="4"/>
  <c r="AD60" i="4"/>
  <c r="AE60" i="4"/>
  <c r="AF60" i="4"/>
  <c r="AG60" i="4"/>
  <c r="AH60" i="4"/>
  <c r="AI60" i="4"/>
  <c r="AJ60" i="4"/>
  <c r="AK60" i="4"/>
  <c r="AL60" i="4"/>
  <c r="AM60" i="4"/>
  <c r="AN60" i="4"/>
  <c r="AO60" i="4"/>
  <c r="AP60" i="4"/>
  <c r="AQ60" i="4"/>
  <c r="AR60" i="4"/>
  <c r="AS60" i="4"/>
  <c r="AT60" i="4"/>
  <c r="AU60" i="4"/>
  <c r="AV60" i="4"/>
  <c r="AW60" i="4"/>
  <c r="AX60" i="4"/>
  <c r="AY60" i="4"/>
  <c r="AZ60" i="4"/>
  <c r="BA60" i="4"/>
  <c r="BB60" i="4"/>
  <c r="BC60" i="4"/>
  <c r="BD60" i="4"/>
  <c r="BE60" i="4"/>
  <c r="BF60" i="4"/>
  <c r="C61" i="4"/>
  <c r="D61" i="4"/>
  <c r="E61" i="4"/>
  <c r="F61" i="4"/>
  <c r="G61" i="4"/>
  <c r="H61" i="4"/>
  <c r="I61" i="4"/>
  <c r="J61" i="4"/>
  <c r="K61" i="4"/>
  <c r="L61" i="4"/>
  <c r="M61" i="4"/>
  <c r="N61" i="4"/>
  <c r="O61" i="4"/>
  <c r="P61" i="4"/>
  <c r="Q61" i="4"/>
  <c r="R61" i="4"/>
  <c r="S61" i="4"/>
  <c r="T61" i="4"/>
  <c r="U61" i="4"/>
  <c r="V61" i="4"/>
  <c r="W61" i="4"/>
  <c r="X61" i="4"/>
  <c r="Y61" i="4"/>
  <c r="Z61" i="4"/>
  <c r="AA61" i="4"/>
  <c r="AB61" i="4"/>
  <c r="AC61" i="4"/>
  <c r="AD61" i="4"/>
  <c r="AE61" i="4"/>
  <c r="AF61" i="4"/>
  <c r="AG61" i="4"/>
  <c r="AH61" i="4"/>
  <c r="AI61" i="4"/>
  <c r="AJ61" i="4"/>
  <c r="AK61" i="4"/>
  <c r="AL61" i="4"/>
  <c r="AM61" i="4"/>
  <c r="AN61" i="4"/>
  <c r="AO61" i="4"/>
  <c r="AP61" i="4"/>
  <c r="AQ61" i="4"/>
  <c r="AR61" i="4"/>
  <c r="AS61" i="4"/>
  <c r="AT61" i="4"/>
  <c r="AU61" i="4"/>
  <c r="AV61" i="4"/>
  <c r="AW61" i="4"/>
  <c r="AX61" i="4"/>
  <c r="AY61" i="4"/>
  <c r="AZ61" i="4"/>
  <c r="BA61" i="4"/>
  <c r="BB61" i="4"/>
  <c r="BC61" i="4"/>
  <c r="BD61" i="4"/>
  <c r="BE61" i="4"/>
  <c r="BF61" i="4"/>
  <c r="C62" i="4"/>
  <c r="D62" i="4"/>
  <c r="E62" i="4"/>
  <c r="F62" i="4"/>
  <c r="G62" i="4"/>
  <c r="H62" i="4"/>
  <c r="I62" i="4"/>
  <c r="J62" i="4"/>
  <c r="K62" i="4"/>
  <c r="L62" i="4"/>
  <c r="M62" i="4"/>
  <c r="N62" i="4"/>
  <c r="O62" i="4"/>
  <c r="P62" i="4"/>
  <c r="Q62" i="4"/>
  <c r="R62" i="4"/>
  <c r="S62" i="4"/>
  <c r="T62" i="4"/>
  <c r="U62" i="4"/>
  <c r="V62" i="4"/>
  <c r="W62" i="4"/>
  <c r="X62" i="4"/>
  <c r="Y62" i="4"/>
  <c r="Z62" i="4"/>
  <c r="AA62" i="4"/>
  <c r="AB62" i="4"/>
  <c r="AC62" i="4"/>
  <c r="AD62" i="4"/>
  <c r="AE62" i="4"/>
  <c r="AF62" i="4"/>
  <c r="AG62" i="4"/>
  <c r="AH62" i="4"/>
  <c r="AI62" i="4"/>
  <c r="AJ62" i="4"/>
  <c r="AK62" i="4"/>
  <c r="AL62" i="4"/>
  <c r="AM62" i="4"/>
  <c r="AN62" i="4"/>
  <c r="AO62" i="4"/>
  <c r="AP62" i="4"/>
  <c r="AQ62" i="4"/>
  <c r="AR62" i="4"/>
  <c r="AS62" i="4"/>
  <c r="AT62" i="4"/>
  <c r="AU62" i="4"/>
  <c r="AV62" i="4"/>
  <c r="AW62" i="4"/>
  <c r="AX62" i="4"/>
  <c r="AY62" i="4"/>
  <c r="AZ62" i="4"/>
  <c r="BA62" i="4"/>
  <c r="BB62" i="4"/>
  <c r="BC62" i="4"/>
  <c r="BD62" i="4"/>
  <c r="BE62" i="4"/>
  <c r="BF62" i="4"/>
  <c r="C63" i="4"/>
  <c r="D63" i="4"/>
  <c r="E63" i="4"/>
  <c r="F63" i="4"/>
  <c r="G63" i="4"/>
  <c r="H63" i="4"/>
  <c r="I63" i="4"/>
  <c r="J63" i="4"/>
  <c r="K63" i="4"/>
  <c r="L63" i="4"/>
  <c r="M63" i="4"/>
  <c r="N63" i="4"/>
  <c r="O63" i="4"/>
  <c r="P63" i="4"/>
  <c r="Q63" i="4"/>
  <c r="R63" i="4"/>
  <c r="S63" i="4"/>
  <c r="T63" i="4"/>
  <c r="U63" i="4"/>
  <c r="V63" i="4"/>
  <c r="W63" i="4"/>
  <c r="X63" i="4"/>
  <c r="Y63" i="4"/>
  <c r="Z63" i="4"/>
  <c r="AA63" i="4"/>
  <c r="AB63" i="4"/>
  <c r="AC63" i="4"/>
  <c r="AD63" i="4"/>
  <c r="AE63" i="4"/>
  <c r="AF63" i="4"/>
  <c r="AG63" i="4"/>
  <c r="AH63" i="4"/>
  <c r="AI63" i="4"/>
  <c r="AJ63" i="4"/>
  <c r="AK63" i="4"/>
  <c r="AL63" i="4"/>
  <c r="AM63" i="4"/>
  <c r="AN63" i="4"/>
  <c r="AO63" i="4"/>
  <c r="AP63" i="4"/>
  <c r="AQ63" i="4"/>
  <c r="AR63" i="4"/>
  <c r="AS63" i="4"/>
  <c r="AT63" i="4"/>
  <c r="AU63" i="4"/>
  <c r="AV63" i="4"/>
  <c r="AW63" i="4"/>
  <c r="AX63" i="4"/>
  <c r="AY63" i="4"/>
  <c r="AZ63" i="4"/>
  <c r="BA63" i="4"/>
  <c r="BB63" i="4"/>
  <c r="BC63" i="4"/>
  <c r="BD63" i="4"/>
  <c r="BE63" i="4"/>
  <c r="BF63" i="4"/>
  <c r="C64" i="4"/>
  <c r="D64" i="4"/>
  <c r="E64" i="4"/>
  <c r="F64" i="4"/>
  <c r="G64" i="4"/>
  <c r="H64" i="4"/>
  <c r="I64" i="4"/>
  <c r="J64" i="4"/>
  <c r="K64" i="4"/>
  <c r="L64" i="4"/>
  <c r="M64" i="4"/>
  <c r="N64" i="4"/>
  <c r="O64" i="4"/>
  <c r="P64" i="4"/>
  <c r="Q64" i="4"/>
  <c r="R64" i="4"/>
  <c r="S64" i="4"/>
  <c r="T64" i="4"/>
  <c r="U64" i="4"/>
  <c r="V64" i="4"/>
  <c r="W64" i="4"/>
  <c r="X64" i="4"/>
  <c r="Y64" i="4"/>
  <c r="Z64" i="4"/>
  <c r="AA64" i="4"/>
  <c r="AB64" i="4"/>
  <c r="AC64" i="4"/>
  <c r="AD64" i="4"/>
  <c r="AE64" i="4"/>
  <c r="AF64" i="4"/>
  <c r="AG64" i="4"/>
  <c r="AH64" i="4"/>
  <c r="AI64" i="4"/>
  <c r="AJ64" i="4"/>
  <c r="AK64" i="4"/>
  <c r="AL64" i="4"/>
  <c r="AM64" i="4"/>
  <c r="AN64" i="4"/>
  <c r="AO64" i="4"/>
  <c r="AP64" i="4"/>
  <c r="AQ64" i="4"/>
  <c r="AR64" i="4"/>
  <c r="AS64" i="4"/>
  <c r="AT64" i="4"/>
  <c r="AU64" i="4"/>
  <c r="AV64" i="4"/>
  <c r="AW64" i="4"/>
  <c r="AX64" i="4"/>
  <c r="AY64" i="4"/>
  <c r="AZ64" i="4"/>
  <c r="BA64" i="4"/>
  <c r="BB64" i="4"/>
  <c r="BC64" i="4"/>
  <c r="BD64" i="4"/>
  <c r="BE64" i="4"/>
  <c r="BF64" i="4"/>
  <c r="C65" i="4"/>
  <c r="D65" i="4"/>
  <c r="E65" i="4"/>
  <c r="F65" i="4"/>
  <c r="G65" i="4"/>
  <c r="H65" i="4"/>
  <c r="I65" i="4"/>
  <c r="J65" i="4"/>
  <c r="K65" i="4"/>
  <c r="L65" i="4"/>
  <c r="M65" i="4"/>
  <c r="N65" i="4"/>
  <c r="O65" i="4"/>
  <c r="P65" i="4"/>
  <c r="Q65" i="4"/>
  <c r="R65" i="4"/>
  <c r="S65" i="4"/>
  <c r="T65" i="4"/>
  <c r="U65" i="4"/>
  <c r="V65" i="4"/>
  <c r="W65" i="4"/>
  <c r="X65" i="4"/>
  <c r="Y65" i="4"/>
  <c r="Z65" i="4"/>
  <c r="AA65" i="4"/>
  <c r="AB65" i="4"/>
  <c r="AC65" i="4"/>
  <c r="AD65" i="4"/>
  <c r="AE65" i="4"/>
  <c r="AF65" i="4"/>
  <c r="AG65" i="4"/>
  <c r="AH65" i="4"/>
  <c r="AI65" i="4"/>
  <c r="AJ65" i="4"/>
  <c r="AK65" i="4"/>
  <c r="AL65" i="4"/>
  <c r="AM65" i="4"/>
  <c r="AN65" i="4"/>
  <c r="AO65" i="4"/>
  <c r="AP65" i="4"/>
  <c r="AQ65" i="4"/>
  <c r="AR65" i="4"/>
  <c r="AS65" i="4"/>
  <c r="AT65" i="4"/>
  <c r="AU65" i="4"/>
  <c r="AV65" i="4"/>
  <c r="AW65" i="4"/>
  <c r="AX65" i="4"/>
  <c r="AY65" i="4"/>
  <c r="AZ65" i="4"/>
  <c r="BA65" i="4"/>
  <c r="BB65" i="4"/>
  <c r="BC65" i="4"/>
  <c r="BD65" i="4"/>
  <c r="BE65" i="4"/>
  <c r="BF65" i="4"/>
  <c r="C66" i="4"/>
  <c r="D66" i="4"/>
  <c r="E66" i="4"/>
  <c r="F66" i="4"/>
  <c r="G66" i="4"/>
  <c r="H66" i="4"/>
  <c r="I66" i="4"/>
  <c r="J66" i="4"/>
  <c r="K66" i="4"/>
  <c r="L66" i="4"/>
  <c r="M66" i="4"/>
  <c r="N66" i="4"/>
  <c r="O66" i="4"/>
  <c r="P66" i="4"/>
  <c r="Q66" i="4"/>
  <c r="R66" i="4"/>
  <c r="S66" i="4"/>
  <c r="T66" i="4"/>
  <c r="U66" i="4"/>
  <c r="V66" i="4"/>
  <c r="W66" i="4"/>
  <c r="X66" i="4"/>
  <c r="Y66" i="4"/>
  <c r="Z66" i="4"/>
  <c r="AA66" i="4"/>
  <c r="AB66" i="4"/>
  <c r="AC66" i="4"/>
  <c r="AD66" i="4"/>
  <c r="AE66" i="4"/>
  <c r="AF66" i="4"/>
  <c r="AG66" i="4"/>
  <c r="AH66" i="4"/>
  <c r="AI66" i="4"/>
  <c r="AJ66" i="4"/>
  <c r="AK66" i="4"/>
  <c r="AL66" i="4"/>
  <c r="AM66" i="4"/>
  <c r="AN66" i="4"/>
  <c r="AO66" i="4"/>
  <c r="AP66" i="4"/>
  <c r="AQ66" i="4"/>
  <c r="AR66" i="4"/>
  <c r="AS66" i="4"/>
  <c r="AT66" i="4"/>
  <c r="AU66" i="4"/>
  <c r="AV66" i="4"/>
  <c r="AW66" i="4"/>
  <c r="AX66" i="4"/>
  <c r="AY66" i="4"/>
  <c r="AZ66" i="4"/>
  <c r="BA66" i="4"/>
  <c r="BB66" i="4"/>
  <c r="BC66" i="4"/>
  <c r="BD66" i="4"/>
  <c r="BE66" i="4"/>
  <c r="BF66" i="4"/>
  <c r="C67" i="4"/>
  <c r="D67" i="4"/>
  <c r="E67" i="4"/>
  <c r="F67" i="4"/>
  <c r="G67" i="4"/>
  <c r="H67" i="4"/>
  <c r="I67" i="4"/>
  <c r="J67" i="4"/>
  <c r="K67" i="4"/>
  <c r="L67" i="4"/>
  <c r="M67" i="4"/>
  <c r="N67" i="4"/>
  <c r="O67" i="4"/>
  <c r="P67" i="4"/>
  <c r="Q67" i="4"/>
  <c r="R67" i="4"/>
  <c r="S67" i="4"/>
  <c r="T67" i="4"/>
  <c r="U67" i="4"/>
  <c r="V67" i="4"/>
  <c r="W67" i="4"/>
  <c r="X67" i="4"/>
  <c r="Y67" i="4"/>
  <c r="Z67" i="4"/>
  <c r="AA67" i="4"/>
  <c r="AB67" i="4"/>
  <c r="AC67" i="4"/>
  <c r="AD67" i="4"/>
  <c r="AE67" i="4"/>
  <c r="AF67" i="4"/>
  <c r="AG67" i="4"/>
  <c r="AH67" i="4"/>
  <c r="AI67" i="4"/>
  <c r="AJ67" i="4"/>
  <c r="AK67" i="4"/>
  <c r="AL67" i="4"/>
  <c r="AM67" i="4"/>
  <c r="AN67" i="4"/>
  <c r="AO67" i="4"/>
  <c r="AP67" i="4"/>
  <c r="AQ67" i="4"/>
  <c r="AR67" i="4"/>
  <c r="AS67" i="4"/>
  <c r="AT67" i="4"/>
  <c r="AU67" i="4"/>
  <c r="AV67" i="4"/>
  <c r="AW67" i="4"/>
  <c r="AX67" i="4"/>
  <c r="AY67" i="4"/>
  <c r="AZ67" i="4"/>
  <c r="BA67" i="4"/>
  <c r="BB67" i="4"/>
  <c r="BC67" i="4"/>
  <c r="BD67" i="4"/>
  <c r="BE67" i="4"/>
  <c r="BF67" i="4"/>
  <c r="C68" i="4"/>
  <c r="D68" i="4"/>
  <c r="E68" i="4"/>
  <c r="F68" i="4"/>
  <c r="G68" i="4"/>
  <c r="H68" i="4"/>
  <c r="I68" i="4"/>
  <c r="J68" i="4"/>
  <c r="K68" i="4"/>
  <c r="L68" i="4"/>
  <c r="M68" i="4"/>
  <c r="N68" i="4"/>
  <c r="O68" i="4"/>
  <c r="P68" i="4"/>
  <c r="Q68" i="4"/>
  <c r="R68" i="4"/>
  <c r="S68" i="4"/>
  <c r="T68" i="4"/>
  <c r="U68" i="4"/>
  <c r="V68" i="4"/>
  <c r="W68" i="4"/>
  <c r="X68" i="4"/>
  <c r="Y68" i="4"/>
  <c r="Z68" i="4"/>
  <c r="AA68" i="4"/>
  <c r="AB68" i="4"/>
  <c r="AC68" i="4"/>
  <c r="AD68" i="4"/>
  <c r="AE68" i="4"/>
  <c r="AF68" i="4"/>
  <c r="AG68" i="4"/>
  <c r="AH68" i="4"/>
  <c r="AI68" i="4"/>
  <c r="AJ68" i="4"/>
  <c r="AK68" i="4"/>
  <c r="AL68" i="4"/>
  <c r="AM68" i="4"/>
  <c r="AN68" i="4"/>
  <c r="AO68" i="4"/>
  <c r="AP68" i="4"/>
  <c r="AQ68" i="4"/>
  <c r="AR68" i="4"/>
  <c r="AS68" i="4"/>
  <c r="AT68" i="4"/>
  <c r="AU68" i="4"/>
  <c r="AV68" i="4"/>
  <c r="AW68" i="4"/>
  <c r="AX68" i="4"/>
  <c r="AY68" i="4"/>
  <c r="AZ68" i="4"/>
  <c r="BA68" i="4"/>
  <c r="BB68" i="4"/>
  <c r="BC68" i="4"/>
  <c r="BD68" i="4"/>
  <c r="BE68" i="4"/>
  <c r="BF68" i="4"/>
  <c r="C69" i="4"/>
  <c r="D69" i="4"/>
  <c r="E69" i="4"/>
  <c r="F69" i="4"/>
  <c r="G69" i="4"/>
  <c r="H69" i="4"/>
  <c r="I69" i="4"/>
  <c r="J69" i="4"/>
  <c r="K69" i="4"/>
  <c r="L69" i="4"/>
  <c r="M69" i="4"/>
  <c r="N69" i="4"/>
  <c r="O69" i="4"/>
  <c r="P69" i="4"/>
  <c r="Q69" i="4"/>
  <c r="R69" i="4"/>
  <c r="S69" i="4"/>
  <c r="T69" i="4"/>
  <c r="U69" i="4"/>
  <c r="V69" i="4"/>
  <c r="W69" i="4"/>
  <c r="X69" i="4"/>
  <c r="Y69" i="4"/>
  <c r="Z69" i="4"/>
  <c r="AA69" i="4"/>
  <c r="AB69" i="4"/>
  <c r="AC69" i="4"/>
  <c r="AD69" i="4"/>
  <c r="AE69" i="4"/>
  <c r="AF69" i="4"/>
  <c r="AG69" i="4"/>
  <c r="AH69" i="4"/>
  <c r="AI69" i="4"/>
  <c r="AJ69" i="4"/>
  <c r="AK69" i="4"/>
  <c r="AL69" i="4"/>
  <c r="AM69" i="4"/>
  <c r="AN69" i="4"/>
  <c r="AO69" i="4"/>
  <c r="AP69" i="4"/>
  <c r="AQ69" i="4"/>
  <c r="AR69" i="4"/>
  <c r="AS69" i="4"/>
  <c r="AT69" i="4"/>
  <c r="AU69" i="4"/>
  <c r="AV69" i="4"/>
  <c r="AW69" i="4"/>
  <c r="AX69" i="4"/>
  <c r="AY69" i="4"/>
  <c r="AZ69" i="4"/>
  <c r="BA69" i="4"/>
  <c r="BB69" i="4"/>
  <c r="BC69" i="4"/>
  <c r="BD69" i="4"/>
  <c r="BE69" i="4"/>
  <c r="BF69" i="4"/>
  <c r="C70" i="4"/>
  <c r="D70" i="4"/>
  <c r="E70" i="4"/>
  <c r="F70" i="4"/>
  <c r="G70" i="4"/>
  <c r="H70" i="4"/>
  <c r="I70" i="4"/>
  <c r="J70" i="4"/>
  <c r="K70" i="4"/>
  <c r="L70" i="4"/>
  <c r="M70" i="4"/>
  <c r="N70" i="4"/>
  <c r="O70" i="4"/>
  <c r="P70" i="4"/>
  <c r="Q70" i="4"/>
  <c r="R70" i="4"/>
  <c r="S70" i="4"/>
  <c r="T70" i="4"/>
  <c r="U70" i="4"/>
  <c r="V70" i="4"/>
  <c r="W70" i="4"/>
  <c r="X70" i="4"/>
  <c r="Y70" i="4"/>
  <c r="Z70" i="4"/>
  <c r="AA70" i="4"/>
  <c r="AB70" i="4"/>
  <c r="AC70" i="4"/>
  <c r="AD70" i="4"/>
  <c r="AE70" i="4"/>
  <c r="AF70" i="4"/>
  <c r="AG70" i="4"/>
  <c r="AH70" i="4"/>
  <c r="AI70" i="4"/>
  <c r="AJ70" i="4"/>
  <c r="AK70" i="4"/>
  <c r="AL70" i="4"/>
  <c r="AM70" i="4"/>
  <c r="AN70" i="4"/>
  <c r="AO70" i="4"/>
  <c r="AP70" i="4"/>
  <c r="AQ70" i="4"/>
  <c r="AR70" i="4"/>
  <c r="AS70" i="4"/>
  <c r="AT70" i="4"/>
  <c r="AU70" i="4"/>
  <c r="AV70" i="4"/>
  <c r="AW70" i="4"/>
  <c r="AX70" i="4"/>
  <c r="AY70" i="4"/>
  <c r="AZ70" i="4"/>
  <c r="BA70" i="4"/>
  <c r="BB70" i="4"/>
  <c r="BC70" i="4"/>
  <c r="BD70" i="4"/>
  <c r="BE70" i="4"/>
  <c r="BF70" i="4"/>
  <c r="C71" i="4"/>
  <c r="D71" i="4"/>
  <c r="E71" i="4"/>
  <c r="F71" i="4"/>
  <c r="G71" i="4"/>
  <c r="H71" i="4"/>
  <c r="I71" i="4"/>
  <c r="J71" i="4"/>
  <c r="K71" i="4"/>
  <c r="L71" i="4"/>
  <c r="M71" i="4"/>
  <c r="N71" i="4"/>
  <c r="O71" i="4"/>
  <c r="P71" i="4"/>
  <c r="Q71" i="4"/>
  <c r="R71" i="4"/>
  <c r="S71" i="4"/>
  <c r="T71" i="4"/>
  <c r="U71" i="4"/>
  <c r="V71" i="4"/>
  <c r="W71" i="4"/>
  <c r="X71" i="4"/>
  <c r="Y71" i="4"/>
  <c r="Z71" i="4"/>
  <c r="AA71" i="4"/>
  <c r="AB71" i="4"/>
  <c r="AC71" i="4"/>
  <c r="AD71" i="4"/>
  <c r="AE71" i="4"/>
  <c r="AF71" i="4"/>
  <c r="AG71" i="4"/>
  <c r="AH71" i="4"/>
  <c r="AI71" i="4"/>
  <c r="AJ71" i="4"/>
  <c r="AK71" i="4"/>
  <c r="AL71" i="4"/>
  <c r="AM71" i="4"/>
  <c r="AN71" i="4"/>
  <c r="AO71" i="4"/>
  <c r="AP71" i="4"/>
  <c r="AQ71" i="4"/>
  <c r="AR71" i="4"/>
  <c r="AS71" i="4"/>
  <c r="AT71" i="4"/>
  <c r="AU71" i="4"/>
  <c r="AV71" i="4"/>
  <c r="AW71" i="4"/>
  <c r="AX71" i="4"/>
  <c r="AY71" i="4"/>
  <c r="AZ71" i="4"/>
  <c r="BA71" i="4"/>
  <c r="BB71" i="4"/>
  <c r="BC71" i="4"/>
  <c r="BD71" i="4"/>
  <c r="BE71" i="4"/>
  <c r="BF71" i="4"/>
  <c r="C72" i="4"/>
  <c r="D72" i="4"/>
  <c r="E72" i="4"/>
  <c r="F72" i="4"/>
  <c r="G72" i="4"/>
  <c r="H72" i="4"/>
  <c r="I72" i="4"/>
  <c r="J72" i="4"/>
  <c r="K72" i="4"/>
  <c r="L72" i="4"/>
  <c r="M72" i="4"/>
  <c r="N72" i="4"/>
  <c r="O72" i="4"/>
  <c r="P72" i="4"/>
  <c r="Q72" i="4"/>
  <c r="R72" i="4"/>
  <c r="S72" i="4"/>
  <c r="T72" i="4"/>
  <c r="U72" i="4"/>
  <c r="V72" i="4"/>
  <c r="W72" i="4"/>
  <c r="X72" i="4"/>
  <c r="Y72" i="4"/>
  <c r="Z72" i="4"/>
  <c r="AA72" i="4"/>
  <c r="AB72" i="4"/>
  <c r="AC72" i="4"/>
  <c r="AD72" i="4"/>
  <c r="AE72" i="4"/>
  <c r="AF72" i="4"/>
  <c r="AG72" i="4"/>
  <c r="AH72" i="4"/>
  <c r="AI72" i="4"/>
  <c r="AJ72" i="4"/>
  <c r="AK72" i="4"/>
  <c r="AL72" i="4"/>
  <c r="AM72" i="4"/>
  <c r="AN72" i="4"/>
  <c r="AO72" i="4"/>
  <c r="AP72" i="4"/>
  <c r="AQ72" i="4"/>
  <c r="AR72" i="4"/>
  <c r="AS72" i="4"/>
  <c r="AT72" i="4"/>
  <c r="AU72" i="4"/>
  <c r="AV72" i="4"/>
  <c r="AW72" i="4"/>
  <c r="AX72" i="4"/>
  <c r="AY72" i="4"/>
  <c r="AZ72" i="4"/>
  <c r="BA72" i="4"/>
  <c r="BB72" i="4"/>
  <c r="BC72" i="4"/>
  <c r="BD72" i="4"/>
  <c r="BE72" i="4"/>
  <c r="BF72" i="4"/>
  <c r="C73" i="4"/>
  <c r="D73" i="4"/>
  <c r="E73" i="4"/>
  <c r="F73" i="4"/>
  <c r="G73" i="4"/>
  <c r="H73" i="4"/>
  <c r="I73" i="4"/>
  <c r="J73" i="4"/>
  <c r="K73" i="4"/>
  <c r="L73" i="4"/>
  <c r="M73" i="4"/>
  <c r="N73" i="4"/>
  <c r="O73" i="4"/>
  <c r="P73" i="4"/>
  <c r="Q73" i="4"/>
  <c r="R73" i="4"/>
  <c r="S73" i="4"/>
  <c r="T73" i="4"/>
  <c r="U73" i="4"/>
  <c r="V73" i="4"/>
  <c r="W73" i="4"/>
  <c r="X73" i="4"/>
  <c r="Y73" i="4"/>
  <c r="Z73" i="4"/>
  <c r="AA73" i="4"/>
  <c r="AB73" i="4"/>
  <c r="AC73" i="4"/>
  <c r="AD73" i="4"/>
  <c r="AE73" i="4"/>
  <c r="AF73" i="4"/>
  <c r="AG73" i="4"/>
  <c r="AH73" i="4"/>
  <c r="AI73" i="4"/>
  <c r="AJ73" i="4"/>
  <c r="AK73" i="4"/>
  <c r="AL73" i="4"/>
  <c r="AM73" i="4"/>
  <c r="AN73" i="4"/>
  <c r="AO73" i="4"/>
  <c r="AP73" i="4"/>
  <c r="AQ73" i="4"/>
  <c r="AR73" i="4"/>
  <c r="AS73" i="4"/>
  <c r="AT73" i="4"/>
  <c r="AU73" i="4"/>
  <c r="AV73" i="4"/>
  <c r="AW73" i="4"/>
  <c r="AX73" i="4"/>
  <c r="AY73" i="4"/>
  <c r="AZ73" i="4"/>
  <c r="BA73" i="4"/>
  <c r="BB73" i="4"/>
  <c r="BC73" i="4"/>
  <c r="BD73" i="4"/>
  <c r="BE73" i="4"/>
  <c r="BF73" i="4"/>
  <c r="C74" i="4"/>
  <c r="D74" i="4"/>
  <c r="E74" i="4"/>
  <c r="F74" i="4"/>
  <c r="G74" i="4"/>
  <c r="H74" i="4"/>
  <c r="I74" i="4"/>
  <c r="J74" i="4"/>
  <c r="K74" i="4"/>
  <c r="L74" i="4"/>
  <c r="M74" i="4"/>
  <c r="N74" i="4"/>
  <c r="O74" i="4"/>
  <c r="P74" i="4"/>
  <c r="Q74" i="4"/>
  <c r="R74" i="4"/>
  <c r="S74" i="4"/>
  <c r="T74" i="4"/>
  <c r="U74" i="4"/>
  <c r="V74" i="4"/>
  <c r="W74" i="4"/>
  <c r="X74" i="4"/>
  <c r="Y74" i="4"/>
  <c r="Z74" i="4"/>
  <c r="AA74" i="4"/>
  <c r="AB74" i="4"/>
  <c r="AC74" i="4"/>
  <c r="AD74" i="4"/>
  <c r="AE74" i="4"/>
  <c r="AF74" i="4"/>
  <c r="AG74" i="4"/>
  <c r="AH74" i="4"/>
  <c r="AI74" i="4"/>
  <c r="AJ74" i="4"/>
  <c r="AK74" i="4"/>
  <c r="AL74" i="4"/>
  <c r="AM74" i="4"/>
  <c r="AN74" i="4"/>
  <c r="AO74" i="4"/>
  <c r="AP74" i="4"/>
  <c r="AQ74" i="4"/>
  <c r="AR74" i="4"/>
  <c r="AS74" i="4"/>
  <c r="AT74" i="4"/>
  <c r="AU74" i="4"/>
  <c r="AV74" i="4"/>
  <c r="AW74" i="4"/>
  <c r="AX74" i="4"/>
  <c r="AY74" i="4"/>
  <c r="AZ74" i="4"/>
  <c r="BA74" i="4"/>
  <c r="BB74" i="4"/>
  <c r="BC74" i="4"/>
  <c r="BD74" i="4"/>
  <c r="BE74" i="4"/>
  <c r="BF74" i="4"/>
  <c r="C75" i="4"/>
  <c r="D75" i="4"/>
  <c r="E75" i="4"/>
  <c r="F75" i="4"/>
  <c r="G75" i="4"/>
  <c r="H75" i="4"/>
  <c r="I75" i="4"/>
  <c r="J75" i="4"/>
  <c r="K75" i="4"/>
  <c r="L75" i="4"/>
  <c r="M75" i="4"/>
  <c r="N75" i="4"/>
  <c r="O75" i="4"/>
  <c r="P75" i="4"/>
  <c r="Q75" i="4"/>
  <c r="R75" i="4"/>
  <c r="S75" i="4"/>
  <c r="T75" i="4"/>
  <c r="U75" i="4"/>
  <c r="V75" i="4"/>
  <c r="W75" i="4"/>
  <c r="X75" i="4"/>
  <c r="Y75" i="4"/>
  <c r="Z75" i="4"/>
  <c r="AA75" i="4"/>
  <c r="AB75" i="4"/>
  <c r="AC75" i="4"/>
  <c r="AD75" i="4"/>
  <c r="AE75" i="4"/>
  <c r="AF75" i="4"/>
  <c r="AG75" i="4"/>
  <c r="AH75" i="4"/>
  <c r="AI75" i="4"/>
  <c r="AJ75" i="4"/>
  <c r="AK75" i="4"/>
  <c r="AL75" i="4"/>
  <c r="AM75" i="4"/>
  <c r="AN75" i="4"/>
  <c r="AO75" i="4"/>
  <c r="AP75" i="4"/>
  <c r="AQ75" i="4"/>
  <c r="AR75" i="4"/>
  <c r="AS75" i="4"/>
  <c r="AT75" i="4"/>
  <c r="AU75" i="4"/>
  <c r="AV75" i="4"/>
  <c r="AW75" i="4"/>
  <c r="AX75" i="4"/>
  <c r="AY75" i="4"/>
  <c r="AZ75" i="4"/>
  <c r="BA75" i="4"/>
  <c r="BB75" i="4"/>
  <c r="BC75" i="4"/>
  <c r="BD75" i="4"/>
  <c r="BE75" i="4"/>
  <c r="BF75" i="4"/>
  <c r="C76" i="4"/>
  <c r="D76" i="4"/>
  <c r="E76" i="4"/>
  <c r="F76" i="4"/>
  <c r="G76" i="4"/>
  <c r="H76" i="4"/>
  <c r="I76" i="4"/>
  <c r="J76" i="4"/>
  <c r="K76" i="4"/>
  <c r="L76" i="4"/>
  <c r="M76" i="4"/>
  <c r="N76" i="4"/>
  <c r="O76" i="4"/>
  <c r="P76" i="4"/>
  <c r="Q76" i="4"/>
  <c r="R76" i="4"/>
  <c r="S76" i="4"/>
  <c r="T76" i="4"/>
  <c r="U76" i="4"/>
  <c r="V76" i="4"/>
  <c r="W76" i="4"/>
  <c r="X76" i="4"/>
  <c r="Y76" i="4"/>
  <c r="Z76" i="4"/>
  <c r="AA76" i="4"/>
  <c r="AB76" i="4"/>
  <c r="AC76" i="4"/>
  <c r="AD76" i="4"/>
  <c r="AE76" i="4"/>
  <c r="AF76" i="4"/>
  <c r="AG76" i="4"/>
  <c r="AH76" i="4"/>
  <c r="AI76" i="4"/>
  <c r="AJ76" i="4"/>
  <c r="AK76" i="4"/>
  <c r="AL76" i="4"/>
  <c r="AM76" i="4"/>
  <c r="AN76" i="4"/>
  <c r="AO76" i="4"/>
  <c r="AP76" i="4"/>
  <c r="AQ76" i="4"/>
  <c r="AR76" i="4"/>
  <c r="AS76" i="4"/>
  <c r="AT76" i="4"/>
  <c r="AU76" i="4"/>
  <c r="AV76" i="4"/>
  <c r="AW76" i="4"/>
  <c r="AX76" i="4"/>
  <c r="AY76" i="4"/>
  <c r="AZ76" i="4"/>
  <c r="BA76" i="4"/>
  <c r="BB76" i="4"/>
  <c r="BC76" i="4"/>
  <c r="BD76" i="4"/>
  <c r="BE76" i="4"/>
  <c r="BF76" i="4"/>
  <c r="C77" i="4"/>
  <c r="D77" i="4"/>
  <c r="E77" i="4"/>
  <c r="F77" i="4"/>
  <c r="G77" i="4"/>
  <c r="H77" i="4"/>
  <c r="I77" i="4"/>
  <c r="J77" i="4"/>
  <c r="K77" i="4"/>
  <c r="L77" i="4"/>
  <c r="M77" i="4"/>
  <c r="N77" i="4"/>
  <c r="O77" i="4"/>
  <c r="P77" i="4"/>
  <c r="Q77" i="4"/>
  <c r="R77" i="4"/>
  <c r="S77" i="4"/>
  <c r="T77" i="4"/>
  <c r="U77" i="4"/>
  <c r="V77" i="4"/>
  <c r="W77" i="4"/>
  <c r="X77" i="4"/>
  <c r="Y77" i="4"/>
  <c r="Z77" i="4"/>
  <c r="AA77" i="4"/>
  <c r="AB77" i="4"/>
  <c r="AC77" i="4"/>
  <c r="AD77" i="4"/>
  <c r="AE77" i="4"/>
  <c r="AF77" i="4"/>
  <c r="AG77" i="4"/>
  <c r="AH77" i="4"/>
  <c r="AI77" i="4"/>
  <c r="AJ77" i="4"/>
  <c r="AK77" i="4"/>
  <c r="AL77" i="4"/>
  <c r="AM77" i="4"/>
  <c r="AN77" i="4"/>
  <c r="AO77" i="4"/>
  <c r="AP77" i="4"/>
  <c r="AQ77" i="4"/>
  <c r="AR77" i="4"/>
  <c r="AS77" i="4"/>
  <c r="AT77" i="4"/>
  <c r="AU77" i="4"/>
  <c r="AV77" i="4"/>
  <c r="AW77" i="4"/>
  <c r="AX77" i="4"/>
  <c r="AY77" i="4"/>
  <c r="AZ77" i="4"/>
  <c r="BA77" i="4"/>
  <c r="BB77" i="4"/>
  <c r="BC77" i="4"/>
  <c r="BD77" i="4"/>
  <c r="BE77" i="4"/>
  <c r="BF77" i="4"/>
  <c r="C78" i="4"/>
  <c r="D78" i="4"/>
  <c r="E78" i="4"/>
  <c r="F78" i="4"/>
  <c r="G78" i="4"/>
  <c r="H78" i="4"/>
  <c r="I78" i="4"/>
  <c r="J78" i="4"/>
  <c r="K78" i="4"/>
  <c r="L78" i="4"/>
  <c r="M78" i="4"/>
  <c r="N78" i="4"/>
  <c r="O78" i="4"/>
  <c r="P78" i="4"/>
  <c r="Q78" i="4"/>
  <c r="R78" i="4"/>
  <c r="S78" i="4"/>
  <c r="T78" i="4"/>
  <c r="U78" i="4"/>
  <c r="V78" i="4"/>
  <c r="W78" i="4"/>
  <c r="X78" i="4"/>
  <c r="Y78" i="4"/>
  <c r="Z78" i="4"/>
  <c r="AA78" i="4"/>
  <c r="AB78" i="4"/>
  <c r="AC78" i="4"/>
  <c r="AD78" i="4"/>
  <c r="AE78" i="4"/>
  <c r="AF78" i="4"/>
  <c r="AG78" i="4"/>
  <c r="AH78" i="4"/>
  <c r="AI78" i="4"/>
  <c r="AJ78" i="4"/>
  <c r="AK78" i="4"/>
  <c r="AL78" i="4"/>
  <c r="AM78" i="4"/>
  <c r="AN78" i="4"/>
  <c r="AO78" i="4"/>
  <c r="AP78" i="4"/>
  <c r="AQ78" i="4"/>
  <c r="AR78" i="4"/>
  <c r="AS78" i="4"/>
  <c r="AT78" i="4"/>
  <c r="AU78" i="4"/>
  <c r="AV78" i="4"/>
  <c r="AW78" i="4"/>
  <c r="AX78" i="4"/>
  <c r="AY78" i="4"/>
  <c r="AZ78" i="4"/>
  <c r="BA78" i="4"/>
  <c r="BB78" i="4"/>
  <c r="BC78" i="4"/>
  <c r="BD78" i="4"/>
  <c r="BE78" i="4"/>
  <c r="BF78" i="4"/>
  <c r="C79" i="4"/>
  <c r="D79" i="4"/>
  <c r="E79" i="4"/>
  <c r="F79" i="4"/>
  <c r="G79" i="4"/>
  <c r="H79" i="4"/>
  <c r="I79" i="4"/>
  <c r="J79" i="4"/>
  <c r="K79" i="4"/>
  <c r="L79" i="4"/>
  <c r="M79" i="4"/>
  <c r="N79" i="4"/>
  <c r="O79" i="4"/>
  <c r="P79" i="4"/>
  <c r="Q79" i="4"/>
  <c r="R79" i="4"/>
  <c r="S79" i="4"/>
  <c r="T79" i="4"/>
  <c r="U79" i="4"/>
  <c r="V79" i="4"/>
  <c r="W79" i="4"/>
  <c r="X79" i="4"/>
  <c r="Y79" i="4"/>
  <c r="Z79" i="4"/>
  <c r="AA79" i="4"/>
  <c r="AB79" i="4"/>
  <c r="AC79" i="4"/>
  <c r="AD79" i="4"/>
  <c r="AE79" i="4"/>
  <c r="AF79" i="4"/>
  <c r="AG79" i="4"/>
  <c r="AH79" i="4"/>
  <c r="AI79" i="4"/>
  <c r="AJ79" i="4"/>
  <c r="AK79" i="4"/>
  <c r="AL79" i="4"/>
  <c r="AM79" i="4"/>
  <c r="AN79" i="4"/>
  <c r="AO79" i="4"/>
  <c r="AP79" i="4"/>
  <c r="AQ79" i="4"/>
  <c r="AR79" i="4"/>
  <c r="AS79" i="4"/>
  <c r="AT79" i="4"/>
  <c r="AU79" i="4"/>
  <c r="AV79" i="4"/>
  <c r="AW79" i="4"/>
  <c r="AX79" i="4"/>
  <c r="AY79" i="4"/>
  <c r="AZ79" i="4"/>
  <c r="BA79" i="4"/>
  <c r="BB79" i="4"/>
  <c r="BC79" i="4"/>
  <c r="BD79" i="4"/>
  <c r="BE79" i="4"/>
  <c r="BF79" i="4"/>
  <c r="C80" i="4"/>
  <c r="D80" i="4"/>
  <c r="E80" i="4"/>
  <c r="F80" i="4"/>
  <c r="G80" i="4"/>
  <c r="H80" i="4"/>
  <c r="I80" i="4"/>
  <c r="J80" i="4"/>
  <c r="K80" i="4"/>
  <c r="L80" i="4"/>
  <c r="M80" i="4"/>
  <c r="N80" i="4"/>
  <c r="O80" i="4"/>
  <c r="P80" i="4"/>
  <c r="Q80" i="4"/>
  <c r="R80" i="4"/>
  <c r="S80" i="4"/>
  <c r="T80" i="4"/>
  <c r="U80" i="4"/>
  <c r="V80" i="4"/>
  <c r="W80" i="4"/>
  <c r="X80" i="4"/>
  <c r="Y80" i="4"/>
  <c r="Z80" i="4"/>
  <c r="AA80" i="4"/>
  <c r="AB80" i="4"/>
  <c r="AC80" i="4"/>
  <c r="AD80" i="4"/>
  <c r="AE80" i="4"/>
  <c r="AF80" i="4"/>
  <c r="AG80" i="4"/>
  <c r="AH80" i="4"/>
  <c r="AI80" i="4"/>
  <c r="AJ80" i="4"/>
  <c r="AK80" i="4"/>
  <c r="AL80" i="4"/>
  <c r="AM80" i="4"/>
  <c r="AN80" i="4"/>
  <c r="AO80" i="4"/>
  <c r="AP80" i="4"/>
  <c r="AQ80" i="4"/>
  <c r="AR80" i="4"/>
  <c r="AS80" i="4"/>
  <c r="AT80" i="4"/>
  <c r="AU80" i="4"/>
  <c r="AV80" i="4"/>
  <c r="AW80" i="4"/>
  <c r="AX80" i="4"/>
  <c r="AY80" i="4"/>
  <c r="AZ80" i="4"/>
  <c r="BA80" i="4"/>
  <c r="BB80" i="4"/>
  <c r="BC80" i="4"/>
  <c r="BD80" i="4"/>
  <c r="BE80" i="4"/>
  <c r="BF80" i="4"/>
  <c r="C81" i="4"/>
  <c r="D81" i="4"/>
  <c r="E81" i="4"/>
  <c r="F81" i="4"/>
  <c r="G81" i="4"/>
  <c r="H81" i="4"/>
  <c r="I81" i="4"/>
  <c r="J81" i="4"/>
  <c r="K81" i="4"/>
  <c r="L81" i="4"/>
  <c r="M81" i="4"/>
  <c r="N81" i="4"/>
  <c r="O81" i="4"/>
  <c r="P81" i="4"/>
  <c r="Q81" i="4"/>
  <c r="R81" i="4"/>
  <c r="S81" i="4"/>
  <c r="T81" i="4"/>
  <c r="U81" i="4"/>
  <c r="V81" i="4"/>
  <c r="W81" i="4"/>
  <c r="X81" i="4"/>
  <c r="Y81" i="4"/>
  <c r="Z81" i="4"/>
  <c r="AA81" i="4"/>
  <c r="AB81" i="4"/>
  <c r="AC81" i="4"/>
  <c r="AD81" i="4"/>
  <c r="AE81" i="4"/>
  <c r="AF81" i="4"/>
  <c r="AG81" i="4"/>
  <c r="AH81" i="4"/>
  <c r="AI81" i="4"/>
  <c r="AJ81" i="4"/>
  <c r="AK81" i="4"/>
  <c r="AL81" i="4"/>
  <c r="AM81" i="4"/>
  <c r="AN81" i="4"/>
  <c r="AO81" i="4"/>
  <c r="AP81" i="4"/>
  <c r="AQ81" i="4"/>
  <c r="AR81" i="4"/>
  <c r="AS81" i="4"/>
  <c r="AT81" i="4"/>
  <c r="AU81" i="4"/>
  <c r="AV81" i="4"/>
  <c r="AW81" i="4"/>
  <c r="AX81" i="4"/>
  <c r="AY81" i="4"/>
  <c r="AZ81" i="4"/>
  <c r="BA81" i="4"/>
  <c r="BB81" i="4"/>
  <c r="BC81" i="4"/>
  <c r="BD81" i="4"/>
  <c r="BE81" i="4"/>
  <c r="BF81" i="4"/>
  <c r="C82" i="4"/>
  <c r="D82" i="4"/>
  <c r="E82" i="4"/>
  <c r="F82" i="4"/>
  <c r="G82" i="4"/>
  <c r="H82" i="4"/>
  <c r="I82" i="4"/>
  <c r="J82" i="4"/>
  <c r="K82" i="4"/>
  <c r="L82" i="4"/>
  <c r="M82" i="4"/>
  <c r="N82" i="4"/>
  <c r="O82" i="4"/>
  <c r="P82" i="4"/>
  <c r="Q82" i="4"/>
  <c r="R82" i="4"/>
  <c r="S82" i="4"/>
  <c r="T82" i="4"/>
  <c r="U82" i="4"/>
  <c r="V82" i="4"/>
  <c r="W82" i="4"/>
  <c r="X82" i="4"/>
  <c r="Y82" i="4"/>
  <c r="Z82" i="4"/>
  <c r="AA82" i="4"/>
  <c r="AB82" i="4"/>
  <c r="AC82" i="4"/>
  <c r="AD82" i="4"/>
  <c r="AE82" i="4"/>
  <c r="AF82" i="4"/>
  <c r="AG82" i="4"/>
  <c r="AH82" i="4"/>
  <c r="AI82" i="4"/>
  <c r="AJ82" i="4"/>
  <c r="AK82" i="4"/>
  <c r="AL82" i="4"/>
  <c r="AM82" i="4"/>
  <c r="AN82" i="4"/>
  <c r="AO82" i="4"/>
  <c r="AP82" i="4"/>
  <c r="AQ82" i="4"/>
  <c r="AR82" i="4"/>
  <c r="AS82" i="4"/>
  <c r="AT82" i="4"/>
  <c r="AU82" i="4"/>
  <c r="AV82" i="4"/>
  <c r="AW82" i="4"/>
  <c r="AX82" i="4"/>
  <c r="AY82" i="4"/>
  <c r="AZ82" i="4"/>
  <c r="BA82" i="4"/>
  <c r="BB82" i="4"/>
  <c r="BC82" i="4"/>
  <c r="BD82" i="4"/>
  <c r="BE82" i="4"/>
  <c r="BF82" i="4"/>
  <c r="C83" i="4"/>
  <c r="D83" i="4"/>
  <c r="E83" i="4"/>
  <c r="F83" i="4"/>
  <c r="G83" i="4"/>
  <c r="H83" i="4"/>
  <c r="I83" i="4"/>
  <c r="J83" i="4"/>
  <c r="K83" i="4"/>
  <c r="L83" i="4"/>
  <c r="M83" i="4"/>
  <c r="N83" i="4"/>
  <c r="O83" i="4"/>
  <c r="P83" i="4"/>
  <c r="Q83" i="4"/>
  <c r="R83" i="4"/>
  <c r="S83" i="4"/>
  <c r="T83" i="4"/>
  <c r="U83" i="4"/>
  <c r="V83" i="4"/>
  <c r="W83" i="4"/>
  <c r="X83" i="4"/>
  <c r="Y83" i="4"/>
  <c r="Z83" i="4"/>
  <c r="AA83" i="4"/>
  <c r="AB83" i="4"/>
  <c r="AC83" i="4"/>
  <c r="AD83" i="4"/>
  <c r="AE83" i="4"/>
  <c r="AF83" i="4"/>
  <c r="AG83" i="4"/>
  <c r="AH83" i="4"/>
  <c r="AI83" i="4"/>
  <c r="AJ83" i="4"/>
  <c r="AK83" i="4"/>
  <c r="AL83" i="4"/>
  <c r="AM83" i="4"/>
  <c r="AN83" i="4"/>
  <c r="AO83" i="4"/>
  <c r="AP83" i="4"/>
  <c r="AQ83" i="4"/>
  <c r="AR83" i="4"/>
  <c r="AS83" i="4"/>
  <c r="AT83" i="4"/>
  <c r="AU83" i="4"/>
  <c r="AV83" i="4"/>
  <c r="AW83" i="4"/>
  <c r="AX83" i="4"/>
  <c r="AY83" i="4"/>
  <c r="AZ83" i="4"/>
  <c r="BA83" i="4"/>
  <c r="BB83" i="4"/>
  <c r="BC83" i="4"/>
  <c r="BD83" i="4"/>
  <c r="BE83" i="4"/>
  <c r="BF83" i="4"/>
  <c r="C84" i="4"/>
  <c r="D84" i="4"/>
  <c r="E84" i="4"/>
  <c r="F84" i="4"/>
  <c r="G84" i="4"/>
  <c r="H84" i="4"/>
  <c r="I84" i="4"/>
  <c r="J84" i="4"/>
  <c r="K84" i="4"/>
  <c r="L84" i="4"/>
  <c r="M84" i="4"/>
  <c r="N84" i="4"/>
  <c r="O84" i="4"/>
  <c r="P84" i="4"/>
  <c r="Q84" i="4"/>
  <c r="R84" i="4"/>
  <c r="S84" i="4"/>
  <c r="T84" i="4"/>
  <c r="U84" i="4"/>
  <c r="V84" i="4"/>
  <c r="W84" i="4"/>
  <c r="X84" i="4"/>
  <c r="Y84" i="4"/>
  <c r="Z84" i="4"/>
  <c r="AA84" i="4"/>
  <c r="AB84" i="4"/>
  <c r="AC84" i="4"/>
  <c r="AD84" i="4"/>
  <c r="AE84" i="4"/>
  <c r="AF84" i="4"/>
  <c r="AG84" i="4"/>
  <c r="AH84" i="4"/>
  <c r="AI84" i="4"/>
  <c r="AJ84" i="4"/>
  <c r="AK84" i="4"/>
  <c r="AL84" i="4"/>
  <c r="AM84" i="4"/>
  <c r="AN84" i="4"/>
  <c r="AO84" i="4"/>
  <c r="AP84" i="4"/>
  <c r="AQ84" i="4"/>
  <c r="AR84" i="4"/>
  <c r="AS84" i="4"/>
  <c r="AT84" i="4"/>
  <c r="AU84" i="4"/>
  <c r="AV84" i="4"/>
  <c r="AW84" i="4"/>
  <c r="AX84" i="4"/>
  <c r="AY84" i="4"/>
  <c r="AZ84" i="4"/>
  <c r="BA84" i="4"/>
  <c r="BB84" i="4"/>
  <c r="BC84" i="4"/>
  <c r="BD84" i="4"/>
  <c r="BE84" i="4"/>
  <c r="BF84" i="4"/>
  <c r="C85" i="4"/>
  <c r="D85" i="4"/>
  <c r="E85" i="4"/>
  <c r="F85" i="4"/>
  <c r="G85" i="4"/>
  <c r="H85" i="4"/>
  <c r="I85" i="4"/>
  <c r="J85" i="4"/>
  <c r="K85" i="4"/>
  <c r="L85" i="4"/>
  <c r="M85" i="4"/>
  <c r="N85" i="4"/>
  <c r="O85" i="4"/>
  <c r="P85" i="4"/>
  <c r="Q85" i="4"/>
  <c r="R85" i="4"/>
  <c r="S85" i="4"/>
  <c r="T85" i="4"/>
  <c r="U85" i="4"/>
  <c r="V85" i="4"/>
  <c r="W85" i="4"/>
  <c r="X85" i="4"/>
  <c r="Y85" i="4"/>
  <c r="Z85" i="4"/>
  <c r="AA85" i="4"/>
  <c r="AB85" i="4"/>
  <c r="AC85" i="4"/>
  <c r="AD85" i="4"/>
  <c r="AE85" i="4"/>
  <c r="AF85" i="4"/>
  <c r="AG85" i="4"/>
  <c r="AH85" i="4"/>
  <c r="AI85" i="4"/>
  <c r="AJ85" i="4"/>
  <c r="AK85" i="4"/>
  <c r="AL85" i="4"/>
  <c r="AM85" i="4"/>
  <c r="AN85" i="4"/>
  <c r="AO85" i="4"/>
  <c r="AP85" i="4"/>
  <c r="AQ85" i="4"/>
  <c r="AR85" i="4"/>
  <c r="AS85" i="4"/>
  <c r="AT85" i="4"/>
  <c r="AU85" i="4"/>
  <c r="AV85" i="4"/>
  <c r="AW85" i="4"/>
  <c r="AX85" i="4"/>
  <c r="AY85" i="4"/>
  <c r="AZ85" i="4"/>
  <c r="BA85" i="4"/>
  <c r="BB85" i="4"/>
  <c r="BC85" i="4"/>
  <c r="BD85" i="4"/>
  <c r="BE85" i="4"/>
  <c r="BF85" i="4"/>
  <c r="C86" i="4"/>
  <c r="D86" i="4"/>
  <c r="E86" i="4"/>
  <c r="F86" i="4"/>
  <c r="G86" i="4"/>
  <c r="H86" i="4"/>
  <c r="I86" i="4"/>
  <c r="J86" i="4"/>
  <c r="K86" i="4"/>
  <c r="L86" i="4"/>
  <c r="M86" i="4"/>
  <c r="N86" i="4"/>
  <c r="O86" i="4"/>
  <c r="P86" i="4"/>
  <c r="Q86" i="4"/>
  <c r="R86" i="4"/>
  <c r="S86" i="4"/>
  <c r="T86" i="4"/>
  <c r="U86" i="4"/>
  <c r="V86" i="4"/>
  <c r="W86" i="4"/>
  <c r="X86" i="4"/>
  <c r="Y86" i="4"/>
  <c r="Z86" i="4"/>
  <c r="AA86" i="4"/>
  <c r="AB86" i="4"/>
  <c r="AC86" i="4"/>
  <c r="AD86" i="4"/>
  <c r="AE86" i="4"/>
  <c r="AF86" i="4"/>
  <c r="AG86" i="4"/>
  <c r="AH86" i="4"/>
  <c r="AI86" i="4"/>
  <c r="AJ86" i="4"/>
  <c r="AK86" i="4"/>
  <c r="AL86" i="4"/>
  <c r="AM86" i="4"/>
  <c r="AN86" i="4"/>
  <c r="AO86" i="4"/>
  <c r="AP86" i="4"/>
  <c r="AQ86" i="4"/>
  <c r="AR86" i="4"/>
  <c r="AS86" i="4"/>
  <c r="AT86" i="4"/>
  <c r="AU86" i="4"/>
  <c r="AV86" i="4"/>
  <c r="AW86" i="4"/>
  <c r="AX86" i="4"/>
  <c r="AY86" i="4"/>
  <c r="AZ86" i="4"/>
  <c r="BA86" i="4"/>
  <c r="BB86" i="4"/>
  <c r="BC86" i="4"/>
  <c r="BD86" i="4"/>
  <c r="BE86" i="4"/>
  <c r="BF86" i="4"/>
  <c r="C87" i="4"/>
  <c r="D87" i="4"/>
  <c r="E87" i="4"/>
  <c r="F87" i="4"/>
  <c r="G87" i="4"/>
  <c r="H87" i="4"/>
  <c r="I87" i="4"/>
  <c r="J87" i="4"/>
  <c r="K87" i="4"/>
  <c r="L87" i="4"/>
  <c r="M87" i="4"/>
  <c r="N87" i="4"/>
  <c r="O87" i="4"/>
  <c r="P87" i="4"/>
  <c r="Q87" i="4"/>
  <c r="R87" i="4"/>
  <c r="S87" i="4"/>
  <c r="T87" i="4"/>
  <c r="U87" i="4"/>
  <c r="V87" i="4"/>
  <c r="W87" i="4"/>
  <c r="X87" i="4"/>
  <c r="Y87" i="4"/>
  <c r="Z87" i="4"/>
  <c r="AA87" i="4"/>
  <c r="AB87" i="4"/>
  <c r="AC87" i="4"/>
  <c r="AD87" i="4"/>
  <c r="AE87" i="4"/>
  <c r="AF87" i="4"/>
  <c r="AG87" i="4"/>
  <c r="AH87" i="4"/>
  <c r="AI87" i="4"/>
  <c r="AJ87" i="4"/>
  <c r="AK87" i="4"/>
  <c r="AL87" i="4"/>
  <c r="AM87" i="4"/>
  <c r="AN87" i="4"/>
  <c r="AO87" i="4"/>
  <c r="AP87" i="4"/>
  <c r="AQ87" i="4"/>
  <c r="AR87" i="4"/>
  <c r="AS87" i="4"/>
  <c r="AT87" i="4"/>
  <c r="AU87" i="4"/>
  <c r="AV87" i="4"/>
  <c r="AW87" i="4"/>
  <c r="AX87" i="4"/>
  <c r="AY87" i="4"/>
  <c r="AZ87" i="4"/>
  <c r="BA87" i="4"/>
  <c r="BB87" i="4"/>
  <c r="BC87" i="4"/>
  <c r="BD87" i="4"/>
  <c r="BE87" i="4"/>
  <c r="BF87" i="4"/>
  <c r="C88" i="4"/>
  <c r="D88" i="4"/>
  <c r="E88" i="4"/>
  <c r="F88" i="4"/>
  <c r="G88" i="4"/>
  <c r="H88" i="4"/>
  <c r="I88" i="4"/>
  <c r="J88" i="4"/>
  <c r="K88" i="4"/>
  <c r="L88" i="4"/>
  <c r="M88" i="4"/>
  <c r="N88" i="4"/>
  <c r="O88" i="4"/>
  <c r="P88" i="4"/>
  <c r="Q88" i="4"/>
  <c r="R88" i="4"/>
  <c r="S88" i="4"/>
  <c r="T88" i="4"/>
  <c r="U88" i="4"/>
  <c r="V88" i="4"/>
  <c r="W88" i="4"/>
  <c r="X88" i="4"/>
  <c r="Y88" i="4"/>
  <c r="Z88" i="4"/>
  <c r="AA88" i="4"/>
  <c r="AB88" i="4"/>
  <c r="AC88" i="4"/>
  <c r="AD88" i="4"/>
  <c r="AE88" i="4"/>
  <c r="AF88" i="4"/>
  <c r="AG88" i="4"/>
  <c r="AH88" i="4"/>
  <c r="AI88" i="4"/>
  <c r="AJ88" i="4"/>
  <c r="AK88" i="4"/>
  <c r="AL88" i="4"/>
  <c r="AM88" i="4"/>
  <c r="AN88" i="4"/>
  <c r="AO88" i="4"/>
  <c r="AP88" i="4"/>
  <c r="AQ88" i="4"/>
  <c r="AR88" i="4"/>
  <c r="AS88" i="4"/>
  <c r="AT88" i="4"/>
  <c r="AU88" i="4"/>
  <c r="AV88" i="4"/>
  <c r="AW88" i="4"/>
  <c r="AX88" i="4"/>
  <c r="AY88" i="4"/>
  <c r="AZ88" i="4"/>
  <c r="BA88" i="4"/>
  <c r="BB88" i="4"/>
  <c r="BC88" i="4"/>
  <c r="BD88" i="4"/>
  <c r="BE88" i="4"/>
  <c r="BF88" i="4"/>
  <c r="C89" i="4"/>
  <c r="D89" i="4"/>
  <c r="E89" i="4"/>
  <c r="F89" i="4"/>
  <c r="G89" i="4"/>
  <c r="H89" i="4"/>
  <c r="I89" i="4"/>
  <c r="J89" i="4"/>
  <c r="K89" i="4"/>
  <c r="L89" i="4"/>
  <c r="M89" i="4"/>
  <c r="N89" i="4"/>
  <c r="O89" i="4"/>
  <c r="P89" i="4"/>
  <c r="Q89" i="4"/>
  <c r="R89" i="4"/>
  <c r="S89" i="4"/>
  <c r="T89" i="4"/>
  <c r="U89" i="4"/>
  <c r="V89" i="4"/>
  <c r="W89" i="4"/>
  <c r="X89" i="4"/>
  <c r="Y89" i="4"/>
  <c r="Z89" i="4"/>
  <c r="AA89" i="4"/>
  <c r="AB89" i="4"/>
  <c r="AC89" i="4"/>
  <c r="AD89" i="4"/>
  <c r="AE89" i="4"/>
  <c r="AF89" i="4"/>
  <c r="AG89" i="4"/>
  <c r="AH89" i="4"/>
  <c r="AI89" i="4"/>
  <c r="AJ89" i="4"/>
  <c r="AK89" i="4"/>
  <c r="AL89" i="4"/>
  <c r="AM89" i="4"/>
  <c r="AN89" i="4"/>
  <c r="AO89" i="4"/>
  <c r="AP89" i="4"/>
  <c r="AQ89" i="4"/>
  <c r="AR89" i="4"/>
  <c r="AS89" i="4"/>
  <c r="AT89" i="4"/>
  <c r="AU89" i="4"/>
  <c r="AV89" i="4"/>
  <c r="AW89" i="4"/>
  <c r="AX89" i="4"/>
  <c r="AY89" i="4"/>
  <c r="AZ89" i="4"/>
  <c r="BA89" i="4"/>
  <c r="BB89" i="4"/>
  <c r="BC89" i="4"/>
  <c r="BD89" i="4"/>
  <c r="BE89" i="4"/>
  <c r="BF89" i="4"/>
  <c r="C90" i="4"/>
  <c r="D90" i="4"/>
  <c r="E90" i="4"/>
  <c r="F90" i="4"/>
  <c r="G90" i="4"/>
  <c r="H90" i="4"/>
  <c r="I90" i="4"/>
  <c r="J90" i="4"/>
  <c r="K90" i="4"/>
  <c r="L90" i="4"/>
  <c r="M90" i="4"/>
  <c r="N90" i="4"/>
  <c r="O90" i="4"/>
  <c r="P90" i="4"/>
  <c r="Q90" i="4"/>
  <c r="R90" i="4"/>
  <c r="S90" i="4"/>
  <c r="T90" i="4"/>
  <c r="U90" i="4"/>
  <c r="V90" i="4"/>
  <c r="W90" i="4"/>
  <c r="X90" i="4"/>
  <c r="Y90" i="4"/>
  <c r="Z90" i="4"/>
  <c r="AA90" i="4"/>
  <c r="AB90" i="4"/>
  <c r="AC90" i="4"/>
  <c r="AD90" i="4"/>
  <c r="AE90" i="4"/>
  <c r="AF90" i="4"/>
  <c r="AG90" i="4"/>
  <c r="AH90" i="4"/>
  <c r="AI90" i="4"/>
  <c r="AJ90" i="4"/>
  <c r="AK90" i="4"/>
  <c r="AL90" i="4"/>
  <c r="AM90" i="4"/>
  <c r="AN90" i="4"/>
  <c r="AO90" i="4"/>
  <c r="AP90" i="4"/>
  <c r="AQ90" i="4"/>
  <c r="AR90" i="4"/>
  <c r="AS90" i="4"/>
  <c r="AT90" i="4"/>
  <c r="AU90" i="4"/>
  <c r="AV90" i="4"/>
  <c r="AW90" i="4"/>
  <c r="AX90" i="4"/>
  <c r="AY90" i="4"/>
  <c r="AZ90" i="4"/>
  <c r="BA90" i="4"/>
  <c r="BB90" i="4"/>
  <c r="BC90" i="4"/>
  <c r="BD90" i="4"/>
  <c r="BE90" i="4"/>
  <c r="BF90" i="4"/>
  <c r="C91" i="4"/>
  <c r="D91" i="4"/>
  <c r="E91" i="4"/>
  <c r="F91" i="4"/>
  <c r="G91" i="4"/>
  <c r="H91" i="4"/>
  <c r="I91" i="4"/>
  <c r="J91" i="4"/>
  <c r="K91" i="4"/>
  <c r="L91" i="4"/>
  <c r="M91" i="4"/>
  <c r="N91" i="4"/>
  <c r="O91" i="4"/>
  <c r="P91" i="4"/>
  <c r="Q91" i="4"/>
  <c r="R91" i="4"/>
  <c r="S91" i="4"/>
  <c r="T91" i="4"/>
  <c r="U91" i="4"/>
  <c r="V91" i="4"/>
  <c r="W91" i="4"/>
  <c r="X91" i="4"/>
  <c r="Y91" i="4"/>
  <c r="Z91" i="4"/>
  <c r="AA91" i="4"/>
  <c r="AB91" i="4"/>
  <c r="AC91" i="4"/>
  <c r="AD91" i="4"/>
  <c r="AE91" i="4"/>
  <c r="AF91" i="4"/>
  <c r="AG91" i="4"/>
  <c r="AH91" i="4"/>
  <c r="AI91" i="4"/>
  <c r="AJ91" i="4"/>
  <c r="AK91" i="4"/>
  <c r="AL91" i="4"/>
  <c r="AM91" i="4"/>
  <c r="AN91" i="4"/>
  <c r="AO91" i="4"/>
  <c r="AP91" i="4"/>
  <c r="AQ91" i="4"/>
  <c r="AR91" i="4"/>
  <c r="AS91" i="4"/>
  <c r="AT91" i="4"/>
  <c r="AU91" i="4"/>
  <c r="AV91" i="4"/>
  <c r="AW91" i="4"/>
  <c r="AX91" i="4"/>
  <c r="AY91" i="4"/>
  <c r="AZ91" i="4"/>
  <c r="BA91" i="4"/>
  <c r="BB91" i="4"/>
  <c r="BC91" i="4"/>
  <c r="BD91" i="4"/>
  <c r="BE91" i="4"/>
  <c r="BF91" i="4"/>
  <c r="C92" i="4"/>
  <c r="D92" i="4"/>
  <c r="E92" i="4"/>
  <c r="F92" i="4"/>
  <c r="G92" i="4"/>
  <c r="H92" i="4"/>
  <c r="I92" i="4"/>
  <c r="J92" i="4"/>
  <c r="K92" i="4"/>
  <c r="L92" i="4"/>
  <c r="M92" i="4"/>
  <c r="N92" i="4"/>
  <c r="O92" i="4"/>
  <c r="P92" i="4"/>
  <c r="Q92" i="4"/>
  <c r="R92" i="4"/>
  <c r="S92" i="4"/>
  <c r="T92" i="4"/>
  <c r="U92" i="4"/>
  <c r="V92" i="4"/>
  <c r="W92" i="4"/>
  <c r="X92" i="4"/>
  <c r="Y92" i="4"/>
  <c r="Z92" i="4"/>
  <c r="AA92" i="4"/>
  <c r="AB92" i="4"/>
  <c r="AC92" i="4"/>
  <c r="AD92" i="4"/>
  <c r="AE92" i="4"/>
  <c r="AF92" i="4"/>
  <c r="AG92" i="4"/>
  <c r="AH92" i="4"/>
  <c r="AI92" i="4"/>
  <c r="AJ92" i="4"/>
  <c r="AK92" i="4"/>
  <c r="AL92" i="4"/>
  <c r="AM92" i="4"/>
  <c r="AN92" i="4"/>
  <c r="AO92" i="4"/>
  <c r="AP92" i="4"/>
  <c r="AQ92" i="4"/>
  <c r="AR92" i="4"/>
  <c r="AS92" i="4"/>
  <c r="AT92" i="4"/>
  <c r="AU92" i="4"/>
  <c r="AV92" i="4"/>
  <c r="AW92" i="4"/>
  <c r="AX92" i="4"/>
  <c r="AY92" i="4"/>
  <c r="AZ92" i="4"/>
  <c r="BA92" i="4"/>
  <c r="BB92" i="4"/>
  <c r="BC92" i="4"/>
  <c r="BD92" i="4"/>
  <c r="BE92" i="4"/>
  <c r="BF92" i="4"/>
  <c r="C93" i="4"/>
  <c r="D93" i="4"/>
  <c r="E93" i="4"/>
  <c r="F93" i="4"/>
  <c r="G93" i="4"/>
  <c r="H93" i="4"/>
  <c r="I93" i="4"/>
  <c r="J93" i="4"/>
  <c r="K93" i="4"/>
  <c r="L93" i="4"/>
  <c r="M93" i="4"/>
  <c r="N93" i="4"/>
  <c r="O93" i="4"/>
  <c r="P93" i="4"/>
  <c r="Q93" i="4"/>
  <c r="R93" i="4"/>
  <c r="S93" i="4"/>
  <c r="T93" i="4"/>
  <c r="U93" i="4"/>
  <c r="V93" i="4"/>
  <c r="W93" i="4"/>
  <c r="X93" i="4"/>
  <c r="Y93" i="4"/>
  <c r="Z93" i="4"/>
  <c r="AA93" i="4"/>
  <c r="AB93" i="4"/>
  <c r="AC93" i="4"/>
  <c r="AD93" i="4"/>
  <c r="AE93" i="4"/>
  <c r="AF93" i="4"/>
  <c r="AG93" i="4"/>
  <c r="AH93" i="4"/>
  <c r="AI93" i="4"/>
  <c r="AJ93" i="4"/>
  <c r="AK93" i="4"/>
  <c r="AL93" i="4"/>
  <c r="AM93" i="4"/>
  <c r="AN93" i="4"/>
  <c r="AO93" i="4"/>
  <c r="AP93" i="4"/>
  <c r="AQ93" i="4"/>
  <c r="AR93" i="4"/>
  <c r="AS93" i="4"/>
  <c r="AT93" i="4"/>
  <c r="AU93" i="4"/>
  <c r="AV93" i="4"/>
  <c r="AW93" i="4"/>
  <c r="AX93" i="4"/>
  <c r="AY93" i="4"/>
  <c r="AZ93" i="4"/>
  <c r="BA93" i="4"/>
  <c r="BB93" i="4"/>
  <c r="BC93" i="4"/>
  <c r="BD93" i="4"/>
  <c r="BE93" i="4"/>
  <c r="BF93" i="4"/>
  <c r="C94" i="4"/>
  <c r="D94" i="4"/>
  <c r="E94" i="4"/>
  <c r="F94" i="4"/>
  <c r="G94" i="4"/>
  <c r="H94" i="4"/>
  <c r="I94" i="4"/>
  <c r="J94" i="4"/>
  <c r="K94" i="4"/>
  <c r="L94" i="4"/>
  <c r="M94" i="4"/>
  <c r="N94" i="4"/>
  <c r="O94" i="4"/>
  <c r="P94" i="4"/>
  <c r="Q94" i="4"/>
  <c r="R94" i="4"/>
  <c r="S94" i="4"/>
  <c r="T94" i="4"/>
  <c r="U94" i="4"/>
  <c r="V94" i="4"/>
  <c r="W94" i="4"/>
  <c r="X94" i="4"/>
  <c r="Y94" i="4"/>
  <c r="Z94" i="4"/>
  <c r="AA94" i="4"/>
  <c r="AB94" i="4"/>
  <c r="AC94" i="4"/>
  <c r="AD94" i="4"/>
  <c r="AE94" i="4"/>
  <c r="AF94" i="4"/>
  <c r="AG94" i="4"/>
  <c r="AH94" i="4"/>
  <c r="AI94" i="4"/>
  <c r="AJ94" i="4"/>
  <c r="AK94" i="4"/>
  <c r="AL94" i="4"/>
  <c r="AM94" i="4"/>
  <c r="AN94" i="4"/>
  <c r="AO94" i="4"/>
  <c r="AP94" i="4"/>
  <c r="AQ94" i="4"/>
  <c r="AR94" i="4"/>
  <c r="AS94" i="4"/>
  <c r="AT94" i="4"/>
  <c r="AU94" i="4"/>
  <c r="AV94" i="4"/>
  <c r="AW94" i="4"/>
  <c r="AX94" i="4"/>
  <c r="AY94" i="4"/>
  <c r="AZ94" i="4"/>
  <c r="BA94" i="4"/>
  <c r="BB94" i="4"/>
  <c r="BC94" i="4"/>
  <c r="BD94" i="4"/>
  <c r="BE94" i="4"/>
  <c r="BF94" i="4"/>
  <c r="C95" i="4"/>
  <c r="D95" i="4"/>
  <c r="E95" i="4"/>
  <c r="F95" i="4"/>
  <c r="G95" i="4"/>
  <c r="H95" i="4"/>
  <c r="I95" i="4"/>
  <c r="J95" i="4"/>
  <c r="K95" i="4"/>
  <c r="L95" i="4"/>
  <c r="M95" i="4"/>
  <c r="N95" i="4"/>
  <c r="O95" i="4"/>
  <c r="P95" i="4"/>
  <c r="Q95" i="4"/>
  <c r="R95" i="4"/>
  <c r="S95" i="4"/>
  <c r="T95" i="4"/>
  <c r="U95" i="4"/>
  <c r="V95" i="4"/>
  <c r="W95" i="4"/>
  <c r="X95" i="4"/>
  <c r="Y95" i="4"/>
  <c r="Z95" i="4"/>
  <c r="AA95" i="4"/>
  <c r="AB95" i="4"/>
  <c r="AC95" i="4"/>
  <c r="AD95" i="4"/>
  <c r="AE95" i="4"/>
  <c r="AF95" i="4"/>
  <c r="AG95" i="4"/>
  <c r="AH95" i="4"/>
  <c r="AI95" i="4"/>
  <c r="AJ95" i="4"/>
  <c r="AK95" i="4"/>
  <c r="AL95" i="4"/>
  <c r="AM95" i="4"/>
  <c r="AN95" i="4"/>
  <c r="AO95" i="4"/>
  <c r="AP95" i="4"/>
  <c r="AQ95" i="4"/>
  <c r="AR95" i="4"/>
  <c r="AS95" i="4"/>
  <c r="AT95" i="4"/>
  <c r="AU95" i="4"/>
  <c r="AV95" i="4"/>
  <c r="AW95" i="4"/>
  <c r="AX95" i="4"/>
  <c r="AY95" i="4"/>
  <c r="AZ95" i="4"/>
  <c r="BA95" i="4"/>
  <c r="BB95" i="4"/>
  <c r="BC95" i="4"/>
  <c r="BD95" i="4"/>
  <c r="BE95" i="4"/>
  <c r="BF95" i="4"/>
  <c r="C96" i="4"/>
  <c r="D96" i="4"/>
  <c r="E96" i="4"/>
  <c r="F96" i="4"/>
  <c r="G96" i="4"/>
  <c r="H96" i="4"/>
  <c r="I96" i="4"/>
  <c r="J96" i="4"/>
  <c r="K96" i="4"/>
  <c r="L96" i="4"/>
  <c r="M96" i="4"/>
  <c r="N96" i="4"/>
  <c r="O96" i="4"/>
  <c r="P96" i="4"/>
  <c r="Q96" i="4"/>
  <c r="R96" i="4"/>
  <c r="S96" i="4"/>
  <c r="T96" i="4"/>
  <c r="U96" i="4"/>
  <c r="V96" i="4"/>
  <c r="W96" i="4"/>
  <c r="X96" i="4"/>
  <c r="Y96" i="4"/>
  <c r="Z96" i="4"/>
  <c r="AA96" i="4"/>
  <c r="AB96" i="4"/>
  <c r="AC96" i="4"/>
  <c r="AD96" i="4"/>
  <c r="AE96" i="4"/>
  <c r="AF96" i="4"/>
  <c r="AG96" i="4"/>
  <c r="AH96" i="4"/>
  <c r="AI96" i="4"/>
  <c r="AJ96" i="4"/>
  <c r="AK96" i="4"/>
  <c r="AL96" i="4"/>
  <c r="AM96" i="4"/>
  <c r="AN96" i="4"/>
  <c r="AO96" i="4"/>
  <c r="AP96" i="4"/>
  <c r="AQ96" i="4"/>
  <c r="AR96" i="4"/>
  <c r="AS96" i="4"/>
  <c r="AT96" i="4"/>
  <c r="AU96" i="4"/>
  <c r="AV96" i="4"/>
  <c r="AW96" i="4"/>
  <c r="AX96" i="4"/>
  <c r="AY96" i="4"/>
  <c r="AZ96" i="4"/>
  <c r="BA96" i="4"/>
  <c r="BB96" i="4"/>
  <c r="BC96" i="4"/>
  <c r="BD96" i="4"/>
  <c r="BE96" i="4"/>
  <c r="BF96" i="4"/>
  <c r="C97" i="4"/>
  <c r="D97" i="4"/>
  <c r="E97" i="4"/>
  <c r="F97" i="4"/>
  <c r="G97" i="4"/>
  <c r="H97" i="4"/>
  <c r="I97" i="4"/>
  <c r="J97" i="4"/>
  <c r="K97" i="4"/>
  <c r="L97" i="4"/>
  <c r="M97" i="4"/>
  <c r="N97" i="4"/>
  <c r="O97" i="4"/>
  <c r="P97" i="4"/>
  <c r="Q97" i="4"/>
  <c r="R97" i="4"/>
  <c r="S97" i="4"/>
  <c r="T97" i="4"/>
  <c r="U97" i="4"/>
  <c r="V97" i="4"/>
  <c r="W97" i="4"/>
  <c r="X97" i="4"/>
  <c r="Y97" i="4"/>
  <c r="Z97" i="4"/>
  <c r="AA97" i="4"/>
  <c r="AB97" i="4"/>
  <c r="AC97" i="4"/>
  <c r="AD97" i="4"/>
  <c r="AE97" i="4"/>
  <c r="AF97" i="4"/>
  <c r="AG97" i="4"/>
  <c r="AH97" i="4"/>
  <c r="AI97" i="4"/>
  <c r="AJ97" i="4"/>
  <c r="AK97" i="4"/>
  <c r="AL97" i="4"/>
  <c r="AM97" i="4"/>
  <c r="AN97" i="4"/>
  <c r="AO97" i="4"/>
  <c r="AP97" i="4"/>
  <c r="AQ97" i="4"/>
  <c r="AR97" i="4"/>
  <c r="AS97" i="4"/>
  <c r="AT97" i="4"/>
  <c r="AU97" i="4"/>
  <c r="AV97" i="4"/>
  <c r="AW97" i="4"/>
  <c r="AX97" i="4"/>
  <c r="AY97" i="4"/>
  <c r="AZ97" i="4"/>
  <c r="BA97" i="4"/>
  <c r="BB97" i="4"/>
  <c r="BC97" i="4"/>
  <c r="BD97" i="4"/>
  <c r="BE97" i="4"/>
  <c r="BF97" i="4"/>
  <c r="C98" i="4"/>
  <c r="D98" i="4"/>
  <c r="E98" i="4"/>
  <c r="F98" i="4"/>
  <c r="G98" i="4"/>
  <c r="H98" i="4"/>
  <c r="I98" i="4"/>
  <c r="J98" i="4"/>
  <c r="K98" i="4"/>
  <c r="L98" i="4"/>
  <c r="M98" i="4"/>
  <c r="N98" i="4"/>
  <c r="O98" i="4"/>
  <c r="P98" i="4"/>
  <c r="Q98" i="4"/>
  <c r="R98" i="4"/>
  <c r="S98" i="4"/>
  <c r="T98" i="4"/>
  <c r="U98" i="4"/>
  <c r="V98" i="4"/>
  <c r="W98" i="4"/>
  <c r="X98" i="4"/>
  <c r="Y98" i="4"/>
  <c r="Z98" i="4"/>
  <c r="AA98" i="4"/>
  <c r="AB98" i="4"/>
  <c r="AC98" i="4"/>
  <c r="AD98" i="4"/>
  <c r="AE98" i="4"/>
  <c r="AF98" i="4"/>
  <c r="AG98" i="4"/>
  <c r="AH98" i="4"/>
  <c r="AI98" i="4"/>
  <c r="AJ98" i="4"/>
  <c r="AK98" i="4"/>
  <c r="AL98" i="4"/>
  <c r="AM98" i="4"/>
  <c r="AN98" i="4"/>
  <c r="AO98" i="4"/>
  <c r="AP98" i="4"/>
  <c r="AQ98" i="4"/>
  <c r="AR98" i="4"/>
  <c r="AS98" i="4"/>
  <c r="AT98" i="4"/>
  <c r="AU98" i="4"/>
  <c r="AV98" i="4"/>
  <c r="AW98" i="4"/>
  <c r="AX98" i="4"/>
  <c r="AY98" i="4"/>
  <c r="AZ98" i="4"/>
  <c r="BA98" i="4"/>
  <c r="BB98" i="4"/>
  <c r="BC98" i="4"/>
  <c r="BD98" i="4"/>
  <c r="BE98" i="4"/>
  <c r="BF98" i="4"/>
  <c r="C99" i="4"/>
  <c r="D99" i="4"/>
  <c r="E99" i="4"/>
  <c r="F99" i="4"/>
  <c r="G99" i="4"/>
  <c r="H99" i="4"/>
  <c r="I99" i="4"/>
  <c r="J99" i="4"/>
  <c r="K99" i="4"/>
  <c r="L99" i="4"/>
  <c r="M99" i="4"/>
  <c r="N99" i="4"/>
  <c r="O99" i="4"/>
  <c r="P99" i="4"/>
  <c r="Q99" i="4"/>
  <c r="R99" i="4"/>
  <c r="S99" i="4"/>
  <c r="T99" i="4"/>
  <c r="U99" i="4"/>
  <c r="V99" i="4"/>
  <c r="W99" i="4"/>
  <c r="X99" i="4"/>
  <c r="Y99" i="4"/>
  <c r="Z99" i="4"/>
  <c r="AA99" i="4"/>
  <c r="AB99" i="4"/>
  <c r="AC99" i="4"/>
  <c r="AD99" i="4"/>
  <c r="AE99" i="4"/>
  <c r="AF99" i="4"/>
  <c r="AG99" i="4"/>
  <c r="AH99" i="4"/>
  <c r="AI99" i="4"/>
  <c r="AJ99" i="4"/>
  <c r="AK99" i="4"/>
  <c r="AL99" i="4"/>
  <c r="AM99" i="4"/>
  <c r="AN99" i="4"/>
  <c r="AO99" i="4"/>
  <c r="AP99" i="4"/>
  <c r="AQ99" i="4"/>
  <c r="AR99" i="4"/>
  <c r="AS99" i="4"/>
  <c r="AT99" i="4"/>
  <c r="AU99" i="4"/>
  <c r="AV99" i="4"/>
  <c r="AW99" i="4"/>
  <c r="AX99" i="4"/>
  <c r="AY99" i="4"/>
  <c r="AZ99" i="4"/>
  <c r="BA99" i="4"/>
  <c r="BB99" i="4"/>
  <c r="BC99" i="4"/>
  <c r="BD99" i="4"/>
  <c r="BE99" i="4"/>
  <c r="BF99" i="4"/>
  <c r="C100" i="4"/>
  <c r="D100" i="4"/>
  <c r="E100" i="4"/>
  <c r="F100" i="4"/>
  <c r="G100" i="4"/>
  <c r="H100" i="4"/>
  <c r="I100" i="4"/>
  <c r="J100" i="4"/>
  <c r="K100" i="4"/>
  <c r="L100" i="4"/>
  <c r="M100" i="4"/>
  <c r="N100" i="4"/>
  <c r="O100" i="4"/>
  <c r="P100" i="4"/>
  <c r="Q100" i="4"/>
  <c r="R100" i="4"/>
  <c r="S100" i="4"/>
  <c r="T100" i="4"/>
  <c r="U100" i="4"/>
  <c r="V100" i="4"/>
  <c r="W100" i="4"/>
  <c r="X100" i="4"/>
  <c r="Y100" i="4"/>
  <c r="Z100" i="4"/>
  <c r="AA100" i="4"/>
  <c r="AB100" i="4"/>
  <c r="AC100" i="4"/>
  <c r="AD100" i="4"/>
  <c r="AE100" i="4"/>
  <c r="AF100" i="4"/>
  <c r="AG100" i="4"/>
  <c r="AH100" i="4"/>
  <c r="AI100" i="4"/>
  <c r="AJ100" i="4"/>
  <c r="AK100" i="4"/>
  <c r="AL100" i="4"/>
  <c r="AM100" i="4"/>
  <c r="AN100" i="4"/>
  <c r="AO100" i="4"/>
  <c r="AP100" i="4"/>
  <c r="AQ100" i="4"/>
  <c r="AR100" i="4"/>
  <c r="AS100" i="4"/>
  <c r="AT100" i="4"/>
  <c r="AU100" i="4"/>
  <c r="AV100" i="4"/>
  <c r="AW100" i="4"/>
  <c r="AX100" i="4"/>
  <c r="AY100" i="4"/>
  <c r="AZ100" i="4"/>
  <c r="BA100" i="4"/>
  <c r="BB100" i="4"/>
  <c r="BC100" i="4"/>
  <c r="BD100" i="4"/>
  <c r="BE100" i="4"/>
  <c r="BF100" i="4"/>
  <c r="C101" i="4"/>
  <c r="D101" i="4"/>
  <c r="E101" i="4"/>
  <c r="F101" i="4"/>
  <c r="G101" i="4"/>
  <c r="H101" i="4"/>
  <c r="I101" i="4"/>
  <c r="J101" i="4"/>
  <c r="K101" i="4"/>
  <c r="L101" i="4"/>
  <c r="M101" i="4"/>
  <c r="N101" i="4"/>
  <c r="O101" i="4"/>
  <c r="P101" i="4"/>
  <c r="Q101" i="4"/>
  <c r="R101" i="4"/>
  <c r="S101" i="4"/>
  <c r="T101" i="4"/>
  <c r="U101" i="4"/>
  <c r="V101" i="4"/>
  <c r="W101" i="4"/>
  <c r="X101" i="4"/>
  <c r="Y101" i="4"/>
  <c r="Z101" i="4"/>
  <c r="AA101" i="4"/>
  <c r="AB101" i="4"/>
  <c r="AC101" i="4"/>
  <c r="AD101" i="4"/>
  <c r="AE101" i="4"/>
  <c r="AF101" i="4"/>
  <c r="AG101" i="4"/>
  <c r="AH101" i="4"/>
  <c r="AI101" i="4"/>
  <c r="AJ101" i="4"/>
  <c r="AK101" i="4"/>
  <c r="AL101" i="4"/>
  <c r="AM101" i="4"/>
  <c r="AN101" i="4"/>
  <c r="AO101" i="4"/>
  <c r="AP101" i="4"/>
  <c r="AQ101" i="4"/>
  <c r="AR101" i="4"/>
  <c r="AS101" i="4"/>
  <c r="AT101" i="4"/>
  <c r="AU101" i="4"/>
  <c r="AV101" i="4"/>
  <c r="AW101" i="4"/>
  <c r="AX101" i="4"/>
  <c r="AY101" i="4"/>
  <c r="AZ101" i="4"/>
  <c r="BA101" i="4"/>
  <c r="BB101" i="4"/>
  <c r="BC101" i="4"/>
  <c r="BD101" i="4"/>
  <c r="BE101" i="4"/>
  <c r="BF101" i="4"/>
  <c r="C102" i="4"/>
  <c r="D102" i="4"/>
  <c r="E102" i="4"/>
  <c r="F102" i="4"/>
  <c r="G102" i="4"/>
  <c r="H102" i="4"/>
  <c r="I102" i="4"/>
  <c r="J102" i="4"/>
  <c r="K102" i="4"/>
  <c r="L102" i="4"/>
  <c r="M102" i="4"/>
  <c r="N102" i="4"/>
  <c r="O102" i="4"/>
  <c r="P102" i="4"/>
  <c r="Q102" i="4"/>
  <c r="R102" i="4"/>
  <c r="S102" i="4"/>
  <c r="T102" i="4"/>
  <c r="U102" i="4"/>
  <c r="V102" i="4"/>
  <c r="W102" i="4"/>
  <c r="X102" i="4"/>
  <c r="Y102" i="4"/>
  <c r="Z102" i="4"/>
  <c r="AA102" i="4"/>
  <c r="AB102" i="4"/>
  <c r="AC102" i="4"/>
  <c r="AD102" i="4"/>
  <c r="AE102" i="4"/>
  <c r="AF102" i="4"/>
  <c r="AG102" i="4"/>
  <c r="AH102" i="4"/>
  <c r="AI102" i="4"/>
  <c r="AJ102" i="4"/>
  <c r="AK102" i="4"/>
  <c r="AL102" i="4"/>
  <c r="AM102" i="4"/>
  <c r="AN102" i="4"/>
  <c r="AO102" i="4"/>
  <c r="AP102" i="4"/>
  <c r="AQ102" i="4"/>
  <c r="AR102" i="4"/>
  <c r="AS102" i="4"/>
  <c r="AT102" i="4"/>
  <c r="AU102" i="4"/>
  <c r="AV102" i="4"/>
  <c r="AW102" i="4"/>
  <c r="AX102" i="4"/>
  <c r="AY102" i="4"/>
  <c r="AZ102" i="4"/>
  <c r="BA102" i="4"/>
  <c r="BB102" i="4"/>
  <c r="BC102" i="4"/>
  <c r="BD102" i="4"/>
  <c r="BE102" i="4"/>
  <c r="BF102" i="4"/>
  <c r="C103" i="4"/>
  <c r="D103" i="4"/>
  <c r="E103" i="4"/>
  <c r="F103" i="4"/>
  <c r="G103" i="4"/>
  <c r="H103" i="4"/>
  <c r="I103" i="4"/>
  <c r="J103" i="4"/>
  <c r="K103" i="4"/>
  <c r="L103" i="4"/>
  <c r="M103" i="4"/>
  <c r="N103" i="4"/>
  <c r="O103" i="4"/>
  <c r="P103" i="4"/>
  <c r="Q103" i="4"/>
  <c r="R103" i="4"/>
  <c r="S103" i="4"/>
  <c r="T103" i="4"/>
  <c r="U103" i="4"/>
  <c r="V103" i="4"/>
  <c r="W103" i="4"/>
  <c r="X103" i="4"/>
  <c r="Y103" i="4"/>
  <c r="Z103" i="4"/>
  <c r="AA103" i="4"/>
  <c r="AB103" i="4"/>
  <c r="AC103" i="4"/>
  <c r="AD103" i="4"/>
  <c r="AE103" i="4"/>
  <c r="AF103" i="4"/>
  <c r="AG103" i="4"/>
  <c r="AH103" i="4"/>
  <c r="AI103" i="4"/>
  <c r="AJ103" i="4"/>
  <c r="AK103" i="4"/>
  <c r="AL103" i="4"/>
  <c r="AM103" i="4"/>
  <c r="AN103" i="4"/>
  <c r="AO103" i="4"/>
  <c r="AP103" i="4"/>
  <c r="AQ103" i="4"/>
  <c r="AR103" i="4"/>
  <c r="AS103" i="4"/>
  <c r="AT103" i="4"/>
  <c r="AU103" i="4"/>
  <c r="AV103" i="4"/>
  <c r="AW103" i="4"/>
  <c r="AX103" i="4"/>
  <c r="AY103" i="4"/>
  <c r="AZ103" i="4"/>
  <c r="BA103" i="4"/>
  <c r="BB103" i="4"/>
  <c r="BC103" i="4"/>
  <c r="BD103" i="4"/>
  <c r="BE103" i="4"/>
  <c r="BF103" i="4"/>
  <c r="C104" i="4"/>
  <c r="D104" i="4"/>
  <c r="E104" i="4"/>
  <c r="F104" i="4"/>
  <c r="G104" i="4"/>
  <c r="H104" i="4"/>
  <c r="I104" i="4"/>
  <c r="J104" i="4"/>
  <c r="K104" i="4"/>
  <c r="L104" i="4"/>
  <c r="M104" i="4"/>
  <c r="N104" i="4"/>
  <c r="O104" i="4"/>
  <c r="P104" i="4"/>
  <c r="Q104" i="4"/>
  <c r="R104" i="4"/>
  <c r="S104" i="4"/>
  <c r="T104" i="4"/>
  <c r="U104" i="4"/>
  <c r="V104" i="4"/>
  <c r="W104" i="4"/>
  <c r="X104" i="4"/>
  <c r="Y104" i="4"/>
  <c r="Z104" i="4"/>
  <c r="AA104" i="4"/>
  <c r="AB104" i="4"/>
  <c r="AC104" i="4"/>
  <c r="AD104" i="4"/>
  <c r="AE104" i="4"/>
  <c r="AF104" i="4"/>
  <c r="AG104" i="4"/>
  <c r="AH104" i="4"/>
  <c r="AI104" i="4"/>
  <c r="AJ104" i="4"/>
  <c r="AK104" i="4"/>
  <c r="AL104" i="4"/>
  <c r="AM104" i="4"/>
  <c r="AN104" i="4"/>
  <c r="AO104" i="4"/>
  <c r="AP104" i="4"/>
  <c r="AQ104" i="4"/>
  <c r="AR104" i="4"/>
  <c r="AS104" i="4"/>
  <c r="AT104" i="4"/>
  <c r="AU104" i="4"/>
  <c r="AV104" i="4"/>
  <c r="AW104" i="4"/>
  <c r="AX104" i="4"/>
  <c r="AY104" i="4"/>
  <c r="AZ104" i="4"/>
  <c r="BA104" i="4"/>
  <c r="BB104" i="4"/>
  <c r="BC104" i="4"/>
  <c r="BD104" i="4"/>
  <c r="BE104" i="4"/>
  <c r="BF104" i="4"/>
  <c r="C105" i="4"/>
  <c r="D105" i="4"/>
  <c r="E105" i="4"/>
  <c r="F105" i="4"/>
  <c r="G105" i="4"/>
  <c r="H105" i="4"/>
  <c r="I105" i="4"/>
  <c r="J105" i="4"/>
  <c r="K105" i="4"/>
  <c r="L105" i="4"/>
  <c r="M105" i="4"/>
  <c r="N105" i="4"/>
  <c r="O105" i="4"/>
  <c r="P105" i="4"/>
  <c r="Q105" i="4"/>
  <c r="R105" i="4"/>
  <c r="S105" i="4"/>
  <c r="T105" i="4"/>
  <c r="U105" i="4"/>
  <c r="V105" i="4"/>
  <c r="W105" i="4"/>
  <c r="X105" i="4"/>
  <c r="Y105" i="4"/>
  <c r="Z105" i="4"/>
  <c r="AA105" i="4"/>
  <c r="AB105" i="4"/>
  <c r="AC105" i="4"/>
  <c r="AD105" i="4"/>
  <c r="AE105" i="4"/>
  <c r="AF105" i="4"/>
  <c r="AG105" i="4"/>
  <c r="AH105" i="4"/>
  <c r="AI105" i="4"/>
  <c r="AJ105" i="4"/>
  <c r="AK105" i="4"/>
  <c r="AL105" i="4"/>
  <c r="AM105" i="4"/>
  <c r="AN105" i="4"/>
  <c r="AO105" i="4"/>
  <c r="AP105" i="4"/>
  <c r="AQ105" i="4"/>
  <c r="AR105" i="4"/>
  <c r="AS105" i="4"/>
  <c r="AT105" i="4"/>
  <c r="AU105" i="4"/>
  <c r="AV105" i="4"/>
  <c r="AW105" i="4"/>
  <c r="AX105" i="4"/>
  <c r="AY105" i="4"/>
  <c r="AZ105" i="4"/>
  <c r="BA105" i="4"/>
  <c r="BB105" i="4"/>
  <c r="BC105" i="4"/>
  <c r="BD105" i="4"/>
  <c r="BE105" i="4"/>
  <c r="BF105" i="4"/>
  <c r="C106" i="4"/>
  <c r="D106" i="4"/>
  <c r="E106" i="4"/>
  <c r="F106" i="4"/>
  <c r="G106" i="4"/>
  <c r="H106" i="4"/>
  <c r="I106" i="4"/>
  <c r="J106" i="4"/>
  <c r="K106" i="4"/>
  <c r="L106" i="4"/>
  <c r="M106" i="4"/>
  <c r="N106" i="4"/>
  <c r="O106" i="4"/>
  <c r="P106" i="4"/>
  <c r="Q106" i="4"/>
  <c r="R106" i="4"/>
  <c r="S106" i="4"/>
  <c r="T106" i="4"/>
  <c r="U106" i="4"/>
  <c r="V106" i="4"/>
  <c r="W106" i="4"/>
  <c r="X106" i="4"/>
  <c r="Y106" i="4"/>
  <c r="Z106" i="4"/>
  <c r="AA106" i="4"/>
  <c r="AB106" i="4"/>
  <c r="AC106" i="4"/>
  <c r="AD106" i="4"/>
  <c r="AE106" i="4"/>
  <c r="AF106" i="4"/>
  <c r="AG106" i="4"/>
  <c r="AH106" i="4"/>
  <c r="AI106" i="4"/>
  <c r="AJ106" i="4"/>
  <c r="AK106" i="4"/>
  <c r="AL106" i="4"/>
  <c r="AM106" i="4"/>
  <c r="AN106" i="4"/>
  <c r="AO106" i="4"/>
  <c r="AP106" i="4"/>
  <c r="AQ106" i="4"/>
  <c r="AR106" i="4"/>
  <c r="AS106" i="4"/>
  <c r="AT106" i="4"/>
  <c r="AU106" i="4"/>
  <c r="AV106" i="4"/>
  <c r="AW106" i="4"/>
  <c r="AX106" i="4"/>
  <c r="AY106" i="4"/>
  <c r="AZ106" i="4"/>
  <c r="BA106" i="4"/>
  <c r="BB106" i="4"/>
  <c r="BC106" i="4"/>
  <c r="BD106" i="4"/>
  <c r="BE106" i="4"/>
  <c r="BF106" i="4"/>
  <c r="C107" i="4"/>
  <c r="D107" i="4"/>
  <c r="E107" i="4"/>
  <c r="F107" i="4"/>
  <c r="G107" i="4"/>
  <c r="H107" i="4"/>
  <c r="I107" i="4"/>
  <c r="J107" i="4"/>
  <c r="K107" i="4"/>
  <c r="L107" i="4"/>
  <c r="M107" i="4"/>
  <c r="N107" i="4"/>
  <c r="O107" i="4"/>
  <c r="P107" i="4"/>
  <c r="Q107" i="4"/>
  <c r="R107" i="4"/>
  <c r="S107" i="4"/>
  <c r="T107" i="4"/>
  <c r="U107" i="4"/>
  <c r="V107" i="4"/>
  <c r="W107" i="4"/>
  <c r="X107" i="4"/>
  <c r="Y107" i="4"/>
  <c r="Z107" i="4"/>
  <c r="AA107" i="4"/>
  <c r="AB107" i="4"/>
  <c r="AC107" i="4"/>
  <c r="AD107" i="4"/>
  <c r="AE107" i="4"/>
  <c r="AF107" i="4"/>
  <c r="AG107" i="4"/>
  <c r="AH107" i="4"/>
  <c r="AI107" i="4"/>
  <c r="AJ107" i="4"/>
  <c r="AK107" i="4"/>
  <c r="AL107" i="4"/>
  <c r="AM107" i="4"/>
  <c r="AN107" i="4"/>
  <c r="AO107" i="4"/>
  <c r="AP107" i="4"/>
  <c r="AQ107" i="4"/>
  <c r="AR107" i="4"/>
  <c r="AS107" i="4"/>
  <c r="AT107" i="4"/>
  <c r="AU107" i="4"/>
  <c r="AV107" i="4"/>
  <c r="AW107" i="4"/>
  <c r="AX107" i="4"/>
  <c r="AY107" i="4"/>
  <c r="AZ107" i="4"/>
  <c r="BA107" i="4"/>
  <c r="BB107" i="4"/>
  <c r="BC107" i="4"/>
  <c r="BD107" i="4"/>
  <c r="BE107" i="4"/>
  <c r="BF107" i="4"/>
  <c r="C108" i="4"/>
  <c r="D108" i="4"/>
  <c r="E108" i="4"/>
  <c r="F108" i="4"/>
  <c r="G108" i="4"/>
  <c r="H108" i="4"/>
  <c r="I108" i="4"/>
  <c r="J108" i="4"/>
  <c r="K108" i="4"/>
  <c r="L108" i="4"/>
  <c r="M108" i="4"/>
  <c r="N108" i="4"/>
  <c r="O108" i="4"/>
  <c r="P108" i="4"/>
  <c r="Q108" i="4"/>
  <c r="R108" i="4"/>
  <c r="S108" i="4"/>
  <c r="T108" i="4"/>
  <c r="U108" i="4"/>
  <c r="V108" i="4"/>
  <c r="W108" i="4"/>
  <c r="X108" i="4"/>
  <c r="Y108" i="4"/>
  <c r="Z108" i="4"/>
  <c r="AA108" i="4"/>
  <c r="AB108" i="4"/>
  <c r="AC108" i="4"/>
  <c r="AD108" i="4"/>
  <c r="AE108" i="4"/>
  <c r="AF108" i="4"/>
  <c r="AG108" i="4"/>
  <c r="AH108" i="4"/>
  <c r="AI108" i="4"/>
  <c r="AJ108" i="4"/>
  <c r="AK108" i="4"/>
  <c r="AL108" i="4"/>
  <c r="AM108" i="4"/>
  <c r="AN108" i="4"/>
  <c r="AO108" i="4"/>
  <c r="AP108" i="4"/>
  <c r="AQ108" i="4"/>
  <c r="AR108" i="4"/>
  <c r="AS108" i="4"/>
  <c r="AT108" i="4"/>
  <c r="AU108" i="4"/>
  <c r="AV108" i="4"/>
  <c r="AW108" i="4"/>
  <c r="AX108" i="4"/>
  <c r="AY108" i="4"/>
  <c r="AZ108" i="4"/>
  <c r="BA108" i="4"/>
  <c r="BB108" i="4"/>
  <c r="BC108" i="4"/>
  <c r="BD108" i="4"/>
  <c r="BE108" i="4"/>
  <c r="BF108" i="4"/>
  <c r="C109" i="4"/>
  <c r="D109" i="4"/>
  <c r="E109" i="4"/>
  <c r="F109" i="4"/>
  <c r="G109" i="4"/>
  <c r="H109" i="4"/>
  <c r="I109" i="4"/>
  <c r="J109" i="4"/>
  <c r="K109" i="4"/>
  <c r="L109" i="4"/>
  <c r="M109" i="4"/>
  <c r="N109" i="4"/>
  <c r="O109" i="4"/>
  <c r="P109" i="4"/>
  <c r="Q109" i="4"/>
  <c r="R109" i="4"/>
  <c r="S109" i="4"/>
  <c r="T109" i="4"/>
  <c r="U109" i="4"/>
  <c r="V109" i="4"/>
  <c r="W109" i="4"/>
  <c r="X109" i="4"/>
  <c r="Y109" i="4"/>
  <c r="Z109" i="4"/>
  <c r="AA109" i="4"/>
  <c r="AB109" i="4"/>
  <c r="AC109" i="4"/>
  <c r="AD109" i="4"/>
  <c r="AE109" i="4"/>
  <c r="AF109" i="4"/>
  <c r="AG109" i="4"/>
  <c r="AH109" i="4"/>
  <c r="AI109" i="4"/>
  <c r="AJ109" i="4"/>
  <c r="AK109" i="4"/>
  <c r="AL109" i="4"/>
  <c r="AM109" i="4"/>
  <c r="AN109" i="4"/>
  <c r="AO109" i="4"/>
  <c r="AP109" i="4"/>
  <c r="AQ109" i="4"/>
  <c r="AR109" i="4"/>
  <c r="AS109" i="4"/>
  <c r="AT109" i="4"/>
  <c r="AU109" i="4"/>
  <c r="AV109" i="4"/>
  <c r="AW109" i="4"/>
  <c r="AX109" i="4"/>
  <c r="AY109" i="4"/>
  <c r="AZ109" i="4"/>
  <c r="BA109" i="4"/>
  <c r="BB109" i="4"/>
  <c r="BC109" i="4"/>
  <c r="BD109" i="4"/>
  <c r="BE109" i="4"/>
  <c r="BF109" i="4"/>
  <c r="C110" i="4"/>
  <c r="D110" i="4"/>
  <c r="E110" i="4"/>
  <c r="F110" i="4"/>
  <c r="G110" i="4"/>
  <c r="H110" i="4"/>
  <c r="I110" i="4"/>
  <c r="J110" i="4"/>
  <c r="K110" i="4"/>
  <c r="L110" i="4"/>
  <c r="M110" i="4"/>
  <c r="N110" i="4"/>
  <c r="O110" i="4"/>
  <c r="P110" i="4"/>
  <c r="Q110" i="4"/>
  <c r="R110" i="4"/>
  <c r="S110" i="4"/>
  <c r="T110" i="4"/>
  <c r="U110" i="4"/>
  <c r="V110" i="4"/>
  <c r="W110" i="4"/>
  <c r="X110" i="4"/>
  <c r="Y110" i="4"/>
  <c r="Z110" i="4"/>
  <c r="AA110" i="4"/>
  <c r="AB110" i="4"/>
  <c r="AC110" i="4"/>
  <c r="AD110" i="4"/>
  <c r="AE110" i="4"/>
  <c r="AF110" i="4"/>
  <c r="AG110" i="4"/>
  <c r="AH110" i="4"/>
  <c r="AI110" i="4"/>
  <c r="AJ110" i="4"/>
  <c r="AK110" i="4"/>
  <c r="AL110" i="4"/>
  <c r="AM110" i="4"/>
  <c r="AN110" i="4"/>
  <c r="AO110" i="4"/>
  <c r="AP110" i="4"/>
  <c r="AQ110" i="4"/>
  <c r="AR110" i="4"/>
  <c r="AS110" i="4"/>
  <c r="AT110" i="4"/>
  <c r="AU110" i="4"/>
  <c r="AV110" i="4"/>
  <c r="AW110" i="4"/>
  <c r="AX110" i="4"/>
  <c r="AY110" i="4"/>
  <c r="AZ110" i="4"/>
  <c r="BA110" i="4"/>
  <c r="BB110" i="4"/>
  <c r="BC110" i="4"/>
  <c r="BD110" i="4"/>
  <c r="BE110" i="4"/>
  <c r="BF110" i="4"/>
  <c r="C111" i="4"/>
  <c r="D111" i="4"/>
  <c r="E111" i="4"/>
  <c r="F111" i="4"/>
  <c r="G111" i="4"/>
  <c r="H111" i="4"/>
  <c r="I111" i="4"/>
  <c r="J111" i="4"/>
  <c r="K111" i="4"/>
  <c r="L111" i="4"/>
  <c r="M111" i="4"/>
  <c r="N111" i="4"/>
  <c r="O111" i="4"/>
  <c r="P111" i="4"/>
  <c r="Q111" i="4"/>
  <c r="R111" i="4"/>
  <c r="S111" i="4"/>
  <c r="T111" i="4"/>
  <c r="U111" i="4"/>
  <c r="V111" i="4"/>
  <c r="W111" i="4"/>
  <c r="X111" i="4"/>
  <c r="Y111" i="4"/>
  <c r="Z111" i="4"/>
  <c r="AA111" i="4"/>
  <c r="AB111" i="4"/>
  <c r="AC111" i="4"/>
  <c r="AD111" i="4"/>
  <c r="AE111" i="4"/>
  <c r="AF111" i="4"/>
  <c r="AG111" i="4"/>
  <c r="AH111" i="4"/>
  <c r="AI111" i="4"/>
  <c r="AJ111" i="4"/>
  <c r="AK111" i="4"/>
  <c r="AL111" i="4"/>
  <c r="AM111" i="4"/>
  <c r="AN111" i="4"/>
  <c r="AO111" i="4"/>
  <c r="AP111" i="4"/>
  <c r="AQ111" i="4"/>
  <c r="AR111" i="4"/>
  <c r="AS111" i="4"/>
  <c r="AT111" i="4"/>
  <c r="AU111" i="4"/>
  <c r="AV111" i="4"/>
  <c r="AW111" i="4"/>
  <c r="AX111" i="4"/>
  <c r="AY111" i="4"/>
  <c r="AZ111" i="4"/>
  <c r="BA111" i="4"/>
  <c r="BB111" i="4"/>
  <c r="BC111" i="4"/>
  <c r="BD111" i="4"/>
  <c r="BE111" i="4"/>
  <c r="BF111" i="4"/>
  <c r="C112" i="4"/>
  <c r="D112" i="4"/>
  <c r="E112" i="4"/>
  <c r="F112" i="4"/>
  <c r="G112" i="4"/>
  <c r="H112" i="4"/>
  <c r="I112" i="4"/>
  <c r="J112" i="4"/>
  <c r="K112" i="4"/>
  <c r="L112" i="4"/>
  <c r="M112" i="4"/>
  <c r="N112" i="4"/>
  <c r="O112" i="4"/>
  <c r="P112" i="4"/>
  <c r="Q112" i="4"/>
  <c r="R112" i="4"/>
  <c r="S112" i="4"/>
  <c r="T112" i="4"/>
  <c r="U112" i="4"/>
  <c r="V112" i="4"/>
  <c r="W112" i="4"/>
  <c r="X112" i="4"/>
  <c r="Y112" i="4"/>
  <c r="Z112" i="4"/>
  <c r="AA112" i="4"/>
  <c r="AB112" i="4"/>
  <c r="AC112" i="4"/>
  <c r="AD112" i="4"/>
  <c r="AE112" i="4"/>
  <c r="AF112" i="4"/>
  <c r="AG112" i="4"/>
  <c r="AH112" i="4"/>
  <c r="AI112" i="4"/>
  <c r="AJ112" i="4"/>
  <c r="AK112" i="4"/>
  <c r="AL112" i="4"/>
  <c r="AM112" i="4"/>
  <c r="AN112" i="4"/>
  <c r="AO112" i="4"/>
  <c r="AP112" i="4"/>
  <c r="AQ112" i="4"/>
  <c r="AR112" i="4"/>
  <c r="AS112" i="4"/>
  <c r="AT112" i="4"/>
  <c r="AU112" i="4"/>
  <c r="AV112" i="4"/>
  <c r="AW112" i="4"/>
  <c r="AX112" i="4"/>
  <c r="AY112" i="4"/>
  <c r="AZ112" i="4"/>
  <c r="BA112" i="4"/>
  <c r="BB112" i="4"/>
  <c r="BC112" i="4"/>
  <c r="BD112" i="4"/>
  <c r="BE112" i="4"/>
  <c r="BF112" i="4"/>
  <c r="C113" i="4"/>
  <c r="D113" i="4"/>
  <c r="E113" i="4"/>
  <c r="F113" i="4"/>
  <c r="G113" i="4"/>
  <c r="H113" i="4"/>
  <c r="I113" i="4"/>
  <c r="J113" i="4"/>
  <c r="K113" i="4"/>
  <c r="L113" i="4"/>
  <c r="M113" i="4"/>
  <c r="N113" i="4"/>
  <c r="O113" i="4"/>
  <c r="P113" i="4"/>
  <c r="Q113" i="4"/>
  <c r="R113" i="4"/>
  <c r="S113" i="4"/>
  <c r="T113" i="4"/>
  <c r="U113" i="4"/>
  <c r="V113" i="4"/>
  <c r="W113" i="4"/>
  <c r="X113" i="4"/>
  <c r="Y113" i="4"/>
  <c r="Z113" i="4"/>
  <c r="AA113" i="4"/>
  <c r="AB113" i="4"/>
  <c r="AC113" i="4"/>
  <c r="AD113" i="4"/>
  <c r="AE113" i="4"/>
  <c r="AF113" i="4"/>
  <c r="AG113" i="4"/>
  <c r="AH113" i="4"/>
  <c r="AI113" i="4"/>
  <c r="AJ113" i="4"/>
  <c r="AK113" i="4"/>
  <c r="AL113" i="4"/>
  <c r="AM113" i="4"/>
  <c r="AN113" i="4"/>
  <c r="AO113" i="4"/>
  <c r="AP113" i="4"/>
  <c r="AQ113" i="4"/>
  <c r="AR113" i="4"/>
  <c r="AS113" i="4"/>
  <c r="AT113" i="4"/>
  <c r="AU113" i="4"/>
  <c r="AV113" i="4"/>
  <c r="AW113" i="4"/>
  <c r="AX113" i="4"/>
  <c r="AY113" i="4"/>
  <c r="AZ113" i="4"/>
  <c r="BA113" i="4"/>
  <c r="BB113" i="4"/>
  <c r="BC113" i="4"/>
  <c r="BD113" i="4"/>
  <c r="BE113" i="4"/>
  <c r="BF113" i="4"/>
  <c r="D3" i="4"/>
  <c r="E3" i="4"/>
  <c r="F3" i="4"/>
  <c r="G3" i="4"/>
  <c r="H3" i="4"/>
  <c r="I3" i="4"/>
  <c r="J3" i="4"/>
  <c r="K3" i="4"/>
  <c r="L3" i="4"/>
  <c r="M3" i="4"/>
  <c r="N3" i="4"/>
  <c r="O3" i="4"/>
  <c r="P3" i="4"/>
  <c r="Q3" i="4"/>
  <c r="R3" i="4"/>
  <c r="S3" i="4"/>
  <c r="T3" i="4"/>
  <c r="U3" i="4"/>
  <c r="V3" i="4"/>
  <c r="W3" i="4"/>
  <c r="X3" i="4"/>
  <c r="Y3" i="4"/>
  <c r="Z3" i="4"/>
  <c r="AA3" i="4"/>
  <c r="AB3" i="4"/>
  <c r="AC3" i="4"/>
  <c r="AD3" i="4"/>
  <c r="AE3" i="4"/>
  <c r="AF3" i="4"/>
  <c r="AG3" i="4"/>
  <c r="AH3" i="4"/>
  <c r="AI3" i="4"/>
  <c r="AJ3" i="4"/>
  <c r="AK3" i="4"/>
  <c r="AL3" i="4"/>
  <c r="AM3" i="4"/>
  <c r="AN3" i="4"/>
  <c r="AO3" i="4"/>
  <c r="AP3" i="4"/>
  <c r="AQ3" i="4"/>
  <c r="AR3" i="4"/>
  <c r="AS3" i="4"/>
  <c r="AT3" i="4"/>
  <c r="AU3" i="4"/>
  <c r="AV3" i="4"/>
  <c r="AW3" i="4"/>
  <c r="AX3" i="4"/>
  <c r="AY3" i="4"/>
  <c r="AZ3" i="4"/>
  <c r="BA3" i="4"/>
  <c r="BB3" i="4"/>
  <c r="BC3" i="4"/>
  <c r="BD3" i="4"/>
  <c r="BE3" i="4"/>
  <c r="BF3" i="4"/>
  <c r="C3" i="4"/>
  <c r="F797" i="7" l="1"/>
  <c r="B799" i="7"/>
  <c r="D798" i="7"/>
  <c r="C798" i="7"/>
  <c r="E798" i="7" s="1"/>
  <c r="C9" i="7"/>
  <c r="E3" i="7"/>
  <c r="D3" i="7"/>
  <c r="D799" i="2"/>
  <c r="F799" i="2" s="1"/>
  <c r="E799" i="2"/>
  <c r="C799" i="2"/>
  <c r="C15" i="1"/>
  <c r="C17" i="1"/>
  <c r="E2" i="2"/>
  <c r="F798" i="7" l="1"/>
  <c r="C799" i="7"/>
  <c r="E799" i="7" s="1"/>
  <c r="B800" i="7"/>
  <c r="D799" i="7"/>
  <c r="C10" i="7"/>
  <c r="F3" i="7"/>
  <c r="E4" i="7"/>
  <c r="D4" i="7"/>
  <c r="G799" i="2"/>
  <c r="C801" i="2"/>
  <c r="D801" i="2"/>
  <c r="F801" i="2" s="1"/>
  <c r="E801" i="2"/>
  <c r="C800" i="2"/>
  <c r="E800" i="2"/>
  <c r="D800" i="2"/>
  <c r="F800" i="2" s="1"/>
  <c r="C18" i="1"/>
  <c r="D2" i="2"/>
  <c r="F799" i="7" l="1"/>
  <c r="C800" i="7"/>
  <c r="E800" i="7" s="1"/>
  <c r="D800" i="7"/>
  <c r="B801" i="7"/>
  <c r="C11" i="7"/>
  <c r="F4" i="7"/>
  <c r="E5" i="7"/>
  <c r="D5" i="7"/>
  <c r="G801" i="2"/>
  <c r="G800" i="2"/>
  <c r="C802" i="2"/>
  <c r="E802" i="2"/>
  <c r="D802" i="2"/>
  <c r="F802" i="2" s="1"/>
  <c r="C3" i="2"/>
  <c r="F2" i="2"/>
  <c r="G2" i="2" s="1"/>
  <c r="D3" i="2"/>
  <c r="F3" i="2" s="1"/>
  <c r="C4" i="2"/>
  <c r="E3" i="2"/>
  <c r="F800" i="7" l="1"/>
  <c r="B802" i="7"/>
  <c r="C801" i="7"/>
  <c r="E801" i="7" s="1"/>
  <c r="D801" i="7"/>
  <c r="C12" i="7"/>
  <c r="F5" i="7"/>
  <c r="E6" i="7"/>
  <c r="D6" i="7"/>
  <c r="G802" i="2"/>
  <c r="D4" i="2"/>
  <c r="F4" i="2" s="1"/>
  <c r="G3" i="2"/>
  <c r="C5" i="2"/>
  <c r="E4" i="2"/>
  <c r="F801" i="7" l="1"/>
  <c r="D802" i="7"/>
  <c r="C802" i="7"/>
  <c r="E802" i="7" s="1"/>
  <c r="B803" i="7"/>
  <c r="C13" i="7"/>
  <c r="F6" i="7"/>
  <c r="E7" i="7"/>
  <c r="D7" i="7"/>
  <c r="G4" i="2"/>
  <c r="C6" i="2"/>
  <c r="E5" i="2"/>
  <c r="D5" i="2"/>
  <c r="F5" i="2" s="1"/>
  <c r="D803" i="7" l="1"/>
  <c r="C803" i="7"/>
  <c r="E803" i="7" s="1"/>
  <c r="B804" i="7"/>
  <c r="F802" i="7"/>
  <c r="C14" i="7"/>
  <c r="F7" i="7"/>
  <c r="E8" i="7"/>
  <c r="D8" i="7"/>
  <c r="G5" i="2"/>
  <c r="E6" i="2"/>
  <c r="D6" i="2"/>
  <c r="F6" i="2" s="1"/>
  <c r="D804" i="7" l="1"/>
  <c r="B805" i="7"/>
  <c r="C804" i="7"/>
  <c r="E804" i="7" s="1"/>
  <c r="F803" i="7"/>
  <c r="C15" i="7"/>
  <c r="E9" i="7"/>
  <c r="D9" i="7"/>
  <c r="F8" i="7"/>
  <c r="C7" i="2"/>
  <c r="G6" i="2"/>
  <c r="E7" i="2"/>
  <c r="D7" i="2"/>
  <c r="F7" i="2" s="1"/>
  <c r="G7" i="2" l="1"/>
  <c r="C805" i="7"/>
  <c r="E805" i="7" s="1"/>
  <c r="B806" i="7"/>
  <c r="D805" i="7"/>
  <c r="F804" i="7"/>
  <c r="C16" i="7"/>
  <c r="F9" i="7"/>
  <c r="E10" i="7"/>
  <c r="D10" i="7"/>
  <c r="C8" i="2"/>
  <c r="E8" i="2"/>
  <c r="D8" i="2"/>
  <c r="F8" i="2" s="1"/>
  <c r="F805" i="7" l="1"/>
  <c r="B807" i="7"/>
  <c r="D806" i="7"/>
  <c r="C806" i="7"/>
  <c r="E806" i="7" s="1"/>
  <c r="C17" i="7"/>
  <c r="F10" i="7"/>
  <c r="E11" i="7"/>
  <c r="D11" i="7"/>
  <c r="C9" i="2"/>
  <c r="G8" i="2"/>
  <c r="C10" i="2"/>
  <c r="E9" i="2"/>
  <c r="D9" i="2"/>
  <c r="F9" i="2" s="1"/>
  <c r="D807" i="7" l="1"/>
  <c r="C807" i="7"/>
  <c r="E807" i="7" s="1"/>
  <c r="B808" i="7"/>
  <c r="F806" i="7"/>
  <c r="C18" i="7"/>
  <c r="F11" i="7"/>
  <c r="E12" i="7"/>
  <c r="D12" i="7"/>
  <c r="G9" i="2"/>
  <c r="E10" i="2"/>
  <c r="D10" i="2"/>
  <c r="F10" i="2" s="1"/>
  <c r="D808" i="7" l="1"/>
  <c r="C808" i="7"/>
  <c r="E808" i="7" s="1"/>
  <c r="B809" i="7"/>
  <c r="F807" i="7"/>
  <c r="C19" i="7"/>
  <c r="F12" i="7"/>
  <c r="E13" i="7"/>
  <c r="D13" i="7"/>
  <c r="C11" i="2"/>
  <c r="G10" i="2"/>
  <c r="E11" i="2"/>
  <c r="D11" i="2"/>
  <c r="F11" i="2" s="1"/>
  <c r="C809" i="7" l="1"/>
  <c r="E809" i="7" s="1"/>
  <c r="B810" i="7"/>
  <c r="D809" i="7"/>
  <c r="F808" i="7"/>
  <c r="C20" i="7"/>
  <c r="F13" i="7"/>
  <c r="E14" i="7"/>
  <c r="D14" i="7"/>
  <c r="C12" i="2"/>
  <c r="G11" i="2"/>
  <c r="C13" i="2"/>
  <c r="E12" i="2"/>
  <c r="D12" i="2"/>
  <c r="F12" i="2" s="1"/>
  <c r="F809" i="7" l="1"/>
  <c r="C810" i="7"/>
  <c r="E810" i="7" s="1"/>
  <c r="D810" i="7"/>
  <c r="B811" i="7"/>
  <c r="C21" i="7"/>
  <c r="F14" i="7"/>
  <c r="E15" i="7"/>
  <c r="D15" i="7"/>
  <c r="G12" i="2"/>
  <c r="C14" i="2"/>
  <c r="E13" i="2"/>
  <c r="D13" i="2"/>
  <c r="F13" i="2" s="1"/>
  <c r="B812" i="7" l="1"/>
  <c r="D811" i="7"/>
  <c r="C811" i="7"/>
  <c r="E811" i="7" s="1"/>
  <c r="F810" i="7"/>
  <c r="C22" i="7"/>
  <c r="F15" i="7"/>
  <c r="E16" i="7"/>
  <c r="D16" i="7"/>
  <c r="G13" i="2"/>
  <c r="C15" i="2"/>
  <c r="E14" i="2"/>
  <c r="D14" i="2"/>
  <c r="F14" i="2" s="1"/>
  <c r="F811" i="7" l="1"/>
  <c r="D812" i="7"/>
  <c r="B813" i="7"/>
  <c r="C812" i="7"/>
  <c r="E812" i="7" s="1"/>
  <c r="C23" i="7"/>
  <c r="F16" i="7"/>
  <c r="E17" i="7"/>
  <c r="D17" i="7"/>
  <c r="G14" i="2"/>
  <c r="E15" i="2"/>
  <c r="D15" i="2"/>
  <c r="F15" i="2" s="1"/>
  <c r="B814" i="7" l="1"/>
  <c r="D813" i="7"/>
  <c r="C813" i="7"/>
  <c r="E813" i="7" s="1"/>
  <c r="F812" i="7"/>
  <c r="C24" i="7"/>
  <c r="F17" i="7"/>
  <c r="E18" i="7"/>
  <c r="D18" i="7"/>
  <c r="C16" i="2"/>
  <c r="G15" i="2"/>
  <c r="C17" i="2"/>
  <c r="E16" i="2"/>
  <c r="D16" i="2"/>
  <c r="F16" i="2" s="1"/>
  <c r="F813" i="7" l="1"/>
  <c r="B815" i="7"/>
  <c r="D814" i="7"/>
  <c r="C814" i="7"/>
  <c r="E814" i="7" s="1"/>
  <c r="C25" i="7"/>
  <c r="F18" i="7"/>
  <c r="E19" i="7"/>
  <c r="D19" i="7"/>
  <c r="G16" i="2"/>
  <c r="E17" i="2"/>
  <c r="D17" i="2"/>
  <c r="F17" i="2" s="1"/>
  <c r="F814" i="7" l="1"/>
  <c r="B816" i="7"/>
  <c r="D815" i="7"/>
  <c r="C815" i="7"/>
  <c r="E815" i="7" s="1"/>
  <c r="C26" i="7"/>
  <c r="F19" i="7"/>
  <c r="E20" i="7"/>
  <c r="D20" i="7"/>
  <c r="C18" i="2"/>
  <c r="G17" i="2"/>
  <c r="E18" i="2"/>
  <c r="C19" i="2"/>
  <c r="D18" i="2"/>
  <c r="F18" i="2" s="1"/>
  <c r="F815" i="7" l="1"/>
  <c r="C816" i="7"/>
  <c r="E816" i="7" s="1"/>
  <c r="B817" i="7"/>
  <c r="D816" i="7"/>
  <c r="C27" i="7"/>
  <c r="F20" i="7"/>
  <c r="E21" i="7"/>
  <c r="D21" i="7"/>
  <c r="G18" i="2"/>
  <c r="D19" i="2"/>
  <c r="F19" i="2" s="1"/>
  <c r="E19" i="2"/>
  <c r="C20" i="2"/>
  <c r="F816" i="7" l="1"/>
  <c r="D817" i="7"/>
  <c r="C817" i="7"/>
  <c r="E817" i="7" s="1"/>
  <c r="B818" i="7"/>
  <c r="C28" i="7"/>
  <c r="F21" i="7"/>
  <c r="E22" i="7"/>
  <c r="D22" i="7"/>
  <c r="G19" i="2"/>
  <c r="D20" i="2"/>
  <c r="F20" i="2" s="1"/>
  <c r="E20" i="2"/>
  <c r="C21" i="2"/>
  <c r="F817" i="7" l="1"/>
  <c r="C818" i="7"/>
  <c r="E818" i="7" s="1"/>
  <c r="D818" i="7"/>
  <c r="B819" i="7"/>
  <c r="C29" i="7"/>
  <c r="F22" i="7"/>
  <c r="E23" i="7"/>
  <c r="D23" i="7"/>
  <c r="G20" i="2"/>
  <c r="E21" i="2"/>
  <c r="D21" i="2"/>
  <c r="F21" i="2" s="1"/>
  <c r="C22" i="2"/>
  <c r="F818" i="7" l="1"/>
  <c r="B820" i="7"/>
  <c r="C819" i="7"/>
  <c r="E819" i="7" s="1"/>
  <c r="D819" i="7"/>
  <c r="C30" i="7"/>
  <c r="F23" i="7"/>
  <c r="E24" i="7"/>
  <c r="D24" i="7"/>
  <c r="G21" i="2"/>
  <c r="E22" i="2"/>
  <c r="C23" i="2"/>
  <c r="D22" i="2"/>
  <c r="F22" i="2" s="1"/>
  <c r="F819" i="7" l="1"/>
  <c r="D820" i="7"/>
  <c r="B821" i="7"/>
  <c r="C820" i="7"/>
  <c r="E820" i="7" s="1"/>
  <c r="C31" i="7"/>
  <c r="F24" i="7"/>
  <c r="E25" i="7"/>
  <c r="D25" i="7"/>
  <c r="G22" i="2"/>
  <c r="E23" i="2"/>
  <c r="C24" i="2"/>
  <c r="D23" i="2"/>
  <c r="F23" i="2" s="1"/>
  <c r="B822" i="7" l="1"/>
  <c r="D821" i="7"/>
  <c r="C821" i="7"/>
  <c r="E821" i="7" s="1"/>
  <c r="F820" i="7"/>
  <c r="C32" i="7"/>
  <c r="F25" i="7"/>
  <c r="E26" i="7"/>
  <c r="D26" i="7"/>
  <c r="G23" i="2"/>
  <c r="E24" i="2"/>
  <c r="D24" i="2"/>
  <c r="F24" i="2" s="1"/>
  <c r="F821" i="7" l="1"/>
  <c r="B823" i="7"/>
  <c r="D822" i="7"/>
  <c r="C822" i="7"/>
  <c r="E822" i="7" s="1"/>
  <c r="C33" i="7"/>
  <c r="F26" i="7"/>
  <c r="E27" i="7"/>
  <c r="D27" i="7"/>
  <c r="C25" i="2"/>
  <c r="G24" i="2"/>
  <c r="D25" i="2"/>
  <c r="F25" i="2" s="1"/>
  <c r="E25" i="2"/>
  <c r="F822" i="7" l="1"/>
  <c r="B824" i="7"/>
  <c r="D823" i="7"/>
  <c r="C823" i="7"/>
  <c r="E823" i="7" s="1"/>
  <c r="C34" i="7"/>
  <c r="E28" i="7"/>
  <c r="D28" i="7"/>
  <c r="F27" i="7"/>
  <c r="C26" i="2"/>
  <c r="G25" i="2"/>
  <c r="D26" i="2"/>
  <c r="F26" i="2" s="1"/>
  <c r="E26" i="2"/>
  <c r="F823" i="7" l="1"/>
  <c r="B825" i="7"/>
  <c r="C824" i="7"/>
  <c r="E824" i="7" s="1"/>
  <c r="D824" i="7"/>
  <c r="C35" i="7"/>
  <c r="F28" i="7"/>
  <c r="E29" i="7"/>
  <c r="D29" i="7"/>
  <c r="C27" i="2"/>
  <c r="G26" i="2"/>
  <c r="E27" i="2"/>
  <c r="D27" i="2"/>
  <c r="F27" i="2" s="1"/>
  <c r="F824" i="7" l="1"/>
  <c r="C825" i="7"/>
  <c r="E825" i="7" s="1"/>
  <c r="B826" i="7"/>
  <c r="D825" i="7"/>
  <c r="C36" i="7"/>
  <c r="F29" i="7"/>
  <c r="E30" i="7"/>
  <c r="D30" i="7"/>
  <c r="C28" i="2"/>
  <c r="G27" i="2"/>
  <c r="E28" i="2"/>
  <c r="C29" i="2"/>
  <c r="D28" i="2"/>
  <c r="F28" i="2" s="1"/>
  <c r="F825" i="7" l="1"/>
  <c r="C826" i="7"/>
  <c r="E826" i="7" s="1"/>
  <c r="D826" i="7"/>
  <c r="B827" i="7"/>
  <c r="C37" i="7"/>
  <c r="F30" i="7"/>
  <c r="E31" i="7"/>
  <c r="D31" i="7"/>
  <c r="G28" i="2"/>
  <c r="E29" i="2"/>
  <c r="C30" i="2"/>
  <c r="D29" i="2"/>
  <c r="F29" i="2" s="1"/>
  <c r="F826" i="7" l="1"/>
  <c r="D827" i="7"/>
  <c r="C827" i="7"/>
  <c r="E827" i="7" s="1"/>
  <c r="B828" i="7"/>
  <c r="C38" i="7"/>
  <c r="E32" i="7"/>
  <c r="D32" i="7"/>
  <c r="F31" i="7"/>
  <c r="G29" i="2"/>
  <c r="E30" i="2"/>
  <c r="D30" i="2"/>
  <c r="F30" i="2" s="1"/>
  <c r="C828" i="7" l="1"/>
  <c r="E828" i="7" s="1"/>
  <c r="D828" i="7"/>
  <c r="B829" i="7"/>
  <c r="F827" i="7"/>
  <c r="C39" i="7"/>
  <c r="F32" i="7"/>
  <c r="E33" i="7"/>
  <c r="D33" i="7"/>
  <c r="C31" i="2"/>
  <c r="G30" i="2"/>
  <c r="E31" i="2"/>
  <c r="D31" i="2"/>
  <c r="F31" i="2" s="1"/>
  <c r="C32" i="2"/>
  <c r="F828" i="7" l="1"/>
  <c r="B830" i="7"/>
  <c r="C829" i="7"/>
  <c r="E829" i="7" s="1"/>
  <c r="D829" i="7"/>
  <c r="C40" i="7"/>
  <c r="F33" i="7"/>
  <c r="E34" i="7"/>
  <c r="D34" i="7"/>
  <c r="G31" i="2"/>
  <c r="E32" i="2"/>
  <c r="D32" i="2"/>
  <c r="F32" i="2" s="1"/>
  <c r="C33" i="2"/>
  <c r="F829" i="7" l="1"/>
  <c r="B831" i="7"/>
  <c r="D830" i="7"/>
  <c r="C830" i="7"/>
  <c r="E830" i="7" s="1"/>
  <c r="C41" i="7"/>
  <c r="E35" i="7"/>
  <c r="D35" i="7"/>
  <c r="F34" i="7"/>
  <c r="G32" i="2"/>
  <c r="E33" i="2"/>
  <c r="D33" i="2"/>
  <c r="F33" i="2" s="1"/>
  <c r="F830" i="7" l="1"/>
  <c r="B832" i="7"/>
  <c r="D831" i="7"/>
  <c r="C831" i="7"/>
  <c r="E831" i="7" s="1"/>
  <c r="C42" i="7"/>
  <c r="F35" i="7"/>
  <c r="E36" i="7"/>
  <c r="D36" i="7"/>
  <c r="C34" i="2"/>
  <c r="G33" i="2"/>
  <c r="E34" i="2"/>
  <c r="C35" i="2"/>
  <c r="D34" i="2"/>
  <c r="F34" i="2" s="1"/>
  <c r="F831" i="7" l="1"/>
  <c r="C832" i="7"/>
  <c r="E832" i="7" s="1"/>
  <c r="B833" i="7"/>
  <c r="D832" i="7"/>
  <c r="C43" i="7"/>
  <c r="F36" i="7"/>
  <c r="E37" i="7"/>
  <c r="D37" i="7"/>
  <c r="G34" i="2"/>
  <c r="E35" i="2"/>
  <c r="C36" i="2"/>
  <c r="D35" i="2"/>
  <c r="F35" i="2" s="1"/>
  <c r="F832" i="7" l="1"/>
  <c r="B834" i="7"/>
  <c r="D833" i="7"/>
  <c r="C833" i="7"/>
  <c r="E833" i="7" s="1"/>
  <c r="C44" i="7"/>
  <c r="F37" i="7"/>
  <c r="E38" i="7"/>
  <c r="D38" i="7"/>
  <c r="G35" i="2"/>
  <c r="D36" i="2"/>
  <c r="F36" i="2" s="1"/>
  <c r="E36" i="2"/>
  <c r="C37" i="2"/>
  <c r="F833" i="7" l="1"/>
  <c r="B835" i="7"/>
  <c r="C834" i="7"/>
  <c r="E834" i="7" s="1"/>
  <c r="D834" i="7"/>
  <c r="C45" i="7"/>
  <c r="F38" i="7"/>
  <c r="E39" i="7"/>
  <c r="D39" i="7"/>
  <c r="G36" i="2"/>
  <c r="E37" i="2"/>
  <c r="D37" i="2"/>
  <c r="F37" i="2" s="1"/>
  <c r="C38" i="2"/>
  <c r="F834" i="7" l="1"/>
  <c r="C835" i="7"/>
  <c r="E835" i="7" s="1"/>
  <c r="B836" i="7"/>
  <c r="D835" i="7"/>
  <c r="C46" i="7"/>
  <c r="F39" i="7"/>
  <c r="E40" i="7"/>
  <c r="D40" i="7"/>
  <c r="G37" i="2"/>
  <c r="E38" i="2"/>
  <c r="C39" i="2"/>
  <c r="D38" i="2"/>
  <c r="F38" i="2" s="1"/>
  <c r="F835" i="7" l="1"/>
  <c r="D836" i="7"/>
  <c r="B837" i="7"/>
  <c r="C836" i="7"/>
  <c r="E836" i="7" s="1"/>
  <c r="C47" i="7"/>
  <c r="F40" i="7"/>
  <c r="E41" i="7"/>
  <c r="D41" i="7"/>
  <c r="G38" i="2"/>
  <c r="E39" i="2"/>
  <c r="D39" i="2"/>
  <c r="F39" i="2" s="1"/>
  <c r="C40" i="2"/>
  <c r="D837" i="7" l="1"/>
  <c r="C837" i="7"/>
  <c r="E837" i="7" s="1"/>
  <c r="B838" i="7"/>
  <c r="F836" i="7"/>
  <c r="C48" i="7"/>
  <c r="F41" i="7"/>
  <c r="E42" i="7"/>
  <c r="D42" i="7"/>
  <c r="G39" i="2"/>
  <c r="E40" i="2"/>
  <c r="D40" i="2"/>
  <c r="F40" i="2" s="1"/>
  <c r="B839" i="7" l="1"/>
  <c r="C838" i="7"/>
  <c r="E838" i="7" s="1"/>
  <c r="D838" i="7"/>
  <c r="F837" i="7"/>
  <c r="C49" i="7"/>
  <c r="F42" i="7"/>
  <c r="E43" i="7"/>
  <c r="D43" i="7"/>
  <c r="C41" i="2"/>
  <c r="G40" i="2"/>
  <c r="E41" i="2"/>
  <c r="C42" i="2"/>
  <c r="D41" i="2"/>
  <c r="F41" i="2" s="1"/>
  <c r="F838" i="7" l="1"/>
  <c r="D839" i="7"/>
  <c r="C839" i="7"/>
  <c r="E839" i="7" s="1"/>
  <c r="B840" i="7"/>
  <c r="C50" i="7"/>
  <c r="F43" i="7"/>
  <c r="E44" i="7"/>
  <c r="D44" i="7"/>
  <c r="G41" i="2"/>
  <c r="E42" i="2"/>
  <c r="C43" i="2"/>
  <c r="D42" i="2"/>
  <c r="F42" i="2" s="1"/>
  <c r="F839" i="7" l="1"/>
  <c r="D840" i="7"/>
  <c r="C840" i="7"/>
  <c r="E840" i="7" s="1"/>
  <c r="B841" i="7"/>
  <c r="C51" i="7"/>
  <c r="F44" i="7"/>
  <c r="E45" i="7"/>
  <c r="D45" i="7"/>
  <c r="G42" i="2"/>
  <c r="E43" i="2"/>
  <c r="C44" i="2"/>
  <c r="D43" i="2"/>
  <c r="F43" i="2" s="1"/>
  <c r="C841" i="7" l="1"/>
  <c r="E841" i="7" s="1"/>
  <c r="B842" i="7"/>
  <c r="D841" i="7"/>
  <c r="F840" i="7"/>
  <c r="C52" i="7"/>
  <c r="F45" i="7"/>
  <c r="E46" i="7"/>
  <c r="D46" i="7"/>
  <c r="G43" i="2"/>
  <c r="E44" i="2"/>
  <c r="D44" i="2"/>
  <c r="F44" i="2" s="1"/>
  <c r="F841" i="7" l="1"/>
  <c r="B843" i="7"/>
  <c r="C842" i="7"/>
  <c r="E842" i="7" s="1"/>
  <c r="D842" i="7"/>
  <c r="C53" i="7"/>
  <c r="E47" i="7"/>
  <c r="D47" i="7"/>
  <c r="F46" i="7"/>
  <c r="C45" i="2"/>
  <c r="G44" i="2"/>
  <c r="E45" i="2"/>
  <c r="D45" i="2"/>
  <c r="F45" i="2" s="1"/>
  <c r="C46" i="2"/>
  <c r="F842" i="7" l="1"/>
  <c r="B844" i="7"/>
  <c r="D843" i="7"/>
  <c r="C843" i="7"/>
  <c r="E843" i="7" s="1"/>
  <c r="C54" i="7"/>
  <c r="F47" i="7"/>
  <c r="E48" i="7"/>
  <c r="D48" i="7"/>
  <c r="G45" i="2"/>
  <c r="E46" i="2"/>
  <c r="D46" i="2"/>
  <c r="F46" i="2" s="1"/>
  <c r="F843" i="7" l="1"/>
  <c r="C844" i="7"/>
  <c r="E844" i="7" s="1"/>
  <c r="B845" i="7"/>
  <c r="D844" i="7"/>
  <c r="C55" i="7"/>
  <c r="F48" i="7"/>
  <c r="E49" i="7"/>
  <c r="D49" i="7"/>
  <c r="C47" i="2"/>
  <c r="G46" i="2"/>
  <c r="D47" i="2"/>
  <c r="F47" i="2" s="1"/>
  <c r="E47" i="2"/>
  <c r="F844" i="7" l="1"/>
  <c r="C845" i="7"/>
  <c r="E845" i="7" s="1"/>
  <c r="D845" i="7"/>
  <c r="B846" i="7"/>
  <c r="C56" i="7"/>
  <c r="F49" i="7"/>
  <c r="E50" i="7"/>
  <c r="D50" i="7"/>
  <c r="C48" i="2"/>
  <c r="G47" i="2"/>
  <c r="E48" i="2"/>
  <c r="C49" i="2"/>
  <c r="D48" i="2"/>
  <c r="F48" i="2" s="1"/>
  <c r="F845" i="7" l="1"/>
  <c r="D846" i="7"/>
  <c r="B847" i="7"/>
  <c r="C846" i="7"/>
  <c r="E846" i="7" s="1"/>
  <c r="C57" i="7"/>
  <c r="F50" i="7"/>
  <c r="E51" i="7"/>
  <c r="D51" i="7"/>
  <c r="G48" i="2"/>
  <c r="E49" i="2"/>
  <c r="C50" i="2"/>
  <c r="D49" i="2"/>
  <c r="F49" i="2" s="1"/>
  <c r="B848" i="7" l="1"/>
  <c r="D847" i="7"/>
  <c r="C847" i="7"/>
  <c r="E847" i="7" s="1"/>
  <c r="F846" i="7"/>
  <c r="C58" i="7"/>
  <c r="F51" i="7"/>
  <c r="E52" i="7"/>
  <c r="D52" i="7"/>
  <c r="G49" i="2"/>
  <c r="E50" i="2"/>
  <c r="D50" i="2"/>
  <c r="F50" i="2" s="1"/>
  <c r="C51" i="2"/>
  <c r="F847" i="7" l="1"/>
  <c r="D848" i="7"/>
  <c r="B849" i="7"/>
  <c r="C848" i="7"/>
  <c r="E848" i="7" s="1"/>
  <c r="C59" i="7"/>
  <c r="F52" i="7"/>
  <c r="E53" i="7"/>
  <c r="D53" i="7"/>
  <c r="G50" i="2"/>
  <c r="E51" i="2"/>
  <c r="D51" i="2"/>
  <c r="F51" i="2" s="1"/>
  <c r="C52" i="2"/>
  <c r="C849" i="7" l="1"/>
  <c r="E849" i="7" s="1"/>
  <c r="B850" i="7"/>
  <c r="D849" i="7"/>
  <c r="F848" i="7"/>
  <c r="C60" i="7"/>
  <c r="F53" i="7"/>
  <c r="E54" i="7"/>
  <c r="D54" i="7"/>
  <c r="G51" i="2"/>
  <c r="E52" i="2"/>
  <c r="C53" i="2"/>
  <c r="D52" i="2"/>
  <c r="F52" i="2" s="1"/>
  <c r="F849" i="7" l="1"/>
  <c r="C850" i="7"/>
  <c r="E850" i="7" s="1"/>
  <c r="B851" i="7"/>
  <c r="D850" i="7"/>
  <c r="C61" i="7"/>
  <c r="F54" i="7"/>
  <c r="E55" i="7"/>
  <c r="D55" i="7"/>
  <c r="G52" i="2"/>
  <c r="E53" i="2"/>
  <c r="D53" i="2"/>
  <c r="F53" i="2" s="1"/>
  <c r="C54" i="2"/>
  <c r="F850" i="7" l="1"/>
  <c r="B852" i="7"/>
  <c r="C851" i="7"/>
  <c r="E851" i="7" s="1"/>
  <c r="D851" i="7"/>
  <c r="C62" i="7"/>
  <c r="F55" i="7"/>
  <c r="E56" i="7"/>
  <c r="D56" i="7"/>
  <c r="G53" i="2"/>
  <c r="E54" i="2"/>
  <c r="D54" i="2"/>
  <c r="F54" i="2" s="1"/>
  <c r="C55" i="2"/>
  <c r="F851" i="7" l="1"/>
  <c r="B853" i="7"/>
  <c r="C852" i="7"/>
  <c r="E852" i="7" s="1"/>
  <c r="D852" i="7"/>
  <c r="C63" i="7"/>
  <c r="F56" i="7"/>
  <c r="E57" i="7"/>
  <c r="D57" i="7"/>
  <c r="G54" i="2"/>
  <c r="E55" i="2"/>
  <c r="C56" i="2"/>
  <c r="D55" i="2"/>
  <c r="F55" i="2" s="1"/>
  <c r="F852" i="7" l="1"/>
  <c r="B854" i="7"/>
  <c r="C853" i="7"/>
  <c r="E853" i="7" s="1"/>
  <c r="D853" i="7"/>
  <c r="C64" i="7"/>
  <c r="F57" i="7"/>
  <c r="E58" i="7"/>
  <c r="D58" i="7"/>
  <c r="G55" i="2"/>
  <c r="E56" i="2"/>
  <c r="C57" i="2"/>
  <c r="D56" i="2"/>
  <c r="F56" i="2" s="1"/>
  <c r="F853" i="7" l="1"/>
  <c r="B855" i="7"/>
  <c r="D854" i="7"/>
  <c r="C854" i="7"/>
  <c r="E854" i="7" s="1"/>
  <c r="C65" i="7"/>
  <c r="F58" i="7"/>
  <c r="E59" i="7"/>
  <c r="D59" i="7"/>
  <c r="G56" i="2"/>
  <c r="E57" i="2"/>
  <c r="C58" i="2"/>
  <c r="D57" i="2"/>
  <c r="F57" i="2" s="1"/>
  <c r="F854" i="7" l="1"/>
  <c r="C855" i="7"/>
  <c r="E855" i="7" s="1"/>
  <c r="B856" i="7"/>
  <c r="D855" i="7"/>
  <c r="C66" i="7"/>
  <c r="E60" i="7"/>
  <c r="D60" i="7"/>
  <c r="F59" i="7"/>
  <c r="G57" i="2"/>
  <c r="C59" i="2"/>
  <c r="E58" i="2"/>
  <c r="D58" i="2"/>
  <c r="F58" i="2" s="1"/>
  <c r="F855" i="7" l="1"/>
  <c r="B857" i="7"/>
  <c r="D856" i="7"/>
  <c r="C856" i="7"/>
  <c r="E856" i="7" s="1"/>
  <c r="C67" i="7"/>
  <c r="F60" i="7"/>
  <c r="E61" i="7"/>
  <c r="D61" i="7"/>
  <c r="E59" i="2"/>
  <c r="D59" i="2"/>
  <c r="F59" i="2" s="1"/>
  <c r="C60" i="2"/>
  <c r="G58" i="2"/>
  <c r="F856" i="7" l="1"/>
  <c r="B858" i="7"/>
  <c r="D857" i="7"/>
  <c r="C857" i="7"/>
  <c r="E857" i="7" s="1"/>
  <c r="C68" i="7"/>
  <c r="F61" i="7"/>
  <c r="E62" i="7"/>
  <c r="D62" i="7"/>
  <c r="G59" i="2"/>
  <c r="D60" i="2"/>
  <c r="F60" i="2" s="1"/>
  <c r="E60" i="2"/>
  <c r="C61" i="2"/>
  <c r="F857" i="7" l="1"/>
  <c r="D858" i="7"/>
  <c r="C858" i="7"/>
  <c r="E858" i="7" s="1"/>
  <c r="B859" i="7"/>
  <c r="C69" i="7"/>
  <c r="F62" i="7"/>
  <c r="E63" i="7"/>
  <c r="D63" i="7"/>
  <c r="G60" i="2"/>
  <c r="C62" i="2"/>
  <c r="E61" i="2"/>
  <c r="D61" i="2"/>
  <c r="F61" i="2" s="1"/>
  <c r="B860" i="7" l="1"/>
  <c r="D859" i="7"/>
  <c r="C859" i="7"/>
  <c r="E859" i="7" s="1"/>
  <c r="F858" i="7"/>
  <c r="C70" i="7"/>
  <c r="F63" i="7"/>
  <c r="E64" i="7"/>
  <c r="D64" i="7"/>
  <c r="C63" i="2"/>
  <c r="D62" i="2"/>
  <c r="F62" i="2" s="1"/>
  <c r="E62" i="2"/>
  <c r="G61" i="2"/>
  <c r="F859" i="7" l="1"/>
  <c r="C860" i="7"/>
  <c r="E860" i="7" s="1"/>
  <c r="B861" i="7"/>
  <c r="D860" i="7"/>
  <c r="C71" i="7"/>
  <c r="F64" i="7"/>
  <c r="E65" i="7"/>
  <c r="D65" i="7"/>
  <c r="D63" i="2"/>
  <c r="F63" i="2" s="1"/>
  <c r="E63" i="2"/>
  <c r="G62" i="2"/>
  <c r="F860" i="7" l="1"/>
  <c r="B862" i="7"/>
  <c r="C861" i="7"/>
  <c r="E861" i="7" s="1"/>
  <c r="D861" i="7"/>
  <c r="C72" i="7"/>
  <c r="F65" i="7"/>
  <c r="E66" i="7"/>
  <c r="D66" i="7"/>
  <c r="C64" i="2"/>
  <c r="G63" i="2"/>
  <c r="E64" i="2"/>
  <c r="C65" i="2"/>
  <c r="D64" i="2"/>
  <c r="F64" i="2" s="1"/>
  <c r="F861" i="7" l="1"/>
  <c r="D862" i="7"/>
  <c r="B863" i="7"/>
  <c r="C862" i="7"/>
  <c r="E862" i="7" s="1"/>
  <c r="C73" i="7"/>
  <c r="E67" i="7"/>
  <c r="D67" i="7"/>
  <c r="F66" i="7"/>
  <c r="G64" i="2"/>
  <c r="D65" i="2"/>
  <c r="F65" i="2" s="1"/>
  <c r="E65" i="2"/>
  <c r="C863" i="7" l="1"/>
  <c r="E863" i="7" s="1"/>
  <c r="D863" i="7"/>
  <c r="B864" i="7"/>
  <c r="F862" i="7"/>
  <c r="C74" i="7"/>
  <c r="F67" i="7"/>
  <c r="E68" i="7"/>
  <c r="D68" i="7"/>
  <c r="C66" i="2"/>
  <c r="C67" i="2"/>
  <c r="D66" i="2"/>
  <c r="F66" i="2" s="1"/>
  <c r="E66" i="2"/>
  <c r="G65" i="2"/>
  <c r="F863" i="7" l="1"/>
  <c r="D864" i="7"/>
  <c r="C864" i="7"/>
  <c r="E864" i="7" s="1"/>
  <c r="B865" i="7"/>
  <c r="C75" i="7"/>
  <c r="F68" i="7"/>
  <c r="E69" i="7"/>
  <c r="D69" i="7"/>
  <c r="D67" i="2"/>
  <c r="F67" i="2" s="1"/>
  <c r="E67" i="2"/>
  <c r="G66" i="2"/>
  <c r="D865" i="7" l="1"/>
  <c r="C865" i="7"/>
  <c r="E865" i="7" s="1"/>
  <c r="B866" i="7"/>
  <c r="F864" i="7"/>
  <c r="C76" i="7"/>
  <c r="F69" i="7"/>
  <c r="E70" i="7"/>
  <c r="D70" i="7"/>
  <c r="C68" i="2"/>
  <c r="G67" i="2"/>
  <c r="E68" i="2"/>
  <c r="C69" i="2"/>
  <c r="D68" i="2"/>
  <c r="F68" i="2" s="1"/>
  <c r="C866" i="7" l="1"/>
  <c r="E866" i="7" s="1"/>
  <c r="B867" i="7"/>
  <c r="D866" i="7"/>
  <c r="F865" i="7"/>
  <c r="C77" i="7"/>
  <c r="F70" i="7"/>
  <c r="E71" i="7"/>
  <c r="D71" i="7"/>
  <c r="C70" i="2"/>
  <c r="G68" i="2"/>
  <c r="E69" i="2"/>
  <c r="D69" i="2"/>
  <c r="F69" i="2" s="1"/>
  <c r="F866" i="7" l="1"/>
  <c r="D867" i="7"/>
  <c r="C867" i="7"/>
  <c r="E867" i="7" s="1"/>
  <c r="B868" i="7"/>
  <c r="C78" i="7"/>
  <c r="F71" i="7"/>
  <c r="E72" i="7"/>
  <c r="D72" i="7"/>
  <c r="D70" i="2"/>
  <c r="F70" i="2" s="1"/>
  <c r="E70" i="2"/>
  <c r="G69" i="2"/>
  <c r="F867" i="7" l="1"/>
  <c r="C868" i="7"/>
  <c r="E868" i="7" s="1"/>
  <c r="B869" i="7"/>
  <c r="D868" i="7"/>
  <c r="C79" i="7"/>
  <c r="F72" i="7"/>
  <c r="E73" i="7"/>
  <c r="D73" i="7"/>
  <c r="C71" i="2"/>
  <c r="E71" i="2"/>
  <c r="C72" i="2"/>
  <c r="D71" i="2"/>
  <c r="F71" i="2" s="1"/>
  <c r="G70" i="2"/>
  <c r="F868" i="7" l="1"/>
  <c r="B870" i="7"/>
  <c r="C869" i="7"/>
  <c r="E869" i="7" s="1"/>
  <c r="D869" i="7"/>
  <c r="C80" i="7"/>
  <c r="F73" i="7"/>
  <c r="E74" i="7"/>
  <c r="D74" i="7"/>
  <c r="E72" i="2"/>
  <c r="D72" i="2"/>
  <c r="F72" i="2" s="1"/>
  <c r="G71" i="2"/>
  <c r="C73" i="2"/>
  <c r="F869" i="7" l="1"/>
  <c r="B871" i="7"/>
  <c r="C870" i="7"/>
  <c r="E870" i="7" s="1"/>
  <c r="D870" i="7"/>
  <c r="C81" i="7"/>
  <c r="F74" i="7"/>
  <c r="E75" i="7"/>
  <c r="D75" i="7"/>
  <c r="G72" i="2"/>
  <c r="D73" i="2"/>
  <c r="F73" i="2" s="1"/>
  <c r="E73" i="2"/>
  <c r="C74" i="2"/>
  <c r="F870" i="7" l="1"/>
  <c r="D871" i="7"/>
  <c r="B872" i="7"/>
  <c r="C871" i="7"/>
  <c r="E871" i="7" s="1"/>
  <c r="C82" i="7"/>
  <c r="E76" i="7"/>
  <c r="D76" i="7"/>
  <c r="F75" i="7"/>
  <c r="G73" i="2"/>
  <c r="D74" i="2"/>
  <c r="F74" i="2" s="1"/>
  <c r="E74" i="2"/>
  <c r="C75" i="2"/>
  <c r="B873" i="7" l="1"/>
  <c r="D872" i="7"/>
  <c r="C872" i="7"/>
  <c r="E872" i="7" s="1"/>
  <c r="F871" i="7"/>
  <c r="C83" i="7"/>
  <c r="F76" i="7"/>
  <c r="E77" i="7"/>
  <c r="D77" i="7"/>
  <c r="G74" i="2"/>
  <c r="C76" i="2"/>
  <c r="D75" i="2"/>
  <c r="F75" i="2" s="1"/>
  <c r="E75" i="2"/>
  <c r="F872" i="7" l="1"/>
  <c r="C873" i="7"/>
  <c r="E873" i="7" s="1"/>
  <c r="B874" i="7"/>
  <c r="D873" i="7"/>
  <c r="C84" i="7"/>
  <c r="F77" i="7"/>
  <c r="E78" i="7"/>
  <c r="D78" i="7"/>
  <c r="D76" i="2"/>
  <c r="F76" i="2" s="1"/>
  <c r="E76" i="2"/>
  <c r="G75" i="2"/>
  <c r="B875" i="7" l="1"/>
  <c r="D874" i="7"/>
  <c r="C874" i="7"/>
  <c r="E874" i="7" s="1"/>
  <c r="F873" i="7"/>
  <c r="C85" i="7"/>
  <c r="F78" i="7"/>
  <c r="E79" i="7"/>
  <c r="D79" i="7"/>
  <c r="C77" i="2"/>
  <c r="E77" i="2"/>
  <c r="C78" i="2"/>
  <c r="D77" i="2"/>
  <c r="F77" i="2" s="1"/>
  <c r="G76" i="2"/>
  <c r="F874" i="7" l="1"/>
  <c r="C875" i="7"/>
  <c r="E875" i="7" s="1"/>
  <c r="D875" i="7"/>
  <c r="B876" i="7"/>
  <c r="C86" i="7"/>
  <c r="F79" i="7"/>
  <c r="E80" i="7"/>
  <c r="D80" i="7"/>
  <c r="G77" i="2"/>
  <c r="D78" i="2"/>
  <c r="F78" i="2" s="1"/>
  <c r="E78" i="2"/>
  <c r="F875" i="7" l="1"/>
  <c r="B877" i="7"/>
  <c r="D876" i="7"/>
  <c r="C876" i="7"/>
  <c r="E876" i="7" s="1"/>
  <c r="C87" i="7"/>
  <c r="F80" i="7"/>
  <c r="E81" i="7"/>
  <c r="D81" i="7"/>
  <c r="C79" i="2"/>
  <c r="G78" i="2"/>
  <c r="C80" i="2"/>
  <c r="D79" i="2"/>
  <c r="F79" i="2" s="1"/>
  <c r="E79" i="2"/>
  <c r="F876" i="7" l="1"/>
  <c r="C877" i="7"/>
  <c r="E877" i="7" s="1"/>
  <c r="D877" i="7"/>
  <c r="B878" i="7"/>
  <c r="C88" i="7"/>
  <c r="F81" i="7"/>
  <c r="E82" i="7"/>
  <c r="D82" i="7"/>
  <c r="D80" i="2"/>
  <c r="F80" i="2" s="1"/>
  <c r="E80" i="2"/>
  <c r="G79" i="2"/>
  <c r="C81" i="2"/>
  <c r="F877" i="7" l="1"/>
  <c r="B879" i="7"/>
  <c r="D878" i="7"/>
  <c r="C878" i="7"/>
  <c r="E878" i="7" s="1"/>
  <c r="C89" i="7"/>
  <c r="F82" i="7"/>
  <c r="E83" i="7"/>
  <c r="D83" i="7"/>
  <c r="G80" i="2"/>
  <c r="C82" i="2"/>
  <c r="D81" i="2"/>
  <c r="F81" i="2" s="1"/>
  <c r="E81" i="2"/>
  <c r="F878" i="7" l="1"/>
  <c r="C879" i="7"/>
  <c r="E879" i="7" s="1"/>
  <c r="B880" i="7"/>
  <c r="D879" i="7"/>
  <c r="C90" i="7"/>
  <c r="F83" i="7"/>
  <c r="E84" i="7"/>
  <c r="D84" i="7"/>
  <c r="E82" i="2"/>
  <c r="C83" i="2"/>
  <c r="D82" i="2"/>
  <c r="F82" i="2" s="1"/>
  <c r="G81" i="2"/>
  <c r="F879" i="7" l="1"/>
  <c r="B881" i="7"/>
  <c r="C880" i="7"/>
  <c r="E880" i="7" s="1"/>
  <c r="D880" i="7"/>
  <c r="C91" i="7"/>
  <c r="F84" i="7"/>
  <c r="E85" i="7"/>
  <c r="D85" i="7"/>
  <c r="G82" i="2"/>
  <c r="E83" i="2"/>
  <c r="D83" i="2"/>
  <c r="F83" i="2" s="1"/>
  <c r="F880" i="7" l="1"/>
  <c r="C881" i="7"/>
  <c r="E881" i="7" s="1"/>
  <c r="B882" i="7"/>
  <c r="D881" i="7"/>
  <c r="C92" i="7"/>
  <c r="F85" i="7"/>
  <c r="E86" i="7"/>
  <c r="D86" i="7"/>
  <c r="C84" i="2"/>
  <c r="G83" i="2"/>
  <c r="E84" i="2"/>
  <c r="C85" i="2"/>
  <c r="D84" i="2"/>
  <c r="F84" i="2" s="1"/>
  <c r="C882" i="7" l="1"/>
  <c r="E882" i="7" s="1"/>
  <c r="B883" i="7"/>
  <c r="D882" i="7"/>
  <c r="F881" i="7"/>
  <c r="C93" i="7"/>
  <c r="F86" i="7"/>
  <c r="E87" i="7"/>
  <c r="D87" i="7"/>
  <c r="C86" i="2"/>
  <c r="D85" i="2"/>
  <c r="F85" i="2" s="1"/>
  <c r="E85" i="2"/>
  <c r="G84" i="2"/>
  <c r="F882" i="7" l="1"/>
  <c r="C883" i="7"/>
  <c r="E883" i="7" s="1"/>
  <c r="B884" i="7"/>
  <c r="D883" i="7"/>
  <c r="C94" i="7"/>
  <c r="F87" i="7"/>
  <c r="E88" i="7"/>
  <c r="D88" i="7"/>
  <c r="C87" i="2"/>
  <c r="D86" i="2"/>
  <c r="F86" i="2" s="1"/>
  <c r="E86" i="2"/>
  <c r="G85" i="2"/>
  <c r="F883" i="7" l="1"/>
  <c r="C884" i="7"/>
  <c r="E884" i="7" s="1"/>
  <c r="B885" i="7"/>
  <c r="D884" i="7"/>
  <c r="C95" i="7"/>
  <c r="F88" i="7"/>
  <c r="E89" i="7"/>
  <c r="D89" i="7"/>
  <c r="E87" i="2"/>
  <c r="D87" i="2"/>
  <c r="F87" i="2" s="1"/>
  <c r="G86" i="2"/>
  <c r="F884" i="7" l="1"/>
  <c r="D885" i="7"/>
  <c r="C885" i="7"/>
  <c r="E885" i="7" s="1"/>
  <c r="B886" i="7"/>
  <c r="C96" i="7"/>
  <c r="F89" i="7"/>
  <c r="E90" i="7"/>
  <c r="D90" i="7"/>
  <c r="C88" i="2"/>
  <c r="G87" i="2"/>
  <c r="C89" i="2"/>
  <c r="D88" i="2"/>
  <c r="F88" i="2" s="1"/>
  <c r="E88" i="2"/>
  <c r="D886" i="7" l="1"/>
  <c r="C886" i="7"/>
  <c r="E886" i="7" s="1"/>
  <c r="B887" i="7"/>
  <c r="F885" i="7"/>
  <c r="C97" i="7"/>
  <c r="F90" i="7"/>
  <c r="E91" i="7"/>
  <c r="D91" i="7"/>
  <c r="G88" i="2"/>
  <c r="E89" i="2"/>
  <c r="D89" i="2"/>
  <c r="F89" i="2" s="1"/>
  <c r="C90" i="2"/>
  <c r="C887" i="7" l="1"/>
  <c r="E887" i="7" s="1"/>
  <c r="D887" i="7"/>
  <c r="B888" i="7"/>
  <c r="F886" i="7"/>
  <c r="C98" i="7"/>
  <c r="F91" i="7"/>
  <c r="E92" i="7"/>
  <c r="D92" i="7"/>
  <c r="G89" i="2"/>
  <c r="D90" i="2"/>
  <c r="F90" i="2" s="1"/>
  <c r="E90" i="2"/>
  <c r="C91" i="2"/>
  <c r="F887" i="7" l="1"/>
  <c r="C888" i="7"/>
  <c r="E888" i="7" s="1"/>
  <c r="B889" i="7"/>
  <c r="D888" i="7"/>
  <c r="C99" i="7"/>
  <c r="F92" i="7"/>
  <c r="E93" i="7"/>
  <c r="D93" i="7"/>
  <c r="G90" i="2"/>
  <c r="E91" i="2"/>
  <c r="C92" i="2"/>
  <c r="D91" i="2"/>
  <c r="F91" i="2" s="1"/>
  <c r="D889" i="7" l="1"/>
  <c r="B890" i="7"/>
  <c r="C889" i="7"/>
  <c r="E889" i="7" s="1"/>
  <c r="F888" i="7"/>
  <c r="C100" i="7"/>
  <c r="F93" i="7"/>
  <c r="E94" i="7"/>
  <c r="D94" i="7"/>
  <c r="G91" i="2"/>
  <c r="E92" i="2"/>
  <c r="C93" i="2"/>
  <c r="D92" i="2"/>
  <c r="F92" i="2" s="1"/>
  <c r="B891" i="7" l="1"/>
  <c r="D890" i="7"/>
  <c r="C890" i="7"/>
  <c r="E890" i="7" s="1"/>
  <c r="F889" i="7"/>
  <c r="C101" i="7"/>
  <c r="F94" i="7"/>
  <c r="E95" i="7"/>
  <c r="D95" i="7"/>
  <c r="E93" i="2"/>
  <c r="C94" i="2"/>
  <c r="D93" i="2"/>
  <c r="F93" i="2" s="1"/>
  <c r="G92" i="2"/>
  <c r="F890" i="7" l="1"/>
  <c r="B892" i="7"/>
  <c r="D891" i="7"/>
  <c r="C891" i="7"/>
  <c r="E891" i="7" s="1"/>
  <c r="C102" i="7"/>
  <c r="F95" i="7"/>
  <c r="E96" i="7"/>
  <c r="D96" i="7"/>
  <c r="E94" i="2"/>
  <c r="D94" i="2"/>
  <c r="F94" i="2" s="1"/>
  <c r="G93" i="2"/>
  <c r="F891" i="7" l="1"/>
  <c r="B893" i="7"/>
  <c r="C892" i="7"/>
  <c r="E892" i="7" s="1"/>
  <c r="D892" i="7"/>
  <c r="C103" i="7"/>
  <c r="F96" i="7"/>
  <c r="E97" i="7"/>
  <c r="D97" i="7"/>
  <c r="C95" i="2"/>
  <c r="D95" i="2"/>
  <c r="F95" i="2" s="1"/>
  <c r="G94" i="2"/>
  <c r="E95" i="2"/>
  <c r="C96" i="2"/>
  <c r="F892" i="7" l="1"/>
  <c r="B894" i="7"/>
  <c r="C893" i="7"/>
  <c r="E893" i="7" s="1"/>
  <c r="D893" i="7"/>
  <c r="C104" i="7"/>
  <c r="F97" i="7"/>
  <c r="E98" i="7"/>
  <c r="D98" i="7"/>
  <c r="G95" i="2"/>
  <c r="C97" i="2"/>
  <c r="D96" i="2"/>
  <c r="F96" i="2" s="1"/>
  <c r="E96" i="2"/>
  <c r="F893" i="7" l="1"/>
  <c r="B895" i="7"/>
  <c r="D894" i="7"/>
  <c r="C894" i="7"/>
  <c r="E894" i="7" s="1"/>
  <c r="C105" i="7"/>
  <c r="F98" i="7"/>
  <c r="E99" i="7"/>
  <c r="D99" i="7"/>
  <c r="E97" i="2"/>
  <c r="C98" i="2"/>
  <c r="D97" i="2"/>
  <c r="F97" i="2" s="1"/>
  <c r="G96" i="2"/>
  <c r="F894" i="7" l="1"/>
  <c r="C895" i="7"/>
  <c r="E895" i="7" s="1"/>
  <c r="D895" i="7"/>
  <c r="B896" i="7"/>
  <c r="C106" i="7"/>
  <c r="F99" i="7"/>
  <c r="E100" i="7"/>
  <c r="D100" i="7"/>
  <c r="D98" i="2"/>
  <c r="F98" i="2" s="1"/>
  <c r="E98" i="2"/>
  <c r="C99" i="2"/>
  <c r="G97" i="2"/>
  <c r="C896" i="7" l="1"/>
  <c r="E896" i="7" s="1"/>
  <c r="D896" i="7"/>
  <c r="B897" i="7"/>
  <c r="F895" i="7"/>
  <c r="C107" i="7"/>
  <c r="F100" i="7"/>
  <c r="E101" i="7"/>
  <c r="D101" i="7"/>
  <c r="G98" i="2"/>
  <c r="E99" i="2"/>
  <c r="C100" i="2"/>
  <c r="D99" i="2"/>
  <c r="F99" i="2" s="1"/>
  <c r="F896" i="7" l="1"/>
  <c r="C897" i="7"/>
  <c r="E897" i="7" s="1"/>
  <c r="D897" i="7"/>
  <c r="B898" i="7"/>
  <c r="C108" i="7"/>
  <c r="F101" i="7"/>
  <c r="E102" i="7"/>
  <c r="D102" i="7"/>
  <c r="G99" i="2"/>
  <c r="E100" i="2"/>
  <c r="D100" i="2"/>
  <c r="F100" i="2" s="1"/>
  <c r="F897" i="7" l="1"/>
  <c r="B899" i="7"/>
  <c r="C898" i="7"/>
  <c r="E898" i="7" s="1"/>
  <c r="D898" i="7"/>
  <c r="C109" i="7"/>
  <c r="F102" i="7"/>
  <c r="E103" i="7"/>
  <c r="D103" i="7"/>
  <c r="C102" i="2"/>
  <c r="C101" i="2"/>
  <c r="E101" i="2"/>
  <c r="G100" i="2"/>
  <c r="D101" i="2"/>
  <c r="F101" i="2" s="1"/>
  <c r="F898" i="7" l="1"/>
  <c r="C899" i="7"/>
  <c r="E899" i="7" s="1"/>
  <c r="D899" i="7"/>
  <c r="B900" i="7"/>
  <c r="C110" i="7"/>
  <c r="F103" i="7"/>
  <c r="E104" i="7"/>
  <c r="D104" i="7"/>
  <c r="E102" i="2"/>
  <c r="D102" i="2"/>
  <c r="F102" i="2" s="1"/>
  <c r="G101" i="2"/>
  <c r="F899" i="7" l="1"/>
  <c r="B901" i="7"/>
  <c r="D900" i="7"/>
  <c r="C900" i="7"/>
  <c r="E900" i="7" s="1"/>
  <c r="C111" i="7"/>
  <c r="F104" i="7"/>
  <c r="E105" i="7"/>
  <c r="D105" i="7"/>
  <c r="C103" i="2"/>
  <c r="E103" i="2"/>
  <c r="C104" i="2"/>
  <c r="D103" i="2"/>
  <c r="F103" i="2" s="1"/>
  <c r="G102" i="2"/>
  <c r="F900" i="7" l="1"/>
  <c r="B902" i="7"/>
  <c r="D901" i="7"/>
  <c r="C901" i="7"/>
  <c r="E901" i="7" s="1"/>
  <c r="C112" i="7"/>
  <c r="F105" i="7"/>
  <c r="E106" i="7"/>
  <c r="D106" i="7"/>
  <c r="G103" i="2"/>
  <c r="E104" i="2"/>
  <c r="D104" i="2"/>
  <c r="F104" i="2" s="1"/>
  <c r="F901" i="7" l="1"/>
  <c r="D902" i="7"/>
  <c r="C902" i="7"/>
  <c r="E902" i="7" s="1"/>
  <c r="B903" i="7"/>
  <c r="C113" i="7"/>
  <c r="F106" i="7"/>
  <c r="E107" i="7"/>
  <c r="D107" i="7"/>
  <c r="C105" i="2"/>
  <c r="E105" i="2"/>
  <c r="D105" i="2"/>
  <c r="F105" i="2" s="1"/>
  <c r="C106" i="2"/>
  <c r="G104" i="2"/>
  <c r="C903" i="7" l="1"/>
  <c r="E903" i="7" s="1"/>
  <c r="B904" i="7"/>
  <c r="D903" i="7"/>
  <c r="F902" i="7"/>
  <c r="C114" i="7"/>
  <c r="E108" i="7"/>
  <c r="D108" i="7"/>
  <c r="F107" i="7"/>
  <c r="G105" i="2"/>
  <c r="C107" i="2"/>
  <c r="D106" i="2"/>
  <c r="F106" i="2" s="1"/>
  <c r="E106" i="2"/>
  <c r="F903" i="7" l="1"/>
  <c r="C904" i="7"/>
  <c r="E904" i="7" s="1"/>
  <c r="D904" i="7"/>
  <c r="B905" i="7"/>
  <c r="C115" i="7"/>
  <c r="F108" i="7"/>
  <c r="E109" i="7"/>
  <c r="D109" i="7"/>
  <c r="D107" i="2"/>
  <c r="F107" i="2" s="1"/>
  <c r="E107" i="2"/>
  <c r="G106" i="2"/>
  <c r="F904" i="7" l="1"/>
  <c r="D905" i="7"/>
  <c r="C905" i="7"/>
  <c r="E905" i="7" s="1"/>
  <c r="B906" i="7"/>
  <c r="C116" i="7"/>
  <c r="F109" i="7"/>
  <c r="E110" i="7"/>
  <c r="D110" i="7"/>
  <c r="C108" i="2"/>
  <c r="G107" i="2"/>
  <c r="D108" i="2"/>
  <c r="F108" i="2" s="1"/>
  <c r="E108" i="2"/>
  <c r="C109" i="2"/>
  <c r="D906" i="7" l="1"/>
  <c r="C906" i="7"/>
  <c r="E906" i="7" s="1"/>
  <c r="B907" i="7"/>
  <c r="F905" i="7"/>
  <c r="C117" i="7"/>
  <c r="F110" i="7"/>
  <c r="E111" i="7"/>
  <c r="D111" i="7"/>
  <c r="D109" i="2"/>
  <c r="F109" i="2" s="1"/>
  <c r="E109" i="2"/>
  <c r="G108" i="2"/>
  <c r="C110" i="2"/>
  <c r="B908" i="7" l="1"/>
  <c r="D907" i="7"/>
  <c r="C907" i="7"/>
  <c r="E907" i="7" s="1"/>
  <c r="F906" i="7"/>
  <c r="C118" i="7"/>
  <c r="E112" i="7"/>
  <c r="D112" i="7"/>
  <c r="F111" i="7"/>
  <c r="G109" i="2"/>
  <c r="C111" i="2"/>
  <c r="E110" i="2"/>
  <c r="D110" i="2"/>
  <c r="F110" i="2" s="1"/>
  <c r="F907" i="7" l="1"/>
  <c r="D908" i="7"/>
  <c r="C908" i="7"/>
  <c r="E908" i="7" s="1"/>
  <c r="B909" i="7"/>
  <c r="C119" i="7"/>
  <c r="F112" i="7"/>
  <c r="E113" i="7"/>
  <c r="D113" i="7"/>
  <c r="E111" i="2"/>
  <c r="C112" i="2"/>
  <c r="D111" i="2"/>
  <c r="F111" i="2" s="1"/>
  <c r="G110" i="2"/>
  <c r="D909" i="7" l="1"/>
  <c r="B910" i="7"/>
  <c r="C909" i="7"/>
  <c r="E909" i="7" s="1"/>
  <c r="F908" i="7"/>
  <c r="C120" i="7"/>
  <c r="F113" i="7"/>
  <c r="E114" i="7"/>
  <c r="D114" i="7"/>
  <c r="G111" i="2"/>
  <c r="D112" i="2"/>
  <c r="F112" i="2" s="1"/>
  <c r="E112" i="2"/>
  <c r="C113" i="2"/>
  <c r="C910" i="7" l="1"/>
  <c r="E910" i="7" s="1"/>
  <c r="B911" i="7"/>
  <c r="D910" i="7"/>
  <c r="F909" i="7"/>
  <c r="C121" i="7"/>
  <c r="F114" i="7"/>
  <c r="E115" i="7"/>
  <c r="D115" i="7"/>
  <c r="G112" i="2"/>
  <c r="E113" i="2"/>
  <c r="C114" i="2"/>
  <c r="D113" i="2"/>
  <c r="F113" i="2" s="1"/>
  <c r="F910" i="7" l="1"/>
  <c r="C911" i="7"/>
  <c r="E911" i="7" s="1"/>
  <c r="B912" i="7"/>
  <c r="D911" i="7"/>
  <c r="C122" i="7"/>
  <c r="F115" i="7"/>
  <c r="E116" i="7"/>
  <c r="D116" i="7"/>
  <c r="G113" i="2"/>
  <c r="D114" i="2"/>
  <c r="F114" i="2" s="1"/>
  <c r="E114" i="2"/>
  <c r="C115" i="2"/>
  <c r="F911" i="7" l="1"/>
  <c r="C912" i="7"/>
  <c r="E912" i="7" s="1"/>
  <c r="D912" i="7"/>
  <c r="B913" i="7"/>
  <c r="C123" i="7"/>
  <c r="F116" i="7"/>
  <c r="E117" i="7"/>
  <c r="D117" i="7"/>
  <c r="G114" i="2"/>
  <c r="D115" i="2"/>
  <c r="F115" i="2" s="1"/>
  <c r="E115" i="2"/>
  <c r="C116" i="2"/>
  <c r="F912" i="7" l="1"/>
  <c r="C913" i="7"/>
  <c r="E913" i="7" s="1"/>
  <c r="B914" i="7"/>
  <c r="D913" i="7"/>
  <c r="C124" i="7"/>
  <c r="F117" i="7"/>
  <c r="E118" i="7"/>
  <c r="D118" i="7"/>
  <c r="G115" i="2"/>
  <c r="C117" i="2"/>
  <c r="D116" i="2"/>
  <c r="F116" i="2" s="1"/>
  <c r="E116" i="2"/>
  <c r="F913" i="7" l="1"/>
  <c r="D914" i="7"/>
  <c r="C914" i="7"/>
  <c r="E914" i="7" s="1"/>
  <c r="B915" i="7"/>
  <c r="C125" i="7"/>
  <c r="F118" i="7"/>
  <c r="E119" i="7"/>
  <c r="D119" i="7"/>
  <c r="E117" i="2"/>
  <c r="G116" i="2"/>
  <c r="D117" i="2"/>
  <c r="F117" i="2" s="1"/>
  <c r="C118" i="2"/>
  <c r="F914" i="7" l="1"/>
  <c r="D915" i="7"/>
  <c r="C915" i="7"/>
  <c r="E915" i="7" s="1"/>
  <c r="B916" i="7"/>
  <c r="C126" i="7"/>
  <c r="F119" i="7"/>
  <c r="E120" i="7"/>
  <c r="D120" i="7"/>
  <c r="G117" i="2"/>
  <c r="C119" i="2"/>
  <c r="D118" i="2"/>
  <c r="F118" i="2" s="1"/>
  <c r="E118" i="2"/>
  <c r="C916" i="7" l="1"/>
  <c r="E916" i="7" s="1"/>
  <c r="B917" i="7"/>
  <c r="D916" i="7"/>
  <c r="F915" i="7"/>
  <c r="C127" i="7"/>
  <c r="F120" i="7"/>
  <c r="E121" i="7"/>
  <c r="D121" i="7"/>
  <c r="D119" i="2"/>
  <c r="F119" i="2" s="1"/>
  <c r="E119" i="2"/>
  <c r="C120" i="2"/>
  <c r="G118" i="2"/>
  <c r="F916" i="7" l="1"/>
  <c r="B918" i="7"/>
  <c r="C917" i="7"/>
  <c r="E917" i="7" s="1"/>
  <c r="D917" i="7"/>
  <c r="C128" i="7"/>
  <c r="E122" i="7"/>
  <c r="D122" i="7"/>
  <c r="F121" i="7"/>
  <c r="G119" i="2"/>
  <c r="E120" i="2"/>
  <c r="C121" i="2"/>
  <c r="D120" i="2"/>
  <c r="F120" i="2" s="1"/>
  <c r="F917" i="7" l="1"/>
  <c r="D918" i="7"/>
  <c r="C918" i="7"/>
  <c r="E918" i="7" s="1"/>
  <c r="B919" i="7"/>
  <c r="C129" i="7"/>
  <c r="F122" i="7"/>
  <c r="E123" i="7"/>
  <c r="D123" i="7"/>
  <c r="D121" i="2"/>
  <c r="F121" i="2" s="1"/>
  <c r="E121" i="2"/>
  <c r="C122" i="2"/>
  <c r="G120" i="2"/>
  <c r="B920" i="7" l="1"/>
  <c r="D919" i="7"/>
  <c r="C919" i="7"/>
  <c r="E919" i="7" s="1"/>
  <c r="F918" i="7"/>
  <c r="C130" i="7"/>
  <c r="F123" i="7"/>
  <c r="E124" i="7"/>
  <c r="D124" i="7"/>
  <c r="D122" i="2"/>
  <c r="F122" i="2" s="1"/>
  <c r="C123" i="2"/>
  <c r="E122" i="2"/>
  <c r="G121" i="2"/>
  <c r="F919" i="7" l="1"/>
  <c r="D920" i="7"/>
  <c r="C920" i="7"/>
  <c r="E920" i="7" s="1"/>
  <c r="B921" i="7"/>
  <c r="C131" i="7"/>
  <c r="F124" i="7"/>
  <c r="E125" i="7"/>
  <c r="D125" i="7"/>
  <c r="D123" i="2"/>
  <c r="F123" i="2" s="1"/>
  <c r="E123" i="2"/>
  <c r="G122" i="2"/>
  <c r="D921" i="7" l="1"/>
  <c r="C921" i="7"/>
  <c r="E921" i="7" s="1"/>
  <c r="B922" i="7"/>
  <c r="F920" i="7"/>
  <c r="C132" i="7"/>
  <c r="F125" i="7"/>
  <c r="E126" i="7"/>
  <c r="D126" i="7"/>
  <c r="C124" i="2"/>
  <c r="E124" i="2"/>
  <c r="D124" i="2"/>
  <c r="F124" i="2" s="1"/>
  <c r="C125" i="2"/>
  <c r="G123" i="2"/>
  <c r="F921" i="7" l="1"/>
  <c r="D922" i="7"/>
  <c r="B923" i="7"/>
  <c r="C922" i="7"/>
  <c r="E922" i="7" s="1"/>
  <c r="C133" i="7"/>
  <c r="F126" i="7"/>
  <c r="E127" i="7"/>
  <c r="D127" i="7"/>
  <c r="G124" i="2"/>
  <c r="D125" i="2"/>
  <c r="F125" i="2" s="1"/>
  <c r="E125" i="2"/>
  <c r="F922" i="7" l="1"/>
  <c r="D923" i="7"/>
  <c r="C923" i="7"/>
  <c r="E923" i="7" s="1"/>
  <c r="B924" i="7"/>
  <c r="C134" i="7"/>
  <c r="F127" i="7"/>
  <c r="E128" i="7"/>
  <c r="D128" i="7"/>
  <c r="C126" i="2"/>
  <c r="G125" i="2"/>
  <c r="E126" i="2"/>
  <c r="C127" i="2"/>
  <c r="D126" i="2"/>
  <c r="F126" i="2" s="1"/>
  <c r="D924" i="7" l="1"/>
  <c r="C924" i="7"/>
  <c r="E924" i="7" s="1"/>
  <c r="B925" i="7"/>
  <c r="F923" i="7"/>
  <c r="C135" i="7"/>
  <c r="F128" i="7"/>
  <c r="E129" i="7"/>
  <c r="D129" i="7"/>
  <c r="G126" i="2"/>
  <c r="E127" i="2"/>
  <c r="D127" i="2"/>
  <c r="F127" i="2" s="1"/>
  <c r="C128" i="2"/>
  <c r="F924" i="7" l="1"/>
  <c r="C925" i="7"/>
  <c r="E925" i="7" s="1"/>
  <c r="B926" i="7"/>
  <c r="D925" i="7"/>
  <c r="C136" i="7"/>
  <c r="F129" i="7"/>
  <c r="E130" i="7"/>
  <c r="D130" i="7"/>
  <c r="G127" i="2"/>
  <c r="C129" i="2"/>
  <c r="D128" i="2"/>
  <c r="F128" i="2" s="1"/>
  <c r="E128" i="2"/>
  <c r="F925" i="7" l="1"/>
  <c r="B927" i="7"/>
  <c r="C926" i="7"/>
  <c r="E926" i="7" s="1"/>
  <c r="D926" i="7"/>
  <c r="C137" i="7"/>
  <c r="F130" i="7"/>
  <c r="E131" i="7"/>
  <c r="D131" i="7"/>
  <c r="E129" i="2"/>
  <c r="D129" i="2"/>
  <c r="F129" i="2" s="1"/>
  <c r="C130" i="2"/>
  <c r="G128" i="2"/>
  <c r="F926" i="7" l="1"/>
  <c r="B928" i="7"/>
  <c r="D927" i="7"/>
  <c r="C927" i="7"/>
  <c r="E927" i="7" s="1"/>
  <c r="C138" i="7"/>
  <c r="F131" i="7"/>
  <c r="E132" i="7"/>
  <c r="D132" i="7"/>
  <c r="D130" i="2"/>
  <c r="F130" i="2" s="1"/>
  <c r="E130" i="2"/>
  <c r="G129" i="2"/>
  <c r="C131" i="2"/>
  <c r="D928" i="7" l="1"/>
  <c r="B929" i="7"/>
  <c r="C928" i="7"/>
  <c r="E928" i="7" s="1"/>
  <c r="F927" i="7"/>
  <c r="C139" i="7"/>
  <c r="F132" i="7"/>
  <c r="E133" i="7"/>
  <c r="D133" i="7"/>
  <c r="G130" i="2"/>
  <c r="C132" i="2"/>
  <c r="D131" i="2"/>
  <c r="F131" i="2" s="1"/>
  <c r="E131" i="2"/>
  <c r="D929" i="7" l="1"/>
  <c r="B930" i="7"/>
  <c r="C929" i="7"/>
  <c r="E929" i="7" s="1"/>
  <c r="F928" i="7"/>
  <c r="C140" i="7"/>
  <c r="F133" i="7"/>
  <c r="E134" i="7"/>
  <c r="D134" i="7"/>
  <c r="D132" i="2"/>
  <c r="F132" i="2" s="1"/>
  <c r="E132" i="2"/>
  <c r="G131" i="2"/>
  <c r="B931" i="7" l="1"/>
  <c r="D930" i="7"/>
  <c r="C930" i="7"/>
  <c r="E930" i="7" s="1"/>
  <c r="F929" i="7"/>
  <c r="C141" i="7"/>
  <c r="F134" i="7"/>
  <c r="E135" i="7"/>
  <c r="D135" i="7"/>
  <c r="C133" i="2"/>
  <c r="E133" i="2"/>
  <c r="D133" i="2"/>
  <c r="F133" i="2" s="1"/>
  <c r="C134" i="2"/>
  <c r="G132" i="2"/>
  <c r="F930" i="7" l="1"/>
  <c r="C931" i="7"/>
  <c r="E931" i="7" s="1"/>
  <c r="B932" i="7"/>
  <c r="D931" i="7"/>
  <c r="C142" i="7"/>
  <c r="E136" i="7"/>
  <c r="D136" i="7"/>
  <c r="F135" i="7"/>
  <c r="G133" i="2"/>
  <c r="E134" i="2"/>
  <c r="D134" i="2"/>
  <c r="F134" i="2" s="1"/>
  <c r="F931" i="7" l="1"/>
  <c r="D932" i="7"/>
  <c r="C932" i="7"/>
  <c r="E932" i="7" s="1"/>
  <c r="B933" i="7"/>
  <c r="C143" i="7"/>
  <c r="F136" i="7"/>
  <c r="E137" i="7"/>
  <c r="D137" i="7"/>
  <c r="C135" i="2"/>
  <c r="G134" i="2"/>
  <c r="C136" i="2"/>
  <c r="D135" i="2"/>
  <c r="F135" i="2" s="1"/>
  <c r="E135" i="2"/>
  <c r="F932" i="7" l="1"/>
  <c r="C933" i="7"/>
  <c r="E933" i="7" s="1"/>
  <c r="D933" i="7"/>
  <c r="B934" i="7"/>
  <c r="C144" i="7"/>
  <c r="F137" i="7"/>
  <c r="E138" i="7"/>
  <c r="D138" i="7"/>
  <c r="E136" i="2"/>
  <c r="C137" i="2"/>
  <c r="D136" i="2"/>
  <c r="F136" i="2" s="1"/>
  <c r="G135" i="2"/>
  <c r="C934" i="7" l="1"/>
  <c r="E934" i="7" s="1"/>
  <c r="D934" i="7"/>
  <c r="B935" i="7"/>
  <c r="F933" i="7"/>
  <c r="C145" i="7"/>
  <c r="F138" i="7"/>
  <c r="E139" i="7"/>
  <c r="D139" i="7"/>
  <c r="G136" i="2"/>
  <c r="D137" i="2"/>
  <c r="F137" i="2" s="1"/>
  <c r="E137" i="2"/>
  <c r="D935" i="7" l="1"/>
  <c r="C935" i="7"/>
  <c r="E935" i="7" s="1"/>
  <c r="B936" i="7"/>
  <c r="F934" i="7"/>
  <c r="C146" i="7"/>
  <c r="E140" i="7"/>
  <c r="D140" i="7"/>
  <c r="F139" i="7"/>
  <c r="C138" i="2"/>
  <c r="G137" i="2"/>
  <c r="D138" i="2"/>
  <c r="F138" i="2" s="1"/>
  <c r="E138" i="2"/>
  <c r="C139" i="2"/>
  <c r="D936" i="7" l="1"/>
  <c r="B937" i="7"/>
  <c r="C936" i="7"/>
  <c r="E936" i="7" s="1"/>
  <c r="F935" i="7"/>
  <c r="C147" i="7"/>
  <c r="F140" i="7"/>
  <c r="E141" i="7"/>
  <c r="D141" i="7"/>
  <c r="E139" i="2"/>
  <c r="D139" i="2"/>
  <c r="F139" i="2" s="1"/>
  <c r="G138" i="2"/>
  <c r="C140" i="2"/>
  <c r="C937" i="7" l="1"/>
  <c r="E937" i="7" s="1"/>
  <c r="B938" i="7"/>
  <c r="D937" i="7"/>
  <c r="F936" i="7"/>
  <c r="C148" i="7"/>
  <c r="F141" i="7"/>
  <c r="E142" i="7"/>
  <c r="D142" i="7"/>
  <c r="G139" i="2"/>
  <c r="C141" i="2"/>
  <c r="D140" i="2"/>
  <c r="F140" i="2" s="1"/>
  <c r="E140" i="2"/>
  <c r="F937" i="7" l="1"/>
  <c r="B939" i="7"/>
  <c r="D938" i="7"/>
  <c r="C938" i="7"/>
  <c r="E938" i="7" s="1"/>
  <c r="C149" i="7"/>
  <c r="F142" i="7"/>
  <c r="E143" i="7"/>
  <c r="D143" i="7"/>
  <c r="D141" i="2"/>
  <c r="F141" i="2" s="1"/>
  <c r="G140" i="2"/>
  <c r="C142" i="2"/>
  <c r="E141" i="2"/>
  <c r="F938" i="7" l="1"/>
  <c r="D939" i="7"/>
  <c r="C939" i="7"/>
  <c r="E939" i="7" s="1"/>
  <c r="B940" i="7"/>
  <c r="C150" i="7"/>
  <c r="E144" i="7"/>
  <c r="D144" i="7"/>
  <c r="F143" i="7"/>
  <c r="G141" i="2"/>
  <c r="E142" i="2"/>
  <c r="C143" i="2"/>
  <c r="D142" i="2"/>
  <c r="F142" i="2" s="1"/>
  <c r="D940" i="7" l="1"/>
  <c r="C940" i="7"/>
  <c r="E940" i="7" s="1"/>
  <c r="B941" i="7"/>
  <c r="F939" i="7"/>
  <c r="C151" i="7"/>
  <c r="E145" i="7"/>
  <c r="D145" i="7"/>
  <c r="F144" i="7"/>
  <c r="G142" i="2"/>
  <c r="C144" i="2"/>
  <c r="D143" i="2"/>
  <c r="F143" i="2" s="1"/>
  <c r="E143" i="2"/>
  <c r="C941" i="7" l="1"/>
  <c r="E941" i="7" s="1"/>
  <c r="B942" i="7"/>
  <c r="D941" i="7"/>
  <c r="F940" i="7"/>
  <c r="C152" i="7"/>
  <c r="F145" i="7"/>
  <c r="E146" i="7"/>
  <c r="D146" i="7"/>
  <c r="E144" i="2"/>
  <c r="C145" i="2"/>
  <c r="D144" i="2"/>
  <c r="F144" i="2" s="1"/>
  <c r="G143" i="2"/>
  <c r="F941" i="7" l="1"/>
  <c r="B943" i="7"/>
  <c r="C942" i="7"/>
  <c r="E942" i="7" s="1"/>
  <c r="D942" i="7"/>
  <c r="C153" i="7"/>
  <c r="E147" i="7"/>
  <c r="D147" i="7"/>
  <c r="F146" i="7"/>
  <c r="C146" i="2"/>
  <c r="E145" i="2"/>
  <c r="G144" i="2"/>
  <c r="D145" i="2"/>
  <c r="F145" i="2" s="1"/>
  <c r="F942" i="7" l="1"/>
  <c r="D943" i="7"/>
  <c r="C943" i="7"/>
  <c r="E943" i="7" s="1"/>
  <c r="B944" i="7"/>
  <c r="C154" i="7"/>
  <c r="F147" i="7"/>
  <c r="E148" i="7"/>
  <c r="D148" i="7"/>
  <c r="D146" i="2"/>
  <c r="F146" i="2" s="1"/>
  <c r="G145" i="2"/>
  <c r="C147" i="2"/>
  <c r="E146" i="2"/>
  <c r="C944" i="7" l="1"/>
  <c r="E944" i="7" s="1"/>
  <c r="D944" i="7"/>
  <c r="B945" i="7"/>
  <c r="F943" i="7"/>
  <c r="C155" i="7"/>
  <c r="E149" i="7"/>
  <c r="D149" i="7"/>
  <c r="F148" i="7"/>
  <c r="G146" i="2"/>
  <c r="D147" i="2"/>
  <c r="F147" i="2" s="1"/>
  <c r="C148" i="2"/>
  <c r="E147" i="2"/>
  <c r="C945" i="7" l="1"/>
  <c r="E945" i="7" s="1"/>
  <c r="B946" i="7"/>
  <c r="D945" i="7"/>
  <c r="F944" i="7"/>
  <c r="C156" i="7"/>
  <c r="E150" i="7"/>
  <c r="D150" i="7"/>
  <c r="F149" i="7"/>
  <c r="G147" i="2"/>
  <c r="E148" i="2"/>
  <c r="D148" i="2"/>
  <c r="F148" i="2" s="1"/>
  <c r="F945" i="7" l="1"/>
  <c r="B947" i="7"/>
  <c r="D946" i="7"/>
  <c r="C946" i="7"/>
  <c r="E946" i="7" s="1"/>
  <c r="C157" i="7"/>
  <c r="F150" i="7"/>
  <c r="E151" i="7"/>
  <c r="D151" i="7"/>
  <c r="C149" i="2"/>
  <c r="C150" i="2"/>
  <c r="G148" i="2"/>
  <c r="D149" i="2"/>
  <c r="F149" i="2" s="1"/>
  <c r="E149" i="2"/>
  <c r="F946" i="7" l="1"/>
  <c r="C947" i="7"/>
  <c r="E947" i="7" s="1"/>
  <c r="B948" i="7"/>
  <c r="D947" i="7"/>
  <c r="C158" i="7"/>
  <c r="E152" i="7"/>
  <c r="D152" i="7"/>
  <c r="F151" i="7"/>
  <c r="D150" i="2"/>
  <c r="F150" i="2" s="1"/>
  <c r="E150" i="2"/>
  <c r="G149" i="2"/>
  <c r="F947" i="7" l="1"/>
  <c r="D948" i="7"/>
  <c r="C948" i="7"/>
  <c r="E948" i="7" s="1"/>
  <c r="B949" i="7"/>
  <c r="C159" i="7"/>
  <c r="E153" i="7"/>
  <c r="D153" i="7"/>
  <c r="F152" i="7"/>
  <c r="C151" i="2"/>
  <c r="C152" i="2"/>
  <c r="G150" i="2"/>
  <c r="E151" i="2"/>
  <c r="D151" i="2"/>
  <c r="F151" i="2" s="1"/>
  <c r="C949" i="7" l="1"/>
  <c r="E949" i="7" s="1"/>
  <c r="D949" i="7"/>
  <c r="B950" i="7"/>
  <c r="F948" i="7"/>
  <c r="C160" i="7"/>
  <c r="E154" i="7"/>
  <c r="D154" i="7"/>
  <c r="F153" i="7"/>
  <c r="D152" i="2"/>
  <c r="F152" i="2" s="1"/>
  <c r="E152" i="2"/>
  <c r="C153" i="2"/>
  <c r="G151" i="2"/>
  <c r="F949" i="7" l="1"/>
  <c r="D950" i="7"/>
  <c r="B951" i="7"/>
  <c r="C950" i="7"/>
  <c r="E950" i="7" s="1"/>
  <c r="C161" i="7"/>
  <c r="E155" i="7"/>
  <c r="D155" i="7"/>
  <c r="F154" i="7"/>
  <c r="G152" i="2"/>
  <c r="D153" i="2"/>
  <c r="F153" i="2" s="1"/>
  <c r="C154" i="2"/>
  <c r="E153" i="2"/>
  <c r="C951" i="7" l="1"/>
  <c r="E951" i="7" s="1"/>
  <c r="B952" i="7"/>
  <c r="D951" i="7"/>
  <c r="F950" i="7"/>
  <c r="C162" i="7"/>
  <c r="E156" i="7"/>
  <c r="D156" i="7"/>
  <c r="F155" i="7"/>
  <c r="E154" i="2"/>
  <c r="G153" i="2"/>
  <c r="C155" i="2"/>
  <c r="D154" i="2"/>
  <c r="F154" i="2" s="1"/>
  <c r="F951" i="7" l="1"/>
  <c r="C952" i="7"/>
  <c r="E952" i="7" s="1"/>
  <c r="B953" i="7"/>
  <c r="D952" i="7"/>
  <c r="C163" i="7"/>
  <c r="E157" i="7"/>
  <c r="D157" i="7"/>
  <c r="F156" i="7"/>
  <c r="G154" i="2"/>
  <c r="D155" i="2"/>
  <c r="F155" i="2" s="1"/>
  <c r="C156" i="2"/>
  <c r="E155" i="2"/>
  <c r="F952" i="7" l="1"/>
  <c r="C953" i="7"/>
  <c r="E953" i="7" s="1"/>
  <c r="B954" i="7"/>
  <c r="D953" i="7"/>
  <c r="C164" i="7"/>
  <c r="F157" i="7"/>
  <c r="E158" i="7"/>
  <c r="D158" i="7"/>
  <c r="E156" i="2"/>
  <c r="G155" i="2"/>
  <c r="C157" i="2"/>
  <c r="D156" i="2"/>
  <c r="F156" i="2" s="1"/>
  <c r="F953" i="7" l="1"/>
  <c r="D954" i="7"/>
  <c r="B955" i="7"/>
  <c r="C954" i="7"/>
  <c r="E954" i="7" s="1"/>
  <c r="C165" i="7"/>
  <c r="F158" i="7"/>
  <c r="E159" i="7"/>
  <c r="D159" i="7"/>
  <c r="G156" i="2"/>
  <c r="D157" i="2"/>
  <c r="F157" i="2" s="1"/>
  <c r="E157" i="2"/>
  <c r="B956" i="7" l="1"/>
  <c r="D955" i="7"/>
  <c r="C955" i="7"/>
  <c r="E955" i="7" s="1"/>
  <c r="F954" i="7"/>
  <c r="C166" i="7"/>
  <c r="F159" i="7"/>
  <c r="E160" i="7"/>
  <c r="D160" i="7"/>
  <c r="C158" i="2"/>
  <c r="E158" i="2"/>
  <c r="G157" i="2"/>
  <c r="C159" i="2"/>
  <c r="D158" i="2"/>
  <c r="F158" i="2" s="1"/>
  <c r="F955" i="7" l="1"/>
  <c r="C956" i="7"/>
  <c r="E956" i="7" s="1"/>
  <c r="D956" i="7"/>
  <c r="B957" i="7"/>
  <c r="C167" i="7"/>
  <c r="F160" i="7"/>
  <c r="E161" i="7"/>
  <c r="D161" i="7"/>
  <c r="G158" i="2"/>
  <c r="D159" i="2"/>
  <c r="F159" i="2" s="1"/>
  <c r="E159" i="2"/>
  <c r="C160" i="2"/>
  <c r="F956" i="7" l="1"/>
  <c r="B958" i="7"/>
  <c r="D957" i="7"/>
  <c r="C957" i="7"/>
  <c r="E957" i="7" s="1"/>
  <c r="C168" i="7"/>
  <c r="F161" i="7"/>
  <c r="E162" i="7"/>
  <c r="D162" i="7"/>
  <c r="G159" i="2"/>
  <c r="C161" i="2"/>
  <c r="E160" i="2"/>
  <c r="D160" i="2"/>
  <c r="F160" i="2" s="1"/>
  <c r="F957" i="7" l="1"/>
  <c r="B959" i="7"/>
  <c r="C958" i="7"/>
  <c r="E958" i="7" s="1"/>
  <c r="D958" i="7"/>
  <c r="C169" i="7"/>
  <c r="F162" i="7"/>
  <c r="E163" i="7"/>
  <c r="D163" i="7"/>
  <c r="C162" i="2"/>
  <c r="D161" i="2"/>
  <c r="F161" i="2" s="1"/>
  <c r="E161" i="2"/>
  <c r="G160" i="2"/>
  <c r="F958" i="7" l="1"/>
  <c r="B960" i="7"/>
  <c r="D959" i="7"/>
  <c r="C959" i="7"/>
  <c r="E959" i="7" s="1"/>
  <c r="C170" i="7"/>
  <c r="F163" i="7"/>
  <c r="E164" i="7"/>
  <c r="D164" i="7"/>
  <c r="C163" i="2"/>
  <c r="E162" i="2"/>
  <c r="D162" i="2"/>
  <c r="F162" i="2" s="1"/>
  <c r="G161" i="2"/>
  <c r="D960" i="7" l="1"/>
  <c r="C960" i="7"/>
  <c r="E960" i="7" s="1"/>
  <c r="B961" i="7"/>
  <c r="F959" i="7"/>
  <c r="C171" i="7"/>
  <c r="F164" i="7"/>
  <c r="E165" i="7"/>
  <c r="D165" i="7"/>
  <c r="E164" i="2"/>
  <c r="E163" i="2"/>
  <c r="D163" i="2"/>
  <c r="F163" i="2" s="1"/>
  <c r="G162" i="2"/>
  <c r="B962" i="7" l="1"/>
  <c r="D961" i="7"/>
  <c r="C961" i="7"/>
  <c r="E961" i="7" s="1"/>
  <c r="F960" i="7"/>
  <c r="C172" i="7"/>
  <c r="F165" i="7"/>
  <c r="E166" i="7"/>
  <c r="D166" i="7"/>
  <c r="D164" i="2"/>
  <c r="F164" i="2" s="1"/>
  <c r="G164" i="2" s="1"/>
  <c r="C164" i="2"/>
  <c r="C165" i="2"/>
  <c r="G163" i="2"/>
  <c r="F961" i="7" l="1"/>
  <c r="C962" i="7"/>
  <c r="E962" i="7" s="1"/>
  <c r="B963" i="7"/>
  <c r="D962" i="7"/>
  <c r="C173" i="7"/>
  <c r="F166" i="7"/>
  <c r="E167" i="7"/>
  <c r="D167" i="7"/>
  <c r="D165" i="2"/>
  <c r="F165" i="2" s="1"/>
  <c r="E165" i="2"/>
  <c r="F962" i="7" l="1"/>
  <c r="C963" i="7"/>
  <c r="E963" i="7" s="1"/>
  <c r="D963" i="7"/>
  <c r="B964" i="7"/>
  <c r="C174" i="7"/>
  <c r="F167" i="7"/>
  <c r="E168" i="7"/>
  <c r="D168" i="7"/>
  <c r="E166" i="2"/>
  <c r="D166" i="2"/>
  <c r="F166" i="2" s="1"/>
  <c r="C166" i="2"/>
  <c r="G165" i="2"/>
  <c r="C167" i="2"/>
  <c r="D964" i="7" l="1"/>
  <c r="B965" i="7"/>
  <c r="C964" i="7"/>
  <c r="E964" i="7" s="1"/>
  <c r="F963" i="7"/>
  <c r="C175" i="7"/>
  <c r="F168" i="7"/>
  <c r="E169" i="7"/>
  <c r="D169" i="7"/>
  <c r="G166" i="2"/>
  <c r="D167" i="2"/>
  <c r="F167" i="2" s="1"/>
  <c r="C168" i="2"/>
  <c r="E167" i="2"/>
  <c r="D965" i="7" l="1"/>
  <c r="C965" i="7"/>
  <c r="E965" i="7" s="1"/>
  <c r="B966" i="7"/>
  <c r="F964" i="7"/>
  <c r="C176" i="7"/>
  <c r="F169" i="7"/>
  <c r="E170" i="7"/>
  <c r="D170" i="7"/>
  <c r="G167" i="2"/>
  <c r="E168" i="2"/>
  <c r="D168" i="2"/>
  <c r="F168" i="2" s="1"/>
  <c r="C169" i="2"/>
  <c r="B967" i="7" l="1"/>
  <c r="C966" i="7"/>
  <c r="E966" i="7" s="1"/>
  <c r="D966" i="7"/>
  <c r="F965" i="7"/>
  <c r="C177" i="7"/>
  <c r="F170" i="7"/>
  <c r="E171" i="7"/>
  <c r="D171" i="7"/>
  <c r="G168" i="2"/>
  <c r="D169" i="2"/>
  <c r="F169" i="2" s="1"/>
  <c r="E169" i="2"/>
  <c r="C170" i="2"/>
  <c r="F966" i="7" l="1"/>
  <c r="C967" i="7"/>
  <c r="E967" i="7" s="1"/>
  <c r="B968" i="7"/>
  <c r="D967" i="7"/>
  <c r="C178" i="7"/>
  <c r="F171" i="7"/>
  <c r="E172" i="7"/>
  <c r="D172" i="7"/>
  <c r="G169" i="2"/>
  <c r="E170" i="2"/>
  <c r="D170" i="2"/>
  <c r="F170" i="2" s="1"/>
  <c r="F967" i="7" l="1"/>
  <c r="B969" i="7"/>
  <c r="C968" i="7"/>
  <c r="E968" i="7" s="1"/>
  <c r="D968" i="7"/>
  <c r="C179" i="7"/>
  <c r="F172" i="7"/>
  <c r="E173" i="7"/>
  <c r="D173" i="7"/>
  <c r="C171" i="2"/>
  <c r="G170" i="2"/>
  <c r="E171" i="2"/>
  <c r="D171" i="2"/>
  <c r="F171" i="2" s="1"/>
  <c r="C172" i="2"/>
  <c r="F968" i="7" l="1"/>
  <c r="D969" i="7"/>
  <c r="C969" i="7"/>
  <c r="E969" i="7" s="1"/>
  <c r="B970" i="7"/>
  <c r="C180" i="7"/>
  <c r="F173" i="7"/>
  <c r="E174" i="7"/>
  <c r="D174" i="7"/>
  <c r="G171" i="2"/>
  <c r="D172" i="2"/>
  <c r="F172" i="2" s="1"/>
  <c r="E172" i="2"/>
  <c r="D970" i="7" l="1"/>
  <c r="B971" i="7"/>
  <c r="C970" i="7"/>
  <c r="E970" i="7" s="1"/>
  <c r="F969" i="7"/>
  <c r="C181" i="7"/>
  <c r="F174" i="7"/>
  <c r="E175" i="7"/>
  <c r="D175" i="7"/>
  <c r="C173" i="2"/>
  <c r="G172" i="2"/>
  <c r="E173" i="2"/>
  <c r="D173" i="2"/>
  <c r="F173" i="2" s="1"/>
  <c r="C174" i="2"/>
  <c r="B972" i="7" l="1"/>
  <c r="D971" i="7"/>
  <c r="C971" i="7"/>
  <c r="E971" i="7" s="1"/>
  <c r="F970" i="7"/>
  <c r="C182" i="7"/>
  <c r="F175" i="7"/>
  <c r="E176" i="7"/>
  <c r="D176" i="7"/>
  <c r="C175" i="2"/>
  <c r="D174" i="2"/>
  <c r="F174" i="2" s="1"/>
  <c r="E174" i="2"/>
  <c r="G173" i="2"/>
  <c r="F971" i="7" l="1"/>
  <c r="B973" i="7"/>
  <c r="D972" i="7"/>
  <c r="C972" i="7"/>
  <c r="E972" i="7" s="1"/>
  <c r="C183" i="7"/>
  <c r="F176" i="7"/>
  <c r="E177" i="7"/>
  <c r="D177" i="7"/>
  <c r="D175" i="2"/>
  <c r="F175" i="2" s="1"/>
  <c r="C176" i="2"/>
  <c r="E175" i="2"/>
  <c r="G174" i="2"/>
  <c r="F972" i="7" l="1"/>
  <c r="D973" i="7"/>
  <c r="B974" i="7"/>
  <c r="C973" i="7"/>
  <c r="E973" i="7" s="1"/>
  <c r="C184" i="7"/>
  <c r="F177" i="7"/>
  <c r="E178" i="7"/>
  <c r="D178" i="7"/>
  <c r="D176" i="2"/>
  <c r="F176" i="2" s="1"/>
  <c r="C177" i="2"/>
  <c r="G175" i="2"/>
  <c r="E176" i="2"/>
  <c r="C974" i="7" l="1"/>
  <c r="E974" i="7" s="1"/>
  <c r="B975" i="7"/>
  <c r="D974" i="7"/>
  <c r="F973" i="7"/>
  <c r="C185" i="7"/>
  <c r="F178" i="7"/>
  <c r="E179" i="7"/>
  <c r="D179" i="7"/>
  <c r="G176" i="2"/>
  <c r="E177" i="2"/>
  <c r="D177" i="2"/>
  <c r="F177" i="2" s="1"/>
  <c r="C178" i="2"/>
  <c r="F974" i="7" l="1"/>
  <c r="C975" i="7"/>
  <c r="E975" i="7" s="1"/>
  <c r="B976" i="7"/>
  <c r="D975" i="7"/>
  <c r="C186" i="7"/>
  <c r="F179" i="7"/>
  <c r="E180" i="7"/>
  <c r="D180" i="7"/>
  <c r="E178" i="2"/>
  <c r="C179" i="2"/>
  <c r="G177" i="2"/>
  <c r="D178" i="2"/>
  <c r="F178" i="2" s="1"/>
  <c r="F975" i="7" l="1"/>
  <c r="D976" i="7"/>
  <c r="B977" i="7"/>
  <c r="C976" i="7"/>
  <c r="E976" i="7" s="1"/>
  <c r="C187" i="7"/>
  <c r="F180" i="7"/>
  <c r="E181" i="7"/>
  <c r="D181" i="7"/>
  <c r="G178" i="2"/>
  <c r="D179" i="2"/>
  <c r="F179" i="2" s="1"/>
  <c r="C180" i="2"/>
  <c r="E179" i="2"/>
  <c r="D977" i="7" l="1"/>
  <c r="B978" i="7"/>
  <c r="C977" i="7"/>
  <c r="E977" i="7" s="1"/>
  <c r="F976" i="7"/>
  <c r="C188" i="7"/>
  <c r="F181" i="7"/>
  <c r="E182" i="7"/>
  <c r="D182" i="7"/>
  <c r="G179" i="2"/>
  <c r="C182" i="2"/>
  <c r="D180" i="2"/>
  <c r="F180" i="2" s="1"/>
  <c r="E180" i="2"/>
  <c r="B979" i="7" l="1"/>
  <c r="D978" i="7"/>
  <c r="C978" i="7"/>
  <c r="E978" i="7" s="1"/>
  <c r="F977" i="7"/>
  <c r="C189" i="7"/>
  <c r="F182" i="7"/>
  <c r="E183" i="7"/>
  <c r="D183" i="7"/>
  <c r="D181" i="2"/>
  <c r="F181" i="2" s="1"/>
  <c r="E181" i="2"/>
  <c r="G180" i="2"/>
  <c r="C181" i="2"/>
  <c r="C183" i="2"/>
  <c r="E182" i="2"/>
  <c r="D182" i="2"/>
  <c r="F182" i="2" s="1"/>
  <c r="F978" i="7" l="1"/>
  <c r="C979" i="7"/>
  <c r="E979" i="7" s="1"/>
  <c r="B980" i="7"/>
  <c r="D979" i="7"/>
  <c r="C190" i="7"/>
  <c r="F183" i="7"/>
  <c r="E184" i="7"/>
  <c r="D184" i="7"/>
  <c r="G181" i="2"/>
  <c r="G182" i="2"/>
  <c r="C184" i="2"/>
  <c r="D183" i="2"/>
  <c r="F183" i="2" s="1"/>
  <c r="E183" i="2"/>
  <c r="F979" i="7" l="1"/>
  <c r="C980" i="7"/>
  <c r="E980" i="7" s="1"/>
  <c r="D980" i="7"/>
  <c r="B981" i="7"/>
  <c r="C191" i="7"/>
  <c r="F184" i="7"/>
  <c r="E185" i="7"/>
  <c r="D185" i="7"/>
  <c r="G183" i="2"/>
  <c r="E184" i="2"/>
  <c r="D184" i="2"/>
  <c r="F184" i="2" s="1"/>
  <c r="F980" i="7" l="1"/>
  <c r="B982" i="7"/>
  <c r="C981" i="7"/>
  <c r="E981" i="7" s="1"/>
  <c r="D981" i="7"/>
  <c r="C192" i="7"/>
  <c r="F185" i="7"/>
  <c r="E186" i="7"/>
  <c r="D186" i="7"/>
  <c r="C185" i="2"/>
  <c r="G184" i="2"/>
  <c r="C186" i="2"/>
  <c r="D185" i="2"/>
  <c r="F185" i="2" s="1"/>
  <c r="E185" i="2"/>
  <c r="F981" i="7" l="1"/>
  <c r="C982" i="7"/>
  <c r="E982" i="7" s="1"/>
  <c r="B983" i="7"/>
  <c r="D982" i="7"/>
  <c r="C193" i="7"/>
  <c r="F186" i="7"/>
  <c r="E187" i="7"/>
  <c r="D187" i="7"/>
  <c r="G185" i="2"/>
  <c r="C187" i="2"/>
  <c r="D186" i="2"/>
  <c r="F186" i="2" s="1"/>
  <c r="E186" i="2"/>
  <c r="F982" i="7" l="1"/>
  <c r="B984" i="7"/>
  <c r="D983" i="7"/>
  <c r="C983" i="7"/>
  <c r="E983" i="7" s="1"/>
  <c r="C194" i="7"/>
  <c r="F187" i="7"/>
  <c r="E188" i="7"/>
  <c r="D188" i="7"/>
  <c r="G186" i="2"/>
  <c r="E187" i="2"/>
  <c r="C188" i="2"/>
  <c r="D187" i="2"/>
  <c r="F187" i="2" s="1"/>
  <c r="F983" i="7" l="1"/>
  <c r="D984" i="7"/>
  <c r="C984" i="7"/>
  <c r="E984" i="7" s="1"/>
  <c r="B985" i="7"/>
  <c r="C195" i="7"/>
  <c r="F188" i="7"/>
  <c r="E189" i="7"/>
  <c r="D189" i="7"/>
  <c r="G187" i="2"/>
  <c r="C189" i="2"/>
  <c r="E188" i="2"/>
  <c r="D188" i="2"/>
  <c r="F188" i="2" s="1"/>
  <c r="F984" i="7" l="1"/>
  <c r="D985" i="7"/>
  <c r="C985" i="7"/>
  <c r="E985" i="7" s="1"/>
  <c r="B986" i="7"/>
  <c r="C196" i="7"/>
  <c r="F189" i="7"/>
  <c r="E190" i="7"/>
  <c r="D190" i="7"/>
  <c r="G188" i="2"/>
  <c r="E189" i="2"/>
  <c r="C190" i="2"/>
  <c r="D189" i="2"/>
  <c r="F189" i="2" s="1"/>
  <c r="F985" i="7" l="1"/>
  <c r="B987" i="7"/>
  <c r="C986" i="7"/>
  <c r="E986" i="7" s="1"/>
  <c r="D986" i="7"/>
  <c r="C197" i="7"/>
  <c r="F190" i="7"/>
  <c r="E191" i="7"/>
  <c r="D191" i="7"/>
  <c r="G189" i="2"/>
  <c r="C191" i="2"/>
  <c r="E190" i="2"/>
  <c r="D190" i="2"/>
  <c r="F190" i="2" s="1"/>
  <c r="F986" i="7" l="1"/>
  <c r="B988" i="7"/>
  <c r="C987" i="7"/>
  <c r="E987" i="7" s="1"/>
  <c r="D987" i="7"/>
  <c r="C198" i="7"/>
  <c r="F191" i="7"/>
  <c r="E192" i="7"/>
  <c r="D192" i="7"/>
  <c r="G190" i="2"/>
  <c r="E191" i="2"/>
  <c r="D191" i="2"/>
  <c r="F191" i="2" s="1"/>
  <c r="F987" i="7" l="1"/>
  <c r="B989" i="7"/>
  <c r="D988" i="7"/>
  <c r="C988" i="7"/>
  <c r="E988" i="7" s="1"/>
  <c r="C199" i="7"/>
  <c r="F192" i="7"/>
  <c r="E193" i="7"/>
  <c r="D193" i="7"/>
  <c r="C192" i="2"/>
  <c r="C193" i="2"/>
  <c r="E192" i="2"/>
  <c r="D192" i="2"/>
  <c r="F192" i="2" s="1"/>
  <c r="G191" i="2"/>
  <c r="F988" i="7" l="1"/>
  <c r="C989" i="7"/>
  <c r="E989" i="7" s="1"/>
  <c r="B990" i="7"/>
  <c r="D989" i="7"/>
  <c r="C200" i="7"/>
  <c r="F193" i="7"/>
  <c r="E194" i="7"/>
  <c r="D194" i="7"/>
  <c r="D193" i="2"/>
  <c r="F193" i="2" s="1"/>
  <c r="E193" i="2"/>
  <c r="G192" i="2"/>
  <c r="F989" i="7" l="1"/>
  <c r="D990" i="7"/>
  <c r="C990" i="7"/>
  <c r="E990" i="7" s="1"/>
  <c r="B991" i="7"/>
  <c r="C201" i="7"/>
  <c r="F194" i="7"/>
  <c r="E195" i="7"/>
  <c r="D195" i="7"/>
  <c r="C194" i="2"/>
  <c r="G193" i="2"/>
  <c r="D194" i="2"/>
  <c r="F194" i="2" s="1"/>
  <c r="C195" i="2"/>
  <c r="E194" i="2"/>
  <c r="C991" i="7" l="1"/>
  <c r="E991" i="7" s="1"/>
  <c r="B992" i="7"/>
  <c r="D991" i="7"/>
  <c r="F990" i="7"/>
  <c r="C202" i="7"/>
  <c r="F195" i="7"/>
  <c r="E196" i="7"/>
  <c r="D196" i="7"/>
  <c r="E195" i="2"/>
  <c r="C196" i="2"/>
  <c r="D195" i="2"/>
  <c r="F195" i="2" s="1"/>
  <c r="G194" i="2"/>
  <c r="F991" i="7" l="1"/>
  <c r="D992" i="7"/>
  <c r="B993" i="7"/>
  <c r="C992" i="7"/>
  <c r="E992" i="7" s="1"/>
  <c r="C203" i="7"/>
  <c r="F196" i="7"/>
  <c r="E197" i="7"/>
  <c r="D197" i="7"/>
  <c r="G195" i="2"/>
  <c r="C197" i="2"/>
  <c r="E196" i="2"/>
  <c r="D196" i="2"/>
  <c r="F196" i="2" s="1"/>
  <c r="D993" i="7" l="1"/>
  <c r="B994" i="7"/>
  <c r="C993" i="7"/>
  <c r="E993" i="7" s="1"/>
  <c r="F992" i="7"/>
  <c r="C204" i="7"/>
  <c r="F197" i="7"/>
  <c r="E198" i="7"/>
  <c r="D198" i="7"/>
  <c r="G196" i="2"/>
  <c r="E197" i="2"/>
  <c r="D197" i="2"/>
  <c r="F197" i="2" s="1"/>
  <c r="C198" i="2"/>
  <c r="F993" i="7" l="1"/>
  <c r="C994" i="7"/>
  <c r="E994" i="7" s="1"/>
  <c r="D994" i="7"/>
  <c r="B995" i="7"/>
  <c r="C205" i="7"/>
  <c r="F198" i="7"/>
  <c r="E199" i="7"/>
  <c r="D199" i="7"/>
  <c r="E198" i="2"/>
  <c r="D198" i="2"/>
  <c r="F198" i="2" s="1"/>
  <c r="G197" i="2"/>
  <c r="B996" i="7" l="1"/>
  <c r="D995" i="7"/>
  <c r="C995" i="7"/>
  <c r="E995" i="7" s="1"/>
  <c r="F994" i="7"/>
  <c r="C206" i="7"/>
  <c r="F199" i="7"/>
  <c r="E200" i="7"/>
  <c r="D200" i="7"/>
  <c r="C199" i="2"/>
  <c r="G198" i="2"/>
  <c r="E199" i="2"/>
  <c r="D199" i="2"/>
  <c r="F199" i="2" s="1"/>
  <c r="C200" i="2"/>
  <c r="F995" i="7" l="1"/>
  <c r="B997" i="7"/>
  <c r="C996" i="7"/>
  <c r="E996" i="7" s="1"/>
  <c r="D996" i="7"/>
  <c r="C207" i="7"/>
  <c r="F200" i="7"/>
  <c r="E201" i="7"/>
  <c r="D201" i="7"/>
  <c r="G199" i="2"/>
  <c r="C201" i="2"/>
  <c r="E200" i="2"/>
  <c r="D200" i="2"/>
  <c r="F200" i="2" s="1"/>
  <c r="F996" i="7" l="1"/>
  <c r="C997" i="7"/>
  <c r="E997" i="7" s="1"/>
  <c r="B998" i="7"/>
  <c r="D997" i="7"/>
  <c r="C208" i="7"/>
  <c r="F201" i="7"/>
  <c r="E202" i="7"/>
  <c r="D202" i="7"/>
  <c r="G200" i="2"/>
  <c r="C202" i="2"/>
  <c r="E201" i="2"/>
  <c r="D201" i="2"/>
  <c r="F201" i="2" s="1"/>
  <c r="F997" i="7" l="1"/>
  <c r="D998" i="7"/>
  <c r="B999" i="7"/>
  <c r="C998" i="7"/>
  <c r="E998" i="7" s="1"/>
  <c r="C209" i="7"/>
  <c r="E203" i="7"/>
  <c r="D203" i="7"/>
  <c r="F202" i="7"/>
  <c r="G201" i="2"/>
  <c r="D202" i="2"/>
  <c r="F202" i="2" s="1"/>
  <c r="C203" i="2"/>
  <c r="E202" i="2"/>
  <c r="B1000" i="7" l="1"/>
  <c r="C999" i="7"/>
  <c r="E999" i="7" s="1"/>
  <c r="D999" i="7"/>
  <c r="F998" i="7"/>
  <c r="C210" i="7"/>
  <c r="F203" i="7"/>
  <c r="E204" i="7"/>
  <c r="D204" i="7"/>
  <c r="C204" i="2"/>
  <c r="E203" i="2"/>
  <c r="D203" i="2"/>
  <c r="F203" i="2" s="1"/>
  <c r="G202" i="2"/>
  <c r="F999" i="7" l="1"/>
  <c r="C1000" i="7"/>
  <c r="E1000" i="7" s="1"/>
  <c r="B1001" i="7"/>
  <c r="D1000" i="7"/>
  <c r="C211" i="7"/>
  <c r="F204" i="7"/>
  <c r="E205" i="7"/>
  <c r="D205" i="7"/>
  <c r="C205" i="2"/>
  <c r="E204" i="2"/>
  <c r="D204" i="2"/>
  <c r="F204" i="2" s="1"/>
  <c r="G203" i="2"/>
  <c r="F1000" i="7" l="1"/>
  <c r="C1001" i="7"/>
  <c r="E1001" i="7" s="1"/>
  <c r="D1001" i="7"/>
  <c r="B1002" i="7"/>
  <c r="C212" i="7"/>
  <c r="F205" i="7"/>
  <c r="E206" i="7"/>
  <c r="D206" i="7"/>
  <c r="G204" i="2"/>
  <c r="E205" i="2"/>
  <c r="C206" i="2"/>
  <c r="D205" i="2"/>
  <c r="F205" i="2" s="1"/>
  <c r="F1001" i="7" l="1"/>
  <c r="D1002" i="7"/>
  <c r="C1002" i="7"/>
  <c r="E1002" i="7" s="1"/>
  <c r="B1003" i="7"/>
  <c r="C213" i="7"/>
  <c r="F206" i="7"/>
  <c r="E207" i="7"/>
  <c r="D207" i="7"/>
  <c r="D206" i="2"/>
  <c r="F206" i="2" s="1"/>
  <c r="C207" i="2"/>
  <c r="E206" i="2"/>
  <c r="G205" i="2"/>
  <c r="C1003" i="7" l="1"/>
  <c r="E1003" i="7" s="1"/>
  <c r="B1004" i="7"/>
  <c r="D1003" i="7"/>
  <c r="F1002" i="7"/>
  <c r="C214" i="7"/>
  <c r="F207" i="7"/>
  <c r="E208" i="7"/>
  <c r="D208" i="7"/>
  <c r="E207" i="2"/>
  <c r="C208" i="2"/>
  <c r="D207" i="2"/>
  <c r="F207" i="2" s="1"/>
  <c r="G206" i="2"/>
  <c r="F1003" i="7" l="1"/>
  <c r="C1004" i="7"/>
  <c r="E1004" i="7" s="1"/>
  <c r="D1004" i="7"/>
  <c r="B1005" i="7"/>
  <c r="C215" i="7"/>
  <c r="F208" i="7"/>
  <c r="E209" i="7"/>
  <c r="D209" i="7"/>
  <c r="E208" i="2"/>
  <c r="D208" i="2"/>
  <c r="F208" i="2" s="1"/>
  <c r="C209" i="2"/>
  <c r="G207" i="2"/>
  <c r="C1005" i="7" l="1"/>
  <c r="E1005" i="7" s="1"/>
  <c r="B1006" i="7"/>
  <c r="D1005" i="7"/>
  <c r="F1004" i="7"/>
  <c r="C216" i="7"/>
  <c r="F209" i="7"/>
  <c r="E210" i="7"/>
  <c r="D210" i="7"/>
  <c r="E209" i="2"/>
  <c r="C210" i="2"/>
  <c r="D209" i="2"/>
  <c r="F209" i="2" s="1"/>
  <c r="G208" i="2"/>
  <c r="F1005" i="7" l="1"/>
  <c r="C1006" i="7"/>
  <c r="E1006" i="7" s="1"/>
  <c r="D1006" i="7"/>
  <c r="B1007" i="7"/>
  <c r="C217" i="7"/>
  <c r="F210" i="7"/>
  <c r="E211" i="7"/>
  <c r="D211" i="7"/>
  <c r="G209" i="2"/>
  <c r="E210" i="2"/>
  <c r="D210" i="2"/>
  <c r="F210" i="2" s="1"/>
  <c r="C211" i="2"/>
  <c r="D1007" i="7" l="1"/>
  <c r="B1008" i="7"/>
  <c r="C1007" i="7"/>
  <c r="E1007" i="7" s="1"/>
  <c r="F1006" i="7"/>
  <c r="C218" i="7"/>
  <c r="F211" i="7"/>
  <c r="E212" i="7"/>
  <c r="D212" i="7"/>
  <c r="E211" i="2"/>
  <c r="D211" i="2"/>
  <c r="F211" i="2" s="1"/>
  <c r="G210" i="2"/>
  <c r="F1007" i="7" l="1"/>
  <c r="B1009" i="7"/>
  <c r="D1008" i="7"/>
  <c r="C1008" i="7"/>
  <c r="E1008" i="7" s="1"/>
  <c r="C219" i="7"/>
  <c r="F212" i="7"/>
  <c r="E213" i="7"/>
  <c r="D213" i="7"/>
  <c r="C212" i="2"/>
  <c r="G211" i="2"/>
  <c r="C213" i="2"/>
  <c r="E212" i="2"/>
  <c r="D212" i="2"/>
  <c r="F212" i="2" s="1"/>
  <c r="F1008" i="7" l="1"/>
  <c r="C1009" i="7"/>
  <c r="E1009" i="7" s="1"/>
  <c r="B1010" i="7"/>
  <c r="D1009" i="7"/>
  <c r="C220" i="7"/>
  <c r="F213" i="7"/>
  <c r="E214" i="7"/>
  <c r="D214" i="7"/>
  <c r="G212" i="2"/>
  <c r="D213" i="2"/>
  <c r="F213" i="2" s="1"/>
  <c r="E213" i="2"/>
  <c r="C214" i="2"/>
  <c r="F1009" i="7" l="1"/>
  <c r="C1010" i="7"/>
  <c r="E1010" i="7" s="1"/>
  <c r="B1011" i="7"/>
  <c r="D1010" i="7"/>
  <c r="C221" i="7"/>
  <c r="F214" i="7"/>
  <c r="E215" i="7"/>
  <c r="D215" i="7"/>
  <c r="G213" i="2"/>
  <c r="E214" i="2"/>
  <c r="D214" i="2"/>
  <c r="F214" i="2" s="1"/>
  <c r="C215" i="2"/>
  <c r="F1010" i="7" l="1"/>
  <c r="B1012" i="7"/>
  <c r="D1011" i="7"/>
  <c r="C1011" i="7"/>
  <c r="E1011" i="7" s="1"/>
  <c r="C222" i="7"/>
  <c r="F215" i="7"/>
  <c r="E216" i="7"/>
  <c r="D216" i="7"/>
  <c r="G214" i="2"/>
  <c r="E215" i="2"/>
  <c r="C216" i="2"/>
  <c r="D215" i="2"/>
  <c r="F215" i="2" s="1"/>
  <c r="F1011" i="7" l="1"/>
  <c r="D1012" i="7"/>
  <c r="B1013" i="7"/>
  <c r="C1012" i="7"/>
  <c r="E1012" i="7" s="1"/>
  <c r="C223" i="7"/>
  <c r="F216" i="7"/>
  <c r="E217" i="7"/>
  <c r="D217" i="7"/>
  <c r="G215" i="2"/>
  <c r="E216" i="2"/>
  <c r="D216" i="2"/>
  <c r="F216" i="2" s="1"/>
  <c r="B1014" i="7" l="1"/>
  <c r="D1013" i="7"/>
  <c r="C1013" i="7"/>
  <c r="E1013" i="7" s="1"/>
  <c r="F1012" i="7"/>
  <c r="C224" i="7"/>
  <c r="F217" i="7"/>
  <c r="E218" i="7"/>
  <c r="D218" i="7"/>
  <c r="C217" i="2"/>
  <c r="E217" i="2"/>
  <c r="C218" i="2"/>
  <c r="D217" i="2"/>
  <c r="F217" i="2" s="1"/>
  <c r="G216" i="2"/>
  <c r="D1014" i="7" l="1"/>
  <c r="B1015" i="7"/>
  <c r="C1014" i="7"/>
  <c r="E1014" i="7" s="1"/>
  <c r="F1013" i="7"/>
  <c r="C225" i="7"/>
  <c r="F218" i="7"/>
  <c r="E219" i="7"/>
  <c r="D219" i="7"/>
  <c r="G217" i="2"/>
  <c r="D218" i="2"/>
  <c r="F218" i="2" s="1"/>
  <c r="E218" i="2"/>
  <c r="D1015" i="7" l="1"/>
  <c r="B1016" i="7"/>
  <c r="C1015" i="7"/>
  <c r="E1015" i="7" s="1"/>
  <c r="F1014" i="7"/>
  <c r="C226" i="7"/>
  <c r="F219" i="7"/>
  <c r="E220" i="7"/>
  <c r="D220" i="7"/>
  <c r="C219" i="2"/>
  <c r="E219" i="2"/>
  <c r="C220" i="2"/>
  <c r="D219" i="2"/>
  <c r="F219" i="2" s="1"/>
  <c r="G218" i="2"/>
  <c r="F1015" i="7" l="1"/>
  <c r="C1016" i="7"/>
  <c r="E1016" i="7" s="1"/>
  <c r="D1016" i="7"/>
  <c r="B1017" i="7"/>
  <c r="C227" i="7"/>
  <c r="F220" i="7"/>
  <c r="E221" i="7"/>
  <c r="D221" i="7"/>
  <c r="G219" i="2"/>
  <c r="E220" i="2"/>
  <c r="D220" i="2"/>
  <c r="F220" i="2" s="1"/>
  <c r="F1016" i="7" l="1"/>
  <c r="C1017" i="7"/>
  <c r="E1017" i="7" s="1"/>
  <c r="B1018" i="7"/>
  <c r="D1017" i="7"/>
  <c r="C228" i="7"/>
  <c r="F221" i="7"/>
  <c r="E222" i="7"/>
  <c r="D222" i="7"/>
  <c r="C221" i="2"/>
  <c r="G220" i="2"/>
  <c r="E221" i="2"/>
  <c r="C222" i="2"/>
  <c r="D221" i="2"/>
  <c r="F221" i="2" s="1"/>
  <c r="F1017" i="7" l="1"/>
  <c r="B1019" i="7"/>
  <c r="D1018" i="7"/>
  <c r="C1018" i="7"/>
  <c r="E1018" i="7" s="1"/>
  <c r="C229" i="7"/>
  <c r="F222" i="7"/>
  <c r="E223" i="7"/>
  <c r="D223" i="7"/>
  <c r="G221" i="2"/>
  <c r="D222" i="2"/>
  <c r="F222" i="2" s="1"/>
  <c r="C223" i="2"/>
  <c r="E222" i="2"/>
  <c r="F1018" i="7" l="1"/>
  <c r="B1020" i="7"/>
  <c r="C1019" i="7"/>
  <c r="E1019" i="7" s="1"/>
  <c r="D1019" i="7"/>
  <c r="C230" i="7"/>
  <c r="F223" i="7"/>
  <c r="E224" i="7"/>
  <c r="D224" i="7"/>
  <c r="C224" i="2"/>
  <c r="E223" i="2"/>
  <c r="D223" i="2"/>
  <c r="F223" i="2" s="1"/>
  <c r="G222" i="2"/>
  <c r="F1019" i="7" l="1"/>
  <c r="D1020" i="7"/>
  <c r="B1021" i="7"/>
  <c r="C1020" i="7"/>
  <c r="E1020" i="7" s="1"/>
  <c r="C231" i="7"/>
  <c r="F224" i="7"/>
  <c r="E225" i="7"/>
  <c r="D225" i="7"/>
  <c r="G223" i="2"/>
  <c r="D224" i="2"/>
  <c r="F224" i="2" s="1"/>
  <c r="E224" i="2"/>
  <c r="C225" i="2"/>
  <c r="F1020" i="7" l="1"/>
  <c r="D1021" i="7"/>
  <c r="C1021" i="7"/>
  <c r="E1021" i="7" s="1"/>
  <c r="B1022" i="7"/>
  <c r="C232" i="7"/>
  <c r="F225" i="7"/>
  <c r="E226" i="7"/>
  <c r="D226" i="7"/>
  <c r="G224" i="2"/>
  <c r="D225" i="2"/>
  <c r="F225" i="2" s="1"/>
  <c r="E225" i="2"/>
  <c r="C226" i="2"/>
  <c r="B1023" i="7" l="1"/>
  <c r="D1022" i="7"/>
  <c r="C1022" i="7"/>
  <c r="E1022" i="7" s="1"/>
  <c r="F1021" i="7"/>
  <c r="C233" i="7"/>
  <c r="F226" i="7"/>
  <c r="E227" i="7"/>
  <c r="D227" i="7"/>
  <c r="G225" i="2"/>
  <c r="D226" i="2"/>
  <c r="F226" i="2" s="1"/>
  <c r="E226" i="2"/>
  <c r="C227" i="2"/>
  <c r="F1022" i="7" l="1"/>
  <c r="D1023" i="7"/>
  <c r="C1023" i="7"/>
  <c r="E1023" i="7" s="1"/>
  <c r="B1024" i="7"/>
  <c r="C234" i="7"/>
  <c r="F227" i="7"/>
  <c r="E228" i="7"/>
  <c r="D228" i="7"/>
  <c r="G226" i="2"/>
  <c r="D227" i="2"/>
  <c r="F227" i="2" s="1"/>
  <c r="C228" i="2"/>
  <c r="E227" i="2"/>
  <c r="C1024" i="7" l="1"/>
  <c r="E1024" i="7" s="1"/>
  <c r="D1024" i="7"/>
  <c r="B1025" i="7"/>
  <c r="F1023" i="7"/>
  <c r="C235" i="7"/>
  <c r="F228" i="7"/>
  <c r="E229" i="7"/>
  <c r="D229" i="7"/>
  <c r="C229" i="2"/>
  <c r="E228" i="2"/>
  <c r="D228" i="2"/>
  <c r="F228" i="2" s="1"/>
  <c r="G227" i="2"/>
  <c r="C1025" i="7" l="1"/>
  <c r="E1025" i="7" s="1"/>
  <c r="B1026" i="7"/>
  <c r="D1025" i="7"/>
  <c r="F1024" i="7"/>
  <c r="C236" i="7"/>
  <c r="F229" i="7"/>
  <c r="E230" i="7"/>
  <c r="D230" i="7"/>
  <c r="G228" i="2"/>
  <c r="C230" i="2"/>
  <c r="D229" i="2"/>
  <c r="F229" i="2" s="1"/>
  <c r="E229" i="2"/>
  <c r="F1025" i="7" l="1"/>
  <c r="D1026" i="7"/>
  <c r="C1026" i="7"/>
  <c r="E1026" i="7" s="1"/>
  <c r="B1027" i="7"/>
  <c r="C237" i="7"/>
  <c r="F230" i="7"/>
  <c r="E231" i="7"/>
  <c r="D231" i="7"/>
  <c r="G229" i="2"/>
  <c r="D230" i="2"/>
  <c r="F230" i="2" s="1"/>
  <c r="C231" i="2"/>
  <c r="E230" i="2"/>
  <c r="B1028" i="7" l="1"/>
  <c r="C1027" i="7"/>
  <c r="E1027" i="7" s="1"/>
  <c r="D1027" i="7"/>
  <c r="F1026" i="7"/>
  <c r="C238" i="7"/>
  <c r="F231" i="7"/>
  <c r="E232" i="7"/>
  <c r="D232" i="7"/>
  <c r="C232" i="2"/>
  <c r="E231" i="2"/>
  <c r="D231" i="2"/>
  <c r="F231" i="2" s="1"/>
  <c r="G230" i="2"/>
  <c r="F1027" i="7" l="1"/>
  <c r="D1028" i="7"/>
  <c r="B1029" i="7"/>
  <c r="C1028" i="7"/>
  <c r="E1028" i="7" s="1"/>
  <c r="C239" i="7"/>
  <c r="F232" i="7"/>
  <c r="E233" i="7"/>
  <c r="D233" i="7"/>
  <c r="G231" i="2"/>
  <c r="D232" i="2"/>
  <c r="F232" i="2" s="1"/>
  <c r="E232" i="2"/>
  <c r="C1029" i="7" l="1"/>
  <c r="E1029" i="7" s="1"/>
  <c r="D1029" i="7"/>
  <c r="B1030" i="7"/>
  <c r="F1028" i="7"/>
  <c r="C240" i="7"/>
  <c r="F233" i="7"/>
  <c r="E234" i="7"/>
  <c r="D234" i="7"/>
  <c r="C233" i="2"/>
  <c r="G232" i="2"/>
  <c r="C234" i="2"/>
  <c r="E233" i="2"/>
  <c r="D233" i="2"/>
  <c r="F233" i="2" s="1"/>
  <c r="C1030" i="7" l="1"/>
  <c r="E1030" i="7" s="1"/>
  <c r="D1030" i="7"/>
  <c r="B1031" i="7"/>
  <c r="F1029" i="7"/>
  <c r="C241" i="7"/>
  <c r="F234" i="7"/>
  <c r="E235" i="7"/>
  <c r="D235" i="7"/>
  <c r="G233" i="2"/>
  <c r="C235" i="2"/>
  <c r="E234" i="2"/>
  <c r="D234" i="2"/>
  <c r="F234" i="2" s="1"/>
  <c r="B1032" i="7" l="1"/>
  <c r="D1031" i="7"/>
  <c r="C1031" i="7"/>
  <c r="E1031" i="7" s="1"/>
  <c r="F1030" i="7"/>
  <c r="C242" i="7"/>
  <c r="F235" i="7"/>
  <c r="E236" i="7"/>
  <c r="D236" i="7"/>
  <c r="C236" i="2"/>
  <c r="E235" i="2"/>
  <c r="D235" i="2"/>
  <c r="F235" i="2" s="1"/>
  <c r="G234" i="2"/>
  <c r="F1031" i="7" l="1"/>
  <c r="D1032" i="7"/>
  <c r="B1033" i="7"/>
  <c r="C1032" i="7"/>
  <c r="E1032" i="7" s="1"/>
  <c r="C243" i="7"/>
  <c r="F236" i="7"/>
  <c r="E237" i="7"/>
  <c r="D237" i="7"/>
  <c r="G235" i="2"/>
  <c r="D236" i="2"/>
  <c r="F236" i="2" s="1"/>
  <c r="C237" i="2"/>
  <c r="E236" i="2"/>
  <c r="D1033" i="7" l="1"/>
  <c r="C1033" i="7"/>
  <c r="E1033" i="7" s="1"/>
  <c r="B1034" i="7"/>
  <c r="F1032" i="7"/>
  <c r="C244" i="7"/>
  <c r="F237" i="7"/>
  <c r="E238" i="7"/>
  <c r="D238" i="7"/>
  <c r="E237" i="2"/>
  <c r="D237" i="2"/>
  <c r="F237" i="2" s="1"/>
  <c r="C238" i="2"/>
  <c r="G236" i="2"/>
  <c r="C1034" i="7" l="1"/>
  <c r="E1034" i="7" s="1"/>
  <c r="B1035" i="7"/>
  <c r="D1034" i="7"/>
  <c r="F1033" i="7"/>
  <c r="C245" i="7"/>
  <c r="F238" i="7"/>
  <c r="E239" i="7"/>
  <c r="D239" i="7"/>
  <c r="G237" i="2"/>
  <c r="D238" i="2"/>
  <c r="F238" i="2" s="1"/>
  <c r="C239" i="2"/>
  <c r="E238" i="2"/>
  <c r="F1034" i="7" l="1"/>
  <c r="C1035" i="7"/>
  <c r="E1035" i="7" s="1"/>
  <c r="D1035" i="7"/>
  <c r="B1036" i="7"/>
  <c r="C246" i="7"/>
  <c r="F239" i="7"/>
  <c r="E240" i="7"/>
  <c r="D240" i="7"/>
  <c r="C240" i="2"/>
  <c r="E239" i="2"/>
  <c r="D239" i="2"/>
  <c r="F239" i="2" s="1"/>
  <c r="G238" i="2"/>
  <c r="D1036" i="7" l="1"/>
  <c r="C1036" i="7"/>
  <c r="E1036" i="7" s="1"/>
  <c r="B1037" i="7"/>
  <c r="F1035" i="7"/>
  <c r="C247" i="7"/>
  <c r="F240" i="7"/>
  <c r="E241" i="7"/>
  <c r="D241" i="7"/>
  <c r="G239" i="2"/>
  <c r="D240" i="2"/>
  <c r="F240" i="2" s="1"/>
  <c r="E240" i="2"/>
  <c r="F1036" i="7" l="1"/>
  <c r="D1037" i="7"/>
  <c r="C1037" i="7"/>
  <c r="E1037" i="7" s="1"/>
  <c r="B1038" i="7"/>
  <c r="C248" i="7"/>
  <c r="F241" i="7"/>
  <c r="E242" i="7"/>
  <c r="D242" i="7"/>
  <c r="C241" i="2"/>
  <c r="G240" i="2"/>
  <c r="E241" i="2"/>
  <c r="D241" i="2"/>
  <c r="F241" i="2" s="1"/>
  <c r="C242" i="2"/>
  <c r="F1037" i="7" l="1"/>
  <c r="C1038" i="7"/>
  <c r="E1038" i="7" s="1"/>
  <c r="B1039" i="7"/>
  <c r="D1038" i="7"/>
  <c r="C249" i="7"/>
  <c r="F242" i="7"/>
  <c r="E243" i="7"/>
  <c r="D243" i="7"/>
  <c r="G241" i="2"/>
  <c r="D242" i="2"/>
  <c r="F242" i="2" s="1"/>
  <c r="E242" i="2"/>
  <c r="F1038" i="7" l="1"/>
  <c r="D1039" i="7"/>
  <c r="C1039" i="7"/>
  <c r="E1039" i="7" s="1"/>
  <c r="B1040" i="7"/>
  <c r="C250" i="7"/>
  <c r="F243" i="7"/>
  <c r="E244" i="7"/>
  <c r="D244" i="7"/>
  <c r="C243" i="2"/>
  <c r="D243" i="2"/>
  <c r="F243" i="2" s="1"/>
  <c r="C244" i="2"/>
  <c r="E243" i="2"/>
  <c r="G242" i="2"/>
  <c r="D1040" i="7" l="1"/>
  <c r="B1041" i="7"/>
  <c r="C1040" i="7"/>
  <c r="E1040" i="7" s="1"/>
  <c r="F1039" i="7"/>
  <c r="C251" i="7"/>
  <c r="F244" i="7"/>
  <c r="E245" i="7"/>
  <c r="D245" i="7"/>
  <c r="E244" i="2"/>
  <c r="D244" i="2"/>
  <c r="F244" i="2" s="1"/>
  <c r="G243" i="2"/>
  <c r="D1041" i="7" l="1"/>
  <c r="C1041" i="7"/>
  <c r="E1041" i="7" s="1"/>
  <c r="B1042" i="7"/>
  <c r="F1040" i="7"/>
  <c r="C252" i="7"/>
  <c r="F245" i="7"/>
  <c r="E246" i="7"/>
  <c r="D246" i="7"/>
  <c r="C245" i="2"/>
  <c r="G244" i="2"/>
  <c r="C246" i="2"/>
  <c r="D245" i="2"/>
  <c r="F245" i="2" s="1"/>
  <c r="E245" i="2"/>
  <c r="F1041" i="7" l="1"/>
  <c r="D1042" i="7"/>
  <c r="C1042" i="7"/>
  <c r="E1042" i="7" s="1"/>
  <c r="B1043" i="7"/>
  <c r="C253" i="7"/>
  <c r="F246" i="7"/>
  <c r="E247" i="7"/>
  <c r="D247" i="7"/>
  <c r="G245" i="2"/>
  <c r="D246" i="2"/>
  <c r="F246" i="2" s="1"/>
  <c r="E246" i="2"/>
  <c r="C247" i="2"/>
  <c r="B1044" i="7" l="1"/>
  <c r="D1043" i="7"/>
  <c r="C1043" i="7"/>
  <c r="E1043" i="7" s="1"/>
  <c r="F1042" i="7"/>
  <c r="C254" i="7"/>
  <c r="F247" i="7"/>
  <c r="E248" i="7"/>
  <c r="D248" i="7"/>
  <c r="G246" i="2"/>
  <c r="C248" i="2"/>
  <c r="E247" i="2"/>
  <c r="D247" i="2"/>
  <c r="F247" i="2" s="1"/>
  <c r="F1043" i="7" l="1"/>
  <c r="B1045" i="7"/>
  <c r="C1044" i="7"/>
  <c r="E1044" i="7" s="1"/>
  <c r="D1044" i="7"/>
  <c r="C255" i="7"/>
  <c r="F248" i="7"/>
  <c r="E249" i="7"/>
  <c r="D249" i="7"/>
  <c r="E248" i="2"/>
  <c r="D248" i="2"/>
  <c r="F248" i="2" s="1"/>
  <c r="G247" i="2"/>
  <c r="F1044" i="7" l="1"/>
  <c r="C1045" i="7"/>
  <c r="E1045" i="7" s="1"/>
  <c r="B1046" i="7"/>
  <c r="D1045" i="7"/>
  <c r="C256" i="7"/>
  <c r="F249" i="7"/>
  <c r="E250" i="7"/>
  <c r="D250" i="7"/>
  <c r="C249" i="2"/>
  <c r="G248" i="2"/>
  <c r="D249" i="2"/>
  <c r="F249" i="2" s="1"/>
  <c r="C250" i="2"/>
  <c r="E249" i="2"/>
  <c r="F1045" i="7" l="1"/>
  <c r="B1047" i="7"/>
  <c r="C1046" i="7"/>
  <c r="E1046" i="7" s="1"/>
  <c r="D1046" i="7"/>
  <c r="C257" i="7"/>
  <c r="F250" i="7"/>
  <c r="E251" i="7"/>
  <c r="D251" i="7"/>
  <c r="D250" i="2"/>
  <c r="F250" i="2" s="1"/>
  <c r="E250" i="2"/>
  <c r="C251" i="2"/>
  <c r="G249" i="2"/>
  <c r="F1046" i="7" l="1"/>
  <c r="B1048" i="7"/>
  <c r="C1047" i="7"/>
  <c r="E1047" i="7" s="1"/>
  <c r="D1047" i="7"/>
  <c r="C258" i="7"/>
  <c r="F251" i="7"/>
  <c r="E252" i="7"/>
  <c r="D252" i="7"/>
  <c r="D251" i="2"/>
  <c r="F251" i="2" s="1"/>
  <c r="E251" i="2"/>
  <c r="C252" i="2"/>
  <c r="G250" i="2"/>
  <c r="F1047" i="7" l="1"/>
  <c r="C1048" i="7"/>
  <c r="E1048" i="7" s="1"/>
  <c r="B1049" i="7"/>
  <c r="D1048" i="7"/>
  <c r="C259" i="7"/>
  <c r="F252" i="7"/>
  <c r="E253" i="7"/>
  <c r="D253" i="7"/>
  <c r="D252" i="2"/>
  <c r="F252" i="2" s="1"/>
  <c r="E252" i="2"/>
  <c r="C253" i="2"/>
  <c r="G251" i="2"/>
  <c r="F1048" i="7" l="1"/>
  <c r="B1050" i="7"/>
  <c r="D1049" i="7"/>
  <c r="C1049" i="7"/>
  <c r="E1049" i="7" s="1"/>
  <c r="C260" i="7"/>
  <c r="F253" i="7"/>
  <c r="E254" i="7"/>
  <c r="D254" i="7"/>
  <c r="D253" i="2"/>
  <c r="F253" i="2" s="1"/>
  <c r="C254" i="2"/>
  <c r="E253" i="2"/>
  <c r="G252" i="2"/>
  <c r="F1049" i="7" l="1"/>
  <c r="C1050" i="7"/>
  <c r="E1050" i="7" s="1"/>
  <c r="D1050" i="7"/>
  <c r="B1051" i="7"/>
  <c r="C261" i="7"/>
  <c r="F254" i="7"/>
  <c r="E255" i="7"/>
  <c r="D255" i="7"/>
  <c r="C255" i="2"/>
  <c r="D254" i="2"/>
  <c r="F254" i="2" s="1"/>
  <c r="E254" i="2"/>
  <c r="G253" i="2"/>
  <c r="B1052" i="7" l="1"/>
  <c r="D1051" i="7"/>
  <c r="C1051" i="7"/>
  <c r="E1051" i="7" s="1"/>
  <c r="F1050" i="7"/>
  <c r="C262" i="7"/>
  <c r="F255" i="7"/>
  <c r="E256" i="7"/>
  <c r="D256" i="7"/>
  <c r="G254" i="2"/>
  <c r="E255" i="2"/>
  <c r="D255" i="2"/>
  <c r="F255" i="2" s="1"/>
  <c r="F1051" i="7" l="1"/>
  <c r="B1053" i="7"/>
  <c r="C1052" i="7"/>
  <c r="E1052" i="7" s="1"/>
  <c r="D1052" i="7"/>
  <c r="C263" i="7"/>
  <c r="F256" i="7"/>
  <c r="E257" i="7"/>
  <c r="D257" i="7"/>
  <c r="C256" i="2"/>
  <c r="G255" i="2"/>
  <c r="D256" i="2"/>
  <c r="F256" i="2" s="1"/>
  <c r="C257" i="2"/>
  <c r="E256" i="2"/>
  <c r="F1052" i="7" l="1"/>
  <c r="C1053" i="7"/>
  <c r="E1053" i="7" s="1"/>
  <c r="B1054" i="7"/>
  <c r="D1053" i="7"/>
  <c r="C264" i="7"/>
  <c r="F257" i="7"/>
  <c r="E258" i="7"/>
  <c r="D258" i="7"/>
  <c r="G256" i="2"/>
  <c r="D257" i="2"/>
  <c r="F257" i="2" s="1"/>
  <c r="C258" i="2"/>
  <c r="E257" i="2"/>
  <c r="F1053" i="7" l="1"/>
  <c r="B1055" i="7"/>
  <c r="D1054" i="7"/>
  <c r="C1054" i="7"/>
  <c r="E1054" i="7" s="1"/>
  <c r="C265" i="7"/>
  <c r="F258" i="7"/>
  <c r="E259" i="7"/>
  <c r="D259" i="7"/>
  <c r="E258" i="2"/>
  <c r="D258" i="2"/>
  <c r="F258" i="2" s="1"/>
  <c r="C259" i="2"/>
  <c r="G257" i="2"/>
  <c r="F1054" i="7" l="1"/>
  <c r="B1056" i="7"/>
  <c r="D1055" i="7"/>
  <c r="C1055" i="7"/>
  <c r="E1055" i="7" s="1"/>
  <c r="C266" i="7"/>
  <c r="F259" i="7"/>
  <c r="E260" i="7"/>
  <c r="D260" i="7"/>
  <c r="G258" i="2"/>
  <c r="C260" i="2"/>
  <c r="E259" i="2"/>
  <c r="D259" i="2"/>
  <c r="F259" i="2" s="1"/>
  <c r="F1055" i="7" l="1"/>
  <c r="C1056" i="7"/>
  <c r="E1056" i="7" s="1"/>
  <c r="B1057" i="7"/>
  <c r="D1056" i="7"/>
  <c r="C267" i="7"/>
  <c r="F260" i="7"/>
  <c r="E261" i="7"/>
  <c r="D261" i="7"/>
  <c r="G259" i="2"/>
  <c r="E260" i="2"/>
  <c r="C261" i="2"/>
  <c r="D260" i="2"/>
  <c r="F260" i="2" s="1"/>
  <c r="F1056" i="7" l="1"/>
  <c r="B1058" i="7"/>
  <c r="C1057" i="7"/>
  <c r="E1057" i="7" s="1"/>
  <c r="D1057" i="7"/>
  <c r="C268" i="7"/>
  <c r="F261" i="7"/>
  <c r="E262" i="7"/>
  <c r="D262" i="7"/>
  <c r="G260" i="2"/>
  <c r="E261" i="2"/>
  <c r="D261" i="2"/>
  <c r="F261" i="2" s="1"/>
  <c r="C262" i="2"/>
  <c r="F1057" i="7" l="1"/>
  <c r="C1058" i="7"/>
  <c r="E1058" i="7" s="1"/>
  <c r="D1058" i="7"/>
  <c r="B1059" i="7"/>
  <c r="C269" i="7"/>
  <c r="F262" i="7"/>
  <c r="E263" i="7"/>
  <c r="D263" i="7"/>
  <c r="G261" i="2"/>
  <c r="E262" i="2"/>
  <c r="C263" i="2"/>
  <c r="D262" i="2"/>
  <c r="F262" i="2" s="1"/>
  <c r="F1058" i="7" l="1"/>
  <c r="C1059" i="7"/>
  <c r="E1059" i="7" s="1"/>
  <c r="B1060" i="7"/>
  <c r="D1059" i="7"/>
  <c r="C270" i="7"/>
  <c r="F263" i="7"/>
  <c r="E264" i="7"/>
  <c r="D264" i="7"/>
  <c r="G262" i="2"/>
  <c r="C264" i="2"/>
  <c r="E263" i="2"/>
  <c r="D263" i="2"/>
  <c r="F263" i="2" s="1"/>
  <c r="F1059" i="7" l="1"/>
  <c r="C1060" i="7"/>
  <c r="E1060" i="7" s="1"/>
  <c r="B1061" i="7"/>
  <c r="D1060" i="7"/>
  <c r="C271" i="7"/>
  <c r="F264" i="7"/>
  <c r="E265" i="7"/>
  <c r="D265" i="7"/>
  <c r="G263" i="2"/>
  <c r="E264" i="2"/>
  <c r="D264" i="2"/>
  <c r="F264" i="2" s="1"/>
  <c r="C265" i="2"/>
  <c r="F1060" i="7" l="1"/>
  <c r="B1062" i="7"/>
  <c r="D1061" i="7"/>
  <c r="C1061" i="7"/>
  <c r="E1061" i="7" s="1"/>
  <c r="C272" i="7"/>
  <c r="F265" i="7"/>
  <c r="E266" i="7"/>
  <c r="D266" i="7"/>
  <c r="G264" i="2"/>
  <c r="D265" i="2"/>
  <c r="F265" i="2" s="1"/>
  <c r="E265" i="2"/>
  <c r="F1061" i="7" l="1"/>
  <c r="B1063" i="7"/>
  <c r="C1062" i="7"/>
  <c r="E1062" i="7" s="1"/>
  <c r="D1062" i="7"/>
  <c r="C273" i="7"/>
  <c r="F266" i="7"/>
  <c r="E267" i="7"/>
  <c r="D267" i="7"/>
  <c r="C266" i="2"/>
  <c r="G265" i="2"/>
  <c r="C267" i="2"/>
  <c r="E266" i="2"/>
  <c r="D266" i="2"/>
  <c r="F266" i="2" s="1"/>
  <c r="F1062" i="7" l="1"/>
  <c r="D1063" i="7"/>
  <c r="C1063" i="7"/>
  <c r="E1063" i="7" s="1"/>
  <c r="B1064" i="7"/>
  <c r="C274" i="7"/>
  <c r="F267" i="7"/>
  <c r="E268" i="7"/>
  <c r="D268" i="7"/>
  <c r="C268" i="2"/>
  <c r="D267" i="2"/>
  <c r="F267" i="2" s="1"/>
  <c r="E267" i="2"/>
  <c r="G266" i="2"/>
  <c r="D1064" i="7" l="1"/>
  <c r="B1065" i="7"/>
  <c r="C1064" i="7"/>
  <c r="E1064" i="7" s="1"/>
  <c r="F1063" i="7"/>
  <c r="C275" i="7"/>
  <c r="F268" i="7"/>
  <c r="E269" i="7"/>
  <c r="D269" i="7"/>
  <c r="G267" i="2"/>
  <c r="C269" i="2"/>
  <c r="E268" i="2"/>
  <c r="D268" i="2"/>
  <c r="F268" i="2" s="1"/>
  <c r="D1065" i="7" l="1"/>
  <c r="C1065" i="7"/>
  <c r="E1065" i="7" s="1"/>
  <c r="B1066" i="7"/>
  <c r="F1064" i="7"/>
  <c r="C276" i="7"/>
  <c r="F269" i="7"/>
  <c r="E270" i="7"/>
  <c r="D270" i="7"/>
  <c r="G268" i="2"/>
  <c r="D269" i="2"/>
  <c r="F269" i="2" s="1"/>
  <c r="C270" i="2"/>
  <c r="E269" i="2"/>
  <c r="D1066" i="7" l="1"/>
  <c r="C1066" i="7"/>
  <c r="E1066" i="7" s="1"/>
  <c r="B1067" i="7"/>
  <c r="F1065" i="7"/>
  <c r="C277" i="7"/>
  <c r="F270" i="7"/>
  <c r="E271" i="7"/>
  <c r="D271" i="7"/>
  <c r="G269" i="2"/>
  <c r="C271" i="2"/>
  <c r="D270" i="2"/>
  <c r="F270" i="2" s="1"/>
  <c r="E270" i="2"/>
  <c r="B1068" i="7" l="1"/>
  <c r="C1067" i="7"/>
  <c r="E1067" i="7" s="1"/>
  <c r="D1067" i="7"/>
  <c r="F1066" i="7"/>
  <c r="C278" i="7"/>
  <c r="F271" i="7"/>
  <c r="E272" i="7"/>
  <c r="D272" i="7"/>
  <c r="G270" i="2"/>
  <c r="C272" i="2"/>
  <c r="E271" i="2"/>
  <c r="D271" i="2"/>
  <c r="F271" i="2" s="1"/>
  <c r="F1067" i="7" l="1"/>
  <c r="D1068" i="7"/>
  <c r="B1069" i="7"/>
  <c r="C1068" i="7"/>
  <c r="E1068" i="7" s="1"/>
  <c r="C279" i="7"/>
  <c r="F272" i="7"/>
  <c r="E273" i="7"/>
  <c r="D273" i="7"/>
  <c r="E272" i="2"/>
  <c r="C273" i="2"/>
  <c r="D272" i="2"/>
  <c r="F272" i="2" s="1"/>
  <c r="G271" i="2"/>
  <c r="F1068" i="7" l="1"/>
  <c r="C1069" i="7"/>
  <c r="E1069" i="7" s="1"/>
  <c r="B1070" i="7"/>
  <c r="D1069" i="7"/>
  <c r="C280" i="7"/>
  <c r="F273" i="7"/>
  <c r="E274" i="7"/>
  <c r="D274" i="7"/>
  <c r="G272" i="2"/>
  <c r="E273" i="2"/>
  <c r="D273" i="2"/>
  <c r="F273" i="2" s="1"/>
  <c r="C274" i="2"/>
  <c r="F1069" i="7" l="1"/>
  <c r="B1071" i="7"/>
  <c r="D1070" i="7"/>
  <c r="C1070" i="7"/>
  <c r="E1070" i="7" s="1"/>
  <c r="C281" i="7"/>
  <c r="F274" i="7"/>
  <c r="E275" i="7"/>
  <c r="D275" i="7"/>
  <c r="C275" i="2"/>
  <c r="E274" i="2"/>
  <c r="D274" i="2"/>
  <c r="F274" i="2" s="1"/>
  <c r="G273" i="2"/>
  <c r="F1070" i="7" l="1"/>
  <c r="B1072" i="7"/>
  <c r="D1071" i="7"/>
  <c r="C1071" i="7"/>
  <c r="E1071" i="7" s="1"/>
  <c r="C282" i="7"/>
  <c r="F275" i="7"/>
  <c r="E276" i="7"/>
  <c r="D276" i="7"/>
  <c r="G274" i="2"/>
  <c r="C276" i="2"/>
  <c r="E275" i="2"/>
  <c r="D275" i="2"/>
  <c r="F275" i="2" s="1"/>
  <c r="F1071" i="7" l="1"/>
  <c r="C1072" i="7"/>
  <c r="E1072" i="7" s="1"/>
  <c r="B1073" i="7"/>
  <c r="D1072" i="7"/>
  <c r="C283" i="7"/>
  <c r="F276" i="7"/>
  <c r="E277" i="7"/>
  <c r="D277" i="7"/>
  <c r="E276" i="2"/>
  <c r="C277" i="2"/>
  <c r="D276" i="2"/>
  <c r="F276" i="2" s="1"/>
  <c r="G275" i="2"/>
  <c r="F1072" i="7" l="1"/>
  <c r="B1074" i="7"/>
  <c r="D1073" i="7"/>
  <c r="C1073" i="7"/>
  <c r="E1073" i="7" s="1"/>
  <c r="C284" i="7"/>
  <c r="F277" i="7"/>
  <c r="E278" i="7"/>
  <c r="D278" i="7"/>
  <c r="G276" i="2"/>
  <c r="E277" i="2"/>
  <c r="D277" i="2"/>
  <c r="F277" i="2" s="1"/>
  <c r="F1073" i="7" l="1"/>
  <c r="D1074" i="7"/>
  <c r="C1074" i="7"/>
  <c r="E1074" i="7" s="1"/>
  <c r="B1075" i="7"/>
  <c r="C285" i="7"/>
  <c r="F278" i="7"/>
  <c r="E279" i="7"/>
  <c r="D279" i="7"/>
  <c r="C278" i="2"/>
  <c r="G277" i="2"/>
  <c r="E278" i="2"/>
  <c r="C279" i="2"/>
  <c r="D278" i="2"/>
  <c r="F278" i="2" s="1"/>
  <c r="D1075" i="7" l="1"/>
  <c r="C1075" i="7"/>
  <c r="E1075" i="7" s="1"/>
  <c r="B1076" i="7"/>
  <c r="F1074" i="7"/>
  <c r="C286" i="7"/>
  <c r="E280" i="7"/>
  <c r="D280" i="7"/>
  <c r="F279" i="7"/>
  <c r="G278" i="2"/>
  <c r="C280" i="2"/>
  <c r="E279" i="2"/>
  <c r="D279" i="2"/>
  <c r="F279" i="2" s="1"/>
  <c r="F1075" i="7" l="1"/>
  <c r="C1076" i="7"/>
  <c r="E1076" i="7" s="1"/>
  <c r="B1077" i="7"/>
  <c r="D1076" i="7"/>
  <c r="C287" i="7"/>
  <c r="F280" i="7"/>
  <c r="E281" i="7"/>
  <c r="D281" i="7"/>
  <c r="D280" i="2"/>
  <c r="F280" i="2" s="1"/>
  <c r="C281" i="2"/>
  <c r="E280" i="2"/>
  <c r="G279" i="2"/>
  <c r="F1076" i="7" l="1"/>
  <c r="C1077" i="7"/>
  <c r="E1077" i="7" s="1"/>
  <c r="B1078" i="7"/>
  <c r="D1077" i="7"/>
  <c r="C288" i="7"/>
  <c r="F281" i="7"/>
  <c r="E282" i="7"/>
  <c r="D282" i="7"/>
  <c r="E281" i="2"/>
  <c r="D281" i="2"/>
  <c r="F281" i="2" s="1"/>
  <c r="G280" i="2"/>
  <c r="F1077" i="7" l="1"/>
  <c r="B1079" i="7"/>
  <c r="D1078" i="7"/>
  <c r="C1078" i="7"/>
  <c r="E1078" i="7" s="1"/>
  <c r="C289" i="7"/>
  <c r="E283" i="7"/>
  <c r="D283" i="7"/>
  <c r="F282" i="7"/>
  <c r="C282" i="2"/>
  <c r="G281" i="2"/>
  <c r="C283" i="2"/>
  <c r="E282" i="2"/>
  <c r="D282" i="2"/>
  <c r="F282" i="2" s="1"/>
  <c r="C1079" i="7" l="1"/>
  <c r="E1079" i="7" s="1"/>
  <c r="B1080" i="7"/>
  <c r="D1079" i="7"/>
  <c r="F1078" i="7"/>
  <c r="C290" i="7"/>
  <c r="F283" i="7"/>
  <c r="E284" i="7"/>
  <c r="D284" i="7"/>
  <c r="E283" i="2"/>
  <c r="D283" i="2"/>
  <c r="F283" i="2" s="1"/>
  <c r="C284" i="2"/>
  <c r="G282" i="2"/>
  <c r="F1079" i="7" l="1"/>
  <c r="C1080" i="7"/>
  <c r="E1080" i="7" s="1"/>
  <c r="B1081" i="7"/>
  <c r="D1080" i="7"/>
  <c r="C291" i="7"/>
  <c r="F284" i="7"/>
  <c r="E285" i="7"/>
  <c r="D285" i="7"/>
  <c r="G283" i="2"/>
  <c r="E284" i="2"/>
  <c r="C285" i="2"/>
  <c r="D284" i="2"/>
  <c r="F284" i="2" s="1"/>
  <c r="F1080" i="7" l="1"/>
  <c r="C1081" i="7"/>
  <c r="E1081" i="7" s="1"/>
  <c r="B1082" i="7"/>
  <c r="D1081" i="7"/>
  <c r="C292" i="7"/>
  <c r="E286" i="7"/>
  <c r="D286" i="7"/>
  <c r="F285" i="7"/>
  <c r="G284" i="2"/>
  <c r="E285" i="2"/>
  <c r="D285" i="2"/>
  <c r="F285" i="2" s="1"/>
  <c r="F1081" i="7" l="1"/>
  <c r="C1082" i="7"/>
  <c r="E1082" i="7" s="1"/>
  <c r="D1082" i="7"/>
  <c r="B1083" i="7"/>
  <c r="C293" i="7"/>
  <c r="E287" i="7"/>
  <c r="D287" i="7"/>
  <c r="F286" i="7"/>
  <c r="C286" i="2"/>
  <c r="G285" i="2"/>
  <c r="E286" i="2"/>
  <c r="D286" i="2"/>
  <c r="F286" i="2" s="1"/>
  <c r="C287" i="2"/>
  <c r="B1084" i="7" l="1"/>
  <c r="C1083" i="7"/>
  <c r="E1083" i="7" s="1"/>
  <c r="D1083" i="7"/>
  <c r="F1082" i="7"/>
  <c r="C294" i="7"/>
  <c r="E288" i="7"/>
  <c r="D288" i="7"/>
  <c r="F287" i="7"/>
  <c r="G286" i="2"/>
  <c r="C288" i="2"/>
  <c r="E287" i="2"/>
  <c r="D287" i="2"/>
  <c r="F287" i="2" s="1"/>
  <c r="B1085" i="7" l="1"/>
  <c r="C1084" i="7"/>
  <c r="E1084" i="7" s="1"/>
  <c r="D1084" i="7"/>
  <c r="F1083" i="7"/>
  <c r="C295" i="7"/>
  <c r="F288" i="7"/>
  <c r="E289" i="7"/>
  <c r="D289" i="7"/>
  <c r="G287" i="2"/>
  <c r="C289" i="2"/>
  <c r="E288" i="2"/>
  <c r="D288" i="2"/>
  <c r="F288" i="2" s="1"/>
  <c r="D1085" i="7" l="1"/>
  <c r="C1085" i="7"/>
  <c r="E1085" i="7" s="1"/>
  <c r="B1086" i="7"/>
  <c r="F1084" i="7"/>
  <c r="C296" i="7"/>
  <c r="F289" i="7"/>
  <c r="E290" i="7"/>
  <c r="D290" i="7"/>
  <c r="E289" i="2"/>
  <c r="C290" i="2"/>
  <c r="D289" i="2"/>
  <c r="F289" i="2" s="1"/>
  <c r="G288" i="2"/>
  <c r="C1086" i="7" l="1"/>
  <c r="E1086" i="7" s="1"/>
  <c r="B1087" i="7"/>
  <c r="D1086" i="7"/>
  <c r="F1085" i="7"/>
  <c r="C297" i="7"/>
  <c r="E291" i="7"/>
  <c r="D291" i="7"/>
  <c r="F290" i="7"/>
  <c r="G289" i="2"/>
  <c r="E290" i="2"/>
  <c r="D290" i="2"/>
  <c r="F290" i="2" s="1"/>
  <c r="F1086" i="7" l="1"/>
  <c r="C1087" i="7"/>
  <c r="E1087" i="7" s="1"/>
  <c r="B1088" i="7"/>
  <c r="D1087" i="7"/>
  <c r="C298" i="7"/>
  <c r="F291" i="7"/>
  <c r="E292" i="7"/>
  <c r="D292" i="7"/>
  <c r="C291" i="2"/>
  <c r="G290" i="2"/>
  <c r="E291" i="2"/>
  <c r="D291" i="2"/>
  <c r="F291" i="2" s="1"/>
  <c r="C292" i="2"/>
  <c r="F1087" i="7" l="1"/>
  <c r="C1088" i="7"/>
  <c r="E1088" i="7" s="1"/>
  <c r="B1089" i="7"/>
  <c r="D1088" i="7"/>
  <c r="C299" i="7"/>
  <c r="F292" i="7"/>
  <c r="E293" i="7"/>
  <c r="D293" i="7"/>
  <c r="G291" i="2"/>
  <c r="C293" i="2"/>
  <c r="D292" i="2"/>
  <c r="F292" i="2" s="1"/>
  <c r="E292" i="2"/>
  <c r="F1088" i="7" l="1"/>
  <c r="D1089" i="7"/>
  <c r="C1089" i="7"/>
  <c r="E1089" i="7" s="1"/>
  <c r="B1090" i="7"/>
  <c r="C300" i="7"/>
  <c r="F293" i="7"/>
  <c r="E294" i="7"/>
  <c r="D294" i="7"/>
  <c r="G292" i="2"/>
  <c r="C294" i="2"/>
  <c r="D293" i="2"/>
  <c r="F293" i="2" s="1"/>
  <c r="E293" i="2"/>
  <c r="B1091" i="7" l="1"/>
  <c r="D1090" i="7"/>
  <c r="C1090" i="7"/>
  <c r="E1090" i="7" s="1"/>
  <c r="F1089" i="7"/>
  <c r="C301" i="7"/>
  <c r="E295" i="7"/>
  <c r="D295" i="7"/>
  <c r="F294" i="7"/>
  <c r="G293" i="2"/>
  <c r="C295" i="2"/>
  <c r="E294" i="2"/>
  <c r="D294" i="2"/>
  <c r="F294" i="2" s="1"/>
  <c r="F1090" i="7" l="1"/>
  <c r="B1092" i="7"/>
  <c r="C1091" i="7"/>
  <c r="E1091" i="7" s="1"/>
  <c r="D1091" i="7"/>
  <c r="C302" i="7"/>
  <c r="F295" i="7"/>
  <c r="E296" i="7"/>
  <c r="D296" i="7"/>
  <c r="G294" i="2"/>
  <c r="E295" i="2"/>
  <c r="D295" i="2"/>
  <c r="F295" i="2" s="1"/>
  <c r="C296" i="2"/>
  <c r="F1091" i="7" l="1"/>
  <c r="B1093" i="7"/>
  <c r="C1092" i="7"/>
  <c r="E1092" i="7" s="1"/>
  <c r="D1092" i="7"/>
  <c r="C303" i="7"/>
  <c r="E297" i="7"/>
  <c r="D297" i="7"/>
  <c r="F296" i="7"/>
  <c r="G295" i="2"/>
  <c r="C297" i="2"/>
  <c r="D296" i="2"/>
  <c r="F296" i="2" s="1"/>
  <c r="E296" i="2"/>
  <c r="F1092" i="7" l="1"/>
  <c r="D1093" i="7"/>
  <c r="C1093" i="7"/>
  <c r="E1093" i="7" s="1"/>
  <c r="B1094" i="7"/>
  <c r="C304" i="7"/>
  <c r="F297" i="7"/>
  <c r="E298" i="7"/>
  <c r="D298" i="7"/>
  <c r="G296" i="2"/>
  <c r="C298" i="2"/>
  <c r="D297" i="2"/>
  <c r="F297" i="2" s="1"/>
  <c r="E297" i="2"/>
  <c r="C1094" i="7" l="1"/>
  <c r="E1094" i="7" s="1"/>
  <c r="D1094" i="7"/>
  <c r="B1095" i="7"/>
  <c r="F1093" i="7"/>
  <c r="C305" i="7"/>
  <c r="F298" i="7"/>
  <c r="E299" i="7"/>
  <c r="D299" i="7"/>
  <c r="G297" i="2"/>
  <c r="C299" i="2"/>
  <c r="E298" i="2"/>
  <c r="D298" i="2"/>
  <c r="F298" i="2" s="1"/>
  <c r="F1094" i="7" l="1"/>
  <c r="C1095" i="7"/>
  <c r="E1095" i="7" s="1"/>
  <c r="B1096" i="7"/>
  <c r="D1095" i="7"/>
  <c r="C306" i="7"/>
  <c r="F299" i="7"/>
  <c r="E300" i="7"/>
  <c r="D300" i="7"/>
  <c r="G298" i="2"/>
  <c r="E299" i="2"/>
  <c r="D299" i="2"/>
  <c r="F299" i="2" s="1"/>
  <c r="C300" i="2"/>
  <c r="F1095" i="7" l="1"/>
  <c r="B1097" i="7"/>
  <c r="C1096" i="7"/>
  <c r="E1096" i="7" s="1"/>
  <c r="D1096" i="7"/>
  <c r="C307" i="7"/>
  <c r="E301" i="7"/>
  <c r="D301" i="7"/>
  <c r="F300" i="7"/>
  <c r="D300" i="2"/>
  <c r="F300" i="2" s="1"/>
  <c r="C301" i="2"/>
  <c r="E300" i="2"/>
  <c r="G299" i="2"/>
  <c r="F1096" i="7" l="1"/>
  <c r="B1098" i="7"/>
  <c r="C1097" i="7"/>
  <c r="E1097" i="7" s="1"/>
  <c r="D1097" i="7"/>
  <c r="C308" i="7"/>
  <c r="F301" i="7"/>
  <c r="E302" i="7"/>
  <c r="D302" i="7"/>
  <c r="D301" i="2"/>
  <c r="F301" i="2" s="1"/>
  <c r="E301" i="2"/>
  <c r="C302" i="2"/>
  <c r="G300" i="2"/>
  <c r="F1097" i="7" l="1"/>
  <c r="B1099" i="7"/>
  <c r="D1098" i="7"/>
  <c r="C1098" i="7"/>
  <c r="E1098" i="7" s="1"/>
  <c r="C309" i="7"/>
  <c r="F302" i="7"/>
  <c r="E303" i="7"/>
  <c r="D303" i="7"/>
  <c r="D302" i="2"/>
  <c r="F302" i="2" s="1"/>
  <c r="C303" i="2"/>
  <c r="E302" i="2"/>
  <c r="G301" i="2"/>
  <c r="F1098" i="7" l="1"/>
  <c r="B1100" i="7"/>
  <c r="D1099" i="7"/>
  <c r="C1099" i="7"/>
  <c r="E1099" i="7" s="1"/>
  <c r="C310" i="7"/>
  <c r="F303" i="7"/>
  <c r="E304" i="7"/>
  <c r="D304" i="7"/>
  <c r="E303" i="2"/>
  <c r="D303" i="2"/>
  <c r="F303" i="2" s="1"/>
  <c r="G302" i="2"/>
  <c r="F1099" i="7" l="1"/>
  <c r="C1100" i="7"/>
  <c r="E1100" i="7" s="1"/>
  <c r="B1101" i="7"/>
  <c r="D1100" i="7"/>
  <c r="C311" i="7"/>
  <c r="E305" i="7"/>
  <c r="D305" i="7"/>
  <c r="F304" i="7"/>
  <c r="C304" i="2"/>
  <c r="C305" i="2"/>
  <c r="E304" i="2"/>
  <c r="D304" i="2"/>
  <c r="F304" i="2" s="1"/>
  <c r="G303" i="2"/>
  <c r="F1100" i="7" l="1"/>
  <c r="B1102" i="7"/>
  <c r="C1101" i="7"/>
  <c r="E1101" i="7" s="1"/>
  <c r="D1101" i="7"/>
  <c r="C312" i="7"/>
  <c r="F305" i="7"/>
  <c r="E306" i="7"/>
  <c r="D306" i="7"/>
  <c r="G304" i="2"/>
  <c r="C306" i="2"/>
  <c r="E305" i="2"/>
  <c r="D305" i="2"/>
  <c r="F305" i="2" s="1"/>
  <c r="F1101" i="7" l="1"/>
  <c r="D1102" i="7"/>
  <c r="C1102" i="7"/>
  <c r="E1102" i="7" s="1"/>
  <c r="B1103" i="7"/>
  <c r="C313" i="7"/>
  <c r="F306" i="7"/>
  <c r="E307" i="7"/>
  <c r="D307" i="7"/>
  <c r="G305" i="2"/>
  <c r="E306" i="2"/>
  <c r="D306" i="2"/>
  <c r="F306" i="2" s="1"/>
  <c r="C307" i="2"/>
  <c r="B1104" i="7" l="1"/>
  <c r="C1103" i="7"/>
  <c r="E1103" i="7" s="1"/>
  <c r="D1103" i="7"/>
  <c r="F1102" i="7"/>
  <c r="C314" i="7"/>
  <c r="F307" i="7"/>
  <c r="E308" i="7"/>
  <c r="D308" i="7"/>
  <c r="G306" i="2"/>
  <c r="C308" i="2"/>
  <c r="E307" i="2"/>
  <c r="D307" i="2"/>
  <c r="F307" i="2" s="1"/>
  <c r="F1103" i="7" l="1"/>
  <c r="D1104" i="7"/>
  <c r="C1104" i="7"/>
  <c r="E1104" i="7" s="1"/>
  <c r="B1105" i="7"/>
  <c r="C315" i="7"/>
  <c r="E309" i="7"/>
  <c r="D309" i="7"/>
  <c r="F308" i="7"/>
  <c r="G307" i="2"/>
  <c r="E308" i="2"/>
  <c r="D308" i="2"/>
  <c r="F308" i="2" s="1"/>
  <c r="C309" i="2"/>
  <c r="C1105" i="7" l="1"/>
  <c r="E1105" i="7" s="1"/>
  <c r="B1106" i="7"/>
  <c r="D1105" i="7"/>
  <c r="F1104" i="7"/>
  <c r="C316" i="7"/>
  <c r="F309" i="7"/>
  <c r="E310" i="7"/>
  <c r="D310" i="7"/>
  <c r="G308" i="2"/>
  <c r="D309" i="2"/>
  <c r="F309" i="2" s="1"/>
  <c r="C310" i="2"/>
  <c r="E309" i="2"/>
  <c r="F1105" i="7" l="1"/>
  <c r="C1106" i="7"/>
  <c r="E1106" i="7" s="1"/>
  <c r="B1107" i="7"/>
  <c r="D1106" i="7"/>
  <c r="C317" i="7"/>
  <c r="F310" i="7"/>
  <c r="E311" i="7"/>
  <c r="D311" i="7"/>
  <c r="E310" i="2"/>
  <c r="D310" i="2"/>
  <c r="F310" i="2" s="1"/>
  <c r="C311" i="2"/>
  <c r="G309" i="2"/>
  <c r="F1106" i="7" l="1"/>
  <c r="B1108" i="7"/>
  <c r="D1107" i="7"/>
  <c r="C1107" i="7"/>
  <c r="E1107" i="7" s="1"/>
  <c r="C318" i="7"/>
  <c r="F311" i="7"/>
  <c r="E312" i="7"/>
  <c r="D312" i="7"/>
  <c r="G310" i="2"/>
  <c r="D311" i="2"/>
  <c r="F311" i="2" s="1"/>
  <c r="C312" i="2"/>
  <c r="E311" i="2"/>
  <c r="F1107" i="7" l="1"/>
  <c r="B1109" i="7"/>
  <c r="D1108" i="7"/>
  <c r="C1108" i="7"/>
  <c r="E1108" i="7" s="1"/>
  <c r="C319" i="7"/>
  <c r="F312" i="7"/>
  <c r="E313" i="7"/>
  <c r="D313" i="7"/>
  <c r="C313" i="2"/>
  <c r="E312" i="2"/>
  <c r="D312" i="2"/>
  <c r="F312" i="2" s="1"/>
  <c r="G311" i="2"/>
  <c r="F1108" i="7" l="1"/>
  <c r="C1109" i="7"/>
  <c r="E1109" i="7" s="1"/>
  <c r="B1110" i="7"/>
  <c r="D1109" i="7"/>
  <c r="C320" i="7"/>
  <c r="E314" i="7"/>
  <c r="D314" i="7"/>
  <c r="F313" i="7"/>
  <c r="G312" i="2"/>
  <c r="E313" i="2"/>
  <c r="D313" i="2"/>
  <c r="F313" i="2" s="1"/>
  <c r="F1109" i="7" l="1"/>
  <c r="D1110" i="7"/>
  <c r="B1111" i="7"/>
  <c r="C1110" i="7"/>
  <c r="E1110" i="7" s="1"/>
  <c r="C321" i="7"/>
  <c r="F314" i="7"/>
  <c r="E315" i="7"/>
  <c r="D315" i="7"/>
  <c r="C314" i="2"/>
  <c r="G313" i="2"/>
  <c r="C315" i="2"/>
  <c r="E314" i="2"/>
  <c r="D314" i="2"/>
  <c r="F314" i="2" s="1"/>
  <c r="C1111" i="7" l="1"/>
  <c r="E1111" i="7" s="1"/>
  <c r="D1111" i="7"/>
  <c r="B1112" i="7"/>
  <c r="F1110" i="7"/>
  <c r="C322" i="7"/>
  <c r="F315" i="7"/>
  <c r="E316" i="7"/>
  <c r="D316" i="7"/>
  <c r="G314" i="2"/>
  <c r="C316" i="2"/>
  <c r="E315" i="2"/>
  <c r="D315" i="2"/>
  <c r="F315" i="2" s="1"/>
  <c r="F1111" i="7" l="1"/>
  <c r="D1112" i="7"/>
  <c r="C1112" i="7"/>
  <c r="E1112" i="7" s="1"/>
  <c r="B1113" i="7"/>
  <c r="C323" i="7"/>
  <c r="F316" i="7"/>
  <c r="E317" i="7"/>
  <c r="D317" i="7"/>
  <c r="G315" i="2"/>
  <c r="C317" i="2"/>
  <c r="E316" i="2"/>
  <c r="D316" i="2"/>
  <c r="F316" i="2" s="1"/>
  <c r="C1113" i="7" l="1"/>
  <c r="E1113" i="7" s="1"/>
  <c r="B1114" i="7"/>
  <c r="D1113" i="7"/>
  <c r="F1112" i="7"/>
  <c r="C324" i="7"/>
  <c r="F317" i="7"/>
  <c r="E318" i="7"/>
  <c r="D318" i="7"/>
  <c r="G316" i="2"/>
  <c r="D317" i="2"/>
  <c r="F317" i="2" s="1"/>
  <c r="E317" i="2"/>
  <c r="F1113" i="7" l="1"/>
  <c r="D1114" i="7"/>
  <c r="C1114" i="7"/>
  <c r="E1114" i="7" s="1"/>
  <c r="B1115" i="7"/>
  <c r="C325" i="7"/>
  <c r="F318" i="7"/>
  <c r="E319" i="7"/>
  <c r="D319" i="7"/>
  <c r="C318" i="2"/>
  <c r="C319" i="2"/>
  <c r="D318" i="2"/>
  <c r="F318" i="2" s="1"/>
  <c r="E318" i="2"/>
  <c r="G317" i="2"/>
  <c r="B1116" i="7" l="1"/>
  <c r="C1115" i="7"/>
  <c r="E1115" i="7" s="1"/>
  <c r="D1115" i="7"/>
  <c r="F1114" i="7"/>
  <c r="C326" i="7"/>
  <c r="F319" i="7"/>
  <c r="E320" i="7"/>
  <c r="D320" i="7"/>
  <c r="G318" i="2"/>
  <c r="E319" i="2"/>
  <c r="D319" i="2"/>
  <c r="F319" i="2" s="1"/>
  <c r="C320" i="2"/>
  <c r="F1115" i="7" l="1"/>
  <c r="D1116" i="7"/>
  <c r="C1116" i="7"/>
  <c r="E1116" i="7" s="1"/>
  <c r="B1117" i="7"/>
  <c r="C327" i="7"/>
  <c r="F320" i="7"/>
  <c r="E321" i="7"/>
  <c r="D321" i="7"/>
  <c r="G319" i="2"/>
  <c r="E320" i="2"/>
  <c r="D320" i="2"/>
  <c r="F320" i="2" s="1"/>
  <c r="F1116" i="7" l="1"/>
  <c r="C1117" i="7"/>
  <c r="E1117" i="7" s="1"/>
  <c r="D1117" i="7"/>
  <c r="B1118" i="7"/>
  <c r="C328" i="7"/>
  <c r="F321" i="7"/>
  <c r="E322" i="7"/>
  <c r="D322" i="7"/>
  <c r="C321" i="2"/>
  <c r="G320" i="2"/>
  <c r="D321" i="2"/>
  <c r="F321" i="2" s="1"/>
  <c r="C322" i="2"/>
  <c r="E321" i="2"/>
  <c r="C1118" i="7" l="1"/>
  <c r="E1118" i="7" s="1"/>
  <c r="D1118" i="7"/>
  <c r="B1119" i="7"/>
  <c r="F1117" i="7"/>
  <c r="C329" i="7"/>
  <c r="F322" i="7"/>
  <c r="E323" i="7"/>
  <c r="D323" i="7"/>
  <c r="E322" i="2"/>
  <c r="C323" i="2"/>
  <c r="D322" i="2"/>
  <c r="F322" i="2" s="1"/>
  <c r="G321" i="2"/>
  <c r="D1119" i="7" l="1"/>
  <c r="C1119" i="7"/>
  <c r="E1119" i="7" s="1"/>
  <c r="B1120" i="7"/>
  <c r="F1118" i="7"/>
  <c r="C330" i="7"/>
  <c r="F323" i="7"/>
  <c r="E324" i="7"/>
  <c r="D324" i="7"/>
  <c r="G322" i="2"/>
  <c r="E323" i="2"/>
  <c r="D323" i="2"/>
  <c r="F323" i="2" s="1"/>
  <c r="C324" i="2"/>
  <c r="D1120" i="7" l="1"/>
  <c r="C1120" i="7"/>
  <c r="E1120" i="7" s="1"/>
  <c r="B1121" i="7"/>
  <c r="F1119" i="7"/>
  <c r="C331" i="7"/>
  <c r="F324" i="7"/>
  <c r="E325" i="7"/>
  <c r="D325" i="7"/>
  <c r="G323" i="2"/>
  <c r="C325" i="2"/>
  <c r="E324" i="2"/>
  <c r="D324" i="2"/>
  <c r="F324" i="2" s="1"/>
  <c r="C1121" i="7" l="1"/>
  <c r="E1121" i="7" s="1"/>
  <c r="B1122" i="7"/>
  <c r="D1121" i="7"/>
  <c r="F1120" i="7"/>
  <c r="C332" i="7"/>
  <c r="F325" i="7"/>
  <c r="E326" i="7"/>
  <c r="D326" i="7"/>
  <c r="G324" i="2"/>
  <c r="C326" i="2"/>
  <c r="E325" i="2"/>
  <c r="D325" i="2"/>
  <c r="F325" i="2" s="1"/>
  <c r="F1121" i="7" l="1"/>
  <c r="C1122" i="7"/>
  <c r="E1122" i="7" s="1"/>
  <c r="D1122" i="7"/>
  <c r="B1123" i="7"/>
  <c r="C333" i="7"/>
  <c r="F326" i="7"/>
  <c r="E327" i="7"/>
  <c r="D327" i="7"/>
  <c r="G325" i="2"/>
  <c r="E326" i="2"/>
  <c r="D326" i="2"/>
  <c r="F326" i="2" s="1"/>
  <c r="C327" i="2"/>
  <c r="B1124" i="7" l="1"/>
  <c r="C1123" i="7"/>
  <c r="E1123" i="7" s="1"/>
  <c r="D1123" i="7"/>
  <c r="F1122" i="7"/>
  <c r="C334" i="7"/>
  <c r="F327" i="7"/>
  <c r="E328" i="7"/>
  <c r="D328" i="7"/>
  <c r="E327" i="2"/>
  <c r="D327" i="2"/>
  <c r="F327" i="2" s="1"/>
  <c r="C328" i="2"/>
  <c r="G326" i="2"/>
  <c r="F1123" i="7" l="1"/>
  <c r="D1124" i="7"/>
  <c r="C1124" i="7"/>
  <c r="E1124" i="7" s="1"/>
  <c r="B1125" i="7"/>
  <c r="C335" i="7"/>
  <c r="E329" i="7"/>
  <c r="D329" i="7"/>
  <c r="F328" i="7"/>
  <c r="G327" i="2"/>
  <c r="E328" i="2"/>
  <c r="D328" i="2"/>
  <c r="F328" i="2" s="1"/>
  <c r="C1125" i="7" l="1"/>
  <c r="E1125" i="7" s="1"/>
  <c r="D1125" i="7"/>
  <c r="B1126" i="7"/>
  <c r="F1124" i="7"/>
  <c r="C336" i="7"/>
  <c r="E330" i="7"/>
  <c r="D330" i="7"/>
  <c r="F329" i="7"/>
  <c r="C329" i="2"/>
  <c r="G328" i="2"/>
  <c r="D329" i="2"/>
  <c r="F329" i="2" s="1"/>
  <c r="C330" i="2"/>
  <c r="E329" i="2"/>
  <c r="F1125" i="7" l="1"/>
  <c r="B1127" i="7"/>
  <c r="D1126" i="7"/>
  <c r="C1126" i="7"/>
  <c r="E1126" i="7" s="1"/>
  <c r="C337" i="7"/>
  <c r="E331" i="7"/>
  <c r="D331" i="7"/>
  <c r="F330" i="7"/>
  <c r="G329" i="2"/>
  <c r="C331" i="2"/>
  <c r="E330" i="2"/>
  <c r="D330" i="2"/>
  <c r="F330" i="2" s="1"/>
  <c r="F1126" i="7" l="1"/>
  <c r="C1127" i="7"/>
  <c r="E1127" i="7" s="1"/>
  <c r="B1128" i="7"/>
  <c r="D1127" i="7"/>
  <c r="C338" i="7"/>
  <c r="F331" i="7"/>
  <c r="E332" i="7"/>
  <c r="D332" i="7"/>
  <c r="G330" i="2"/>
  <c r="D331" i="2"/>
  <c r="F331" i="2" s="1"/>
  <c r="C332" i="2"/>
  <c r="E331" i="2"/>
  <c r="F1127" i="7" l="1"/>
  <c r="C1128" i="7"/>
  <c r="E1128" i="7" s="1"/>
  <c r="B1129" i="7"/>
  <c r="D1128" i="7"/>
  <c r="C339" i="7"/>
  <c r="F332" i="7"/>
  <c r="E333" i="7"/>
  <c r="D333" i="7"/>
  <c r="C333" i="2"/>
  <c r="D332" i="2"/>
  <c r="F332" i="2" s="1"/>
  <c r="E332" i="2"/>
  <c r="G331" i="2"/>
  <c r="F1128" i="7" l="1"/>
  <c r="B1130" i="7"/>
  <c r="C1129" i="7"/>
  <c r="E1129" i="7" s="1"/>
  <c r="D1129" i="7"/>
  <c r="C340" i="7"/>
  <c r="F333" i="7"/>
  <c r="E334" i="7"/>
  <c r="D334" i="7"/>
  <c r="G332" i="2"/>
  <c r="D333" i="2"/>
  <c r="F333" i="2" s="1"/>
  <c r="E333" i="2"/>
  <c r="F1129" i="7" l="1"/>
  <c r="D1130" i="7"/>
  <c r="C1130" i="7"/>
  <c r="E1130" i="7" s="1"/>
  <c r="B1131" i="7"/>
  <c r="C341" i="7"/>
  <c r="F334" i="7"/>
  <c r="E335" i="7"/>
  <c r="D335" i="7"/>
  <c r="C334" i="2"/>
  <c r="G333" i="2"/>
  <c r="C335" i="2"/>
  <c r="E334" i="2"/>
  <c r="D334" i="2"/>
  <c r="F334" i="2" s="1"/>
  <c r="F1130" i="7" l="1"/>
  <c r="D1131" i="7"/>
  <c r="B1132" i="7"/>
  <c r="C1131" i="7"/>
  <c r="E1131" i="7" s="1"/>
  <c r="C342" i="7"/>
  <c r="F335" i="7"/>
  <c r="E336" i="7"/>
  <c r="D336" i="7"/>
  <c r="G334" i="2"/>
  <c r="D335" i="2"/>
  <c r="F335" i="2" s="1"/>
  <c r="C336" i="2"/>
  <c r="E335" i="2"/>
  <c r="D1132" i="7" l="1"/>
  <c r="C1132" i="7"/>
  <c r="E1132" i="7" s="1"/>
  <c r="B1133" i="7"/>
  <c r="F1131" i="7"/>
  <c r="C343" i="7"/>
  <c r="F336" i="7"/>
  <c r="E337" i="7"/>
  <c r="D337" i="7"/>
  <c r="E336" i="2"/>
  <c r="C337" i="2"/>
  <c r="D336" i="2"/>
  <c r="F336" i="2" s="1"/>
  <c r="G335" i="2"/>
  <c r="C1133" i="7" l="1"/>
  <c r="E1133" i="7" s="1"/>
  <c r="B1134" i="7"/>
  <c r="D1133" i="7"/>
  <c r="F1132" i="7"/>
  <c r="C344" i="7"/>
  <c r="F337" i="7"/>
  <c r="E338" i="7"/>
  <c r="D338" i="7"/>
  <c r="G336" i="2"/>
  <c r="D337" i="2"/>
  <c r="F337" i="2" s="1"/>
  <c r="E337" i="2"/>
  <c r="F1133" i="7" l="1"/>
  <c r="C1134" i="7"/>
  <c r="E1134" i="7" s="1"/>
  <c r="B1135" i="7"/>
  <c r="D1134" i="7"/>
  <c r="C345" i="7"/>
  <c r="F338" i="7"/>
  <c r="E339" i="7"/>
  <c r="D339" i="7"/>
  <c r="C338" i="2"/>
  <c r="C339" i="2"/>
  <c r="E338" i="2"/>
  <c r="D338" i="2"/>
  <c r="F338" i="2" s="1"/>
  <c r="G337" i="2"/>
  <c r="F1134" i="7" l="1"/>
  <c r="D1135" i="7"/>
  <c r="C1135" i="7"/>
  <c r="E1135" i="7" s="1"/>
  <c r="B1136" i="7"/>
  <c r="C346" i="7"/>
  <c r="F339" i="7"/>
  <c r="E340" i="7"/>
  <c r="D340" i="7"/>
  <c r="G338" i="2"/>
  <c r="C340" i="2"/>
  <c r="D339" i="2"/>
  <c r="F339" i="2" s="1"/>
  <c r="E339" i="2"/>
  <c r="F1135" i="7" l="1"/>
  <c r="D1136" i="7"/>
  <c r="C1136" i="7"/>
  <c r="E1136" i="7" s="1"/>
  <c r="B1137" i="7"/>
  <c r="C347" i="7"/>
  <c r="F340" i="7"/>
  <c r="E341" i="7"/>
  <c r="D341" i="7"/>
  <c r="G339" i="2"/>
  <c r="E340" i="2"/>
  <c r="D340" i="2"/>
  <c r="F340" i="2" s="1"/>
  <c r="C341" i="2"/>
  <c r="C1137" i="7" l="1"/>
  <c r="E1137" i="7" s="1"/>
  <c r="B1138" i="7"/>
  <c r="D1137" i="7"/>
  <c r="F1136" i="7"/>
  <c r="C348" i="7"/>
  <c r="F341" i="7"/>
  <c r="E342" i="7"/>
  <c r="D342" i="7"/>
  <c r="G340" i="2"/>
  <c r="D341" i="2"/>
  <c r="F341" i="2" s="1"/>
  <c r="E341" i="2"/>
  <c r="C342" i="2"/>
  <c r="F1137" i="7" l="1"/>
  <c r="C1138" i="7"/>
  <c r="E1138" i="7" s="1"/>
  <c r="B1139" i="7"/>
  <c r="D1138" i="7"/>
  <c r="C349" i="7"/>
  <c r="F342" i="7"/>
  <c r="E343" i="7"/>
  <c r="D343" i="7"/>
  <c r="E342" i="2"/>
  <c r="D342" i="2"/>
  <c r="F342" i="2" s="1"/>
  <c r="C343" i="2"/>
  <c r="G341" i="2"/>
  <c r="F1138" i="7" l="1"/>
  <c r="C1139" i="7"/>
  <c r="E1139" i="7" s="1"/>
  <c r="D1139" i="7"/>
  <c r="B1140" i="7"/>
  <c r="C350" i="7"/>
  <c r="F343" i="7"/>
  <c r="E344" i="7"/>
  <c r="D344" i="7"/>
  <c r="G342" i="2"/>
  <c r="D343" i="2"/>
  <c r="F343" i="2" s="1"/>
  <c r="E343" i="2"/>
  <c r="C344" i="2"/>
  <c r="F1139" i="7" l="1"/>
  <c r="D1140" i="7"/>
  <c r="C1140" i="7"/>
  <c r="E1140" i="7" s="1"/>
  <c r="B1141" i="7"/>
  <c r="C351" i="7"/>
  <c r="F344" i="7"/>
  <c r="E345" i="7"/>
  <c r="D345" i="7"/>
  <c r="G343" i="2"/>
  <c r="C345" i="2"/>
  <c r="D344" i="2"/>
  <c r="F344" i="2" s="1"/>
  <c r="E344" i="2"/>
  <c r="C1141" i="7" l="1"/>
  <c r="E1141" i="7" s="1"/>
  <c r="B1142" i="7"/>
  <c r="D1141" i="7"/>
  <c r="F1140" i="7"/>
  <c r="C352" i="7"/>
  <c r="F345" i="7"/>
  <c r="E346" i="7"/>
  <c r="D346" i="7"/>
  <c r="G344" i="2"/>
  <c r="C346" i="2"/>
  <c r="D345" i="2"/>
  <c r="F345" i="2" s="1"/>
  <c r="E345" i="2"/>
  <c r="F1141" i="7" l="1"/>
  <c r="B1143" i="7"/>
  <c r="D1142" i="7"/>
  <c r="C1142" i="7"/>
  <c r="E1142" i="7" s="1"/>
  <c r="C353" i="7"/>
  <c r="F346" i="7"/>
  <c r="E347" i="7"/>
  <c r="D347" i="7"/>
  <c r="E346" i="2"/>
  <c r="D346" i="2"/>
  <c r="F346" i="2" s="1"/>
  <c r="C347" i="2"/>
  <c r="G345" i="2"/>
  <c r="F1142" i="7" l="1"/>
  <c r="C1143" i="7"/>
  <c r="E1143" i="7" s="1"/>
  <c r="B1144" i="7"/>
  <c r="D1143" i="7"/>
  <c r="C354" i="7"/>
  <c r="F347" i="7"/>
  <c r="E348" i="7"/>
  <c r="D348" i="7"/>
  <c r="G346" i="2"/>
  <c r="C348" i="2"/>
  <c r="D347" i="2"/>
  <c r="F347" i="2" s="1"/>
  <c r="E347" i="2"/>
  <c r="F1143" i="7" l="1"/>
  <c r="D1144" i="7"/>
  <c r="C1144" i="7"/>
  <c r="E1144" i="7" s="1"/>
  <c r="B1145" i="7"/>
  <c r="C355" i="7"/>
  <c r="F348" i="7"/>
  <c r="E349" i="7"/>
  <c r="D349" i="7"/>
  <c r="G347" i="2"/>
  <c r="D348" i="2"/>
  <c r="F348" i="2" s="1"/>
  <c r="C349" i="2"/>
  <c r="E348" i="2"/>
  <c r="B1146" i="7" l="1"/>
  <c r="C1145" i="7"/>
  <c r="E1145" i="7" s="1"/>
  <c r="D1145" i="7"/>
  <c r="F1144" i="7"/>
  <c r="C356" i="7"/>
  <c r="F349" i="7"/>
  <c r="E350" i="7"/>
  <c r="D350" i="7"/>
  <c r="G348" i="2"/>
  <c r="C350" i="2"/>
  <c r="D349" i="2"/>
  <c r="F349" i="2" s="1"/>
  <c r="E349" i="2"/>
  <c r="F1145" i="7" l="1"/>
  <c r="D1146" i="7"/>
  <c r="C1146" i="7"/>
  <c r="E1146" i="7" s="1"/>
  <c r="B1147" i="7"/>
  <c r="C357" i="7"/>
  <c r="F350" i="7"/>
  <c r="E351" i="7"/>
  <c r="D351" i="7"/>
  <c r="G349" i="2"/>
  <c r="C351" i="2"/>
  <c r="E350" i="2"/>
  <c r="D350" i="2"/>
  <c r="F350" i="2" s="1"/>
  <c r="B1148" i="7" l="1"/>
  <c r="D1147" i="7"/>
  <c r="C1147" i="7"/>
  <c r="E1147" i="7" s="1"/>
  <c r="F1146" i="7"/>
  <c r="C358" i="7"/>
  <c r="F351" i="7"/>
  <c r="E352" i="7"/>
  <c r="D352" i="7"/>
  <c r="D351" i="2"/>
  <c r="F351" i="2" s="1"/>
  <c r="E351" i="2"/>
  <c r="C352" i="2"/>
  <c r="G350" i="2"/>
  <c r="F1147" i="7" l="1"/>
  <c r="C1148" i="7"/>
  <c r="E1148" i="7" s="1"/>
  <c r="B1149" i="7"/>
  <c r="D1148" i="7"/>
  <c r="C359" i="7"/>
  <c r="F352" i="7"/>
  <c r="E353" i="7"/>
  <c r="D353" i="7"/>
  <c r="E352" i="2"/>
  <c r="D352" i="2"/>
  <c r="F352" i="2" s="1"/>
  <c r="G351" i="2"/>
  <c r="F1148" i="7" l="1"/>
  <c r="C1149" i="7"/>
  <c r="E1149" i="7" s="1"/>
  <c r="B1150" i="7"/>
  <c r="D1149" i="7"/>
  <c r="C360" i="7"/>
  <c r="F353" i="7"/>
  <c r="E354" i="7"/>
  <c r="D354" i="7"/>
  <c r="C353" i="2"/>
  <c r="E353" i="2"/>
  <c r="C354" i="2"/>
  <c r="D353" i="2"/>
  <c r="F353" i="2" s="1"/>
  <c r="G352" i="2"/>
  <c r="F1149" i="7" l="1"/>
  <c r="C1150" i="7"/>
  <c r="E1150" i="7" s="1"/>
  <c r="D1150" i="7"/>
  <c r="B1151" i="7"/>
  <c r="C361" i="7"/>
  <c r="F354" i="7"/>
  <c r="E355" i="7"/>
  <c r="D355" i="7"/>
  <c r="G353" i="2"/>
  <c r="E354" i="2"/>
  <c r="D354" i="2"/>
  <c r="F354" i="2" s="1"/>
  <c r="F1150" i="7" l="1"/>
  <c r="C1151" i="7"/>
  <c r="E1151" i="7" s="1"/>
  <c r="B1152" i="7"/>
  <c r="D1151" i="7"/>
  <c r="C362" i="7"/>
  <c r="F355" i="7"/>
  <c r="E356" i="7"/>
  <c r="D356" i="7"/>
  <c r="C355" i="2"/>
  <c r="G354" i="2"/>
  <c r="E355" i="2"/>
  <c r="C356" i="2"/>
  <c r="D355" i="2"/>
  <c r="F355" i="2" s="1"/>
  <c r="F1151" i="7" l="1"/>
  <c r="D1152" i="7"/>
  <c r="C1152" i="7"/>
  <c r="E1152" i="7" s="1"/>
  <c r="B1153" i="7"/>
  <c r="C363" i="7"/>
  <c r="F356" i="7"/>
  <c r="E357" i="7"/>
  <c r="D357" i="7"/>
  <c r="G355" i="2"/>
  <c r="E356" i="2"/>
  <c r="D356" i="2"/>
  <c r="F356" i="2" s="1"/>
  <c r="C357" i="2"/>
  <c r="D1153" i="7" l="1"/>
  <c r="C1153" i="7"/>
  <c r="E1153" i="7" s="1"/>
  <c r="B1154" i="7"/>
  <c r="F1152" i="7"/>
  <c r="C364" i="7"/>
  <c r="F357" i="7"/>
  <c r="E358" i="7"/>
  <c r="D358" i="7"/>
  <c r="G356" i="2"/>
  <c r="D357" i="2"/>
  <c r="F357" i="2" s="1"/>
  <c r="E357" i="2"/>
  <c r="C358" i="2"/>
  <c r="B1155" i="7" l="1"/>
  <c r="C1154" i="7"/>
  <c r="E1154" i="7" s="1"/>
  <c r="D1154" i="7"/>
  <c r="F1153" i="7"/>
  <c r="C365" i="7"/>
  <c r="F358" i="7"/>
  <c r="E359" i="7"/>
  <c r="D359" i="7"/>
  <c r="G357" i="2"/>
  <c r="E358" i="2"/>
  <c r="D358" i="2"/>
  <c r="F358" i="2" s="1"/>
  <c r="F1154" i="7" l="1"/>
  <c r="D1155" i="7"/>
  <c r="B1156" i="7"/>
  <c r="C1155" i="7"/>
  <c r="E1155" i="7" s="1"/>
  <c r="C366" i="7"/>
  <c r="F359" i="7"/>
  <c r="E360" i="7"/>
  <c r="D360" i="7"/>
  <c r="C359" i="2"/>
  <c r="C360" i="2"/>
  <c r="D359" i="2"/>
  <c r="F359" i="2" s="1"/>
  <c r="E359" i="2"/>
  <c r="G358" i="2"/>
  <c r="D1156" i="7" l="1"/>
  <c r="C1156" i="7"/>
  <c r="E1156" i="7" s="1"/>
  <c r="B1157" i="7"/>
  <c r="F1155" i="7"/>
  <c r="C367" i="7"/>
  <c r="F360" i="7"/>
  <c r="E361" i="7"/>
  <c r="D361" i="7"/>
  <c r="G359" i="2"/>
  <c r="E360" i="2"/>
  <c r="D360" i="2"/>
  <c r="F360" i="2" s="1"/>
  <c r="C361" i="2"/>
  <c r="D1157" i="7" l="1"/>
  <c r="B1158" i="7"/>
  <c r="C1157" i="7"/>
  <c r="E1157" i="7" s="1"/>
  <c r="F1156" i="7"/>
  <c r="C368" i="7"/>
  <c r="F361" i="7"/>
  <c r="E362" i="7"/>
  <c r="D362" i="7"/>
  <c r="G360" i="2"/>
  <c r="E361" i="2"/>
  <c r="C362" i="2"/>
  <c r="D361" i="2"/>
  <c r="F361" i="2" s="1"/>
  <c r="D1158" i="7" l="1"/>
  <c r="C1158" i="7"/>
  <c r="E1158" i="7" s="1"/>
  <c r="B1159" i="7"/>
  <c r="F1157" i="7"/>
  <c r="C369" i="7"/>
  <c r="F362" i="7"/>
  <c r="E363" i="7"/>
  <c r="D363" i="7"/>
  <c r="G361" i="2"/>
  <c r="C363" i="2"/>
  <c r="E362" i="2"/>
  <c r="D362" i="2"/>
  <c r="F362" i="2" s="1"/>
  <c r="D1159" i="7" l="1"/>
  <c r="C1159" i="7"/>
  <c r="E1159" i="7" s="1"/>
  <c r="B1160" i="7"/>
  <c r="F1158" i="7"/>
  <c r="C370" i="7"/>
  <c r="F363" i="7"/>
  <c r="E364" i="7"/>
  <c r="D364" i="7"/>
  <c r="G362" i="2"/>
  <c r="C364" i="2"/>
  <c r="E363" i="2"/>
  <c r="D363" i="2"/>
  <c r="F363" i="2" s="1"/>
  <c r="D1160" i="7" l="1"/>
  <c r="C1160" i="7"/>
  <c r="E1160" i="7" s="1"/>
  <c r="B1161" i="7"/>
  <c r="F1159" i="7"/>
  <c r="C371" i="7"/>
  <c r="E365" i="7"/>
  <c r="D365" i="7"/>
  <c r="F364" i="7"/>
  <c r="G363" i="2"/>
  <c r="E364" i="2"/>
  <c r="D364" i="2"/>
  <c r="F364" i="2" s="1"/>
  <c r="C365" i="2"/>
  <c r="C1161" i="7" l="1"/>
  <c r="E1161" i="7" s="1"/>
  <c r="D1161" i="7"/>
  <c r="B1162" i="7"/>
  <c r="F1160" i="7"/>
  <c r="C372" i="7"/>
  <c r="E366" i="7"/>
  <c r="D366" i="7"/>
  <c r="F365" i="7"/>
  <c r="G364" i="2"/>
  <c r="D365" i="2"/>
  <c r="F365" i="2" s="1"/>
  <c r="E365" i="2"/>
  <c r="C366" i="2"/>
  <c r="F1161" i="7" l="1"/>
  <c r="D1162" i="7"/>
  <c r="C1162" i="7"/>
  <c r="E1162" i="7" s="1"/>
  <c r="B1163" i="7"/>
  <c r="C373" i="7"/>
  <c r="F366" i="7"/>
  <c r="E367" i="7"/>
  <c r="D367" i="7"/>
  <c r="E366" i="2"/>
  <c r="D366" i="2"/>
  <c r="F366" i="2" s="1"/>
  <c r="C367" i="2"/>
  <c r="G365" i="2"/>
  <c r="C1163" i="7" l="1"/>
  <c r="E1163" i="7" s="1"/>
  <c r="D1163" i="7"/>
  <c r="B1164" i="7"/>
  <c r="F1162" i="7"/>
  <c r="C374" i="7"/>
  <c r="F367" i="7"/>
  <c r="E368" i="7"/>
  <c r="D368" i="7"/>
  <c r="G366" i="2"/>
  <c r="E367" i="2"/>
  <c r="D367" i="2"/>
  <c r="F367" i="2" s="1"/>
  <c r="C368" i="2"/>
  <c r="F1163" i="7" l="1"/>
  <c r="C1164" i="7"/>
  <c r="E1164" i="7" s="1"/>
  <c r="B1165" i="7"/>
  <c r="D1164" i="7"/>
  <c r="C375" i="7"/>
  <c r="F368" i="7"/>
  <c r="E369" i="7"/>
  <c r="D369" i="7"/>
  <c r="G367" i="2"/>
  <c r="D368" i="2"/>
  <c r="F368" i="2" s="1"/>
  <c r="C369" i="2"/>
  <c r="E368" i="2"/>
  <c r="F1164" i="7" l="1"/>
  <c r="B1166" i="7"/>
  <c r="D1165" i="7"/>
  <c r="C1165" i="7"/>
  <c r="E1165" i="7" s="1"/>
  <c r="C376" i="7"/>
  <c r="E370" i="7"/>
  <c r="D370" i="7"/>
  <c r="F369" i="7"/>
  <c r="E369" i="2"/>
  <c r="D369" i="2"/>
  <c r="F369" i="2" s="1"/>
  <c r="C370" i="2"/>
  <c r="G368" i="2"/>
  <c r="F1165" i="7" l="1"/>
  <c r="C1166" i="7"/>
  <c r="E1166" i="7" s="1"/>
  <c r="D1166" i="7"/>
  <c r="B1167" i="7"/>
  <c r="C377" i="7"/>
  <c r="F370" i="7"/>
  <c r="E371" i="7"/>
  <c r="D371" i="7"/>
  <c r="G369" i="2"/>
  <c r="D370" i="2"/>
  <c r="F370" i="2" s="1"/>
  <c r="C371" i="2"/>
  <c r="E370" i="2"/>
  <c r="C1167" i="7" l="1"/>
  <c r="E1167" i="7" s="1"/>
  <c r="B1168" i="7"/>
  <c r="D1167" i="7"/>
  <c r="F1166" i="7"/>
  <c r="C378" i="7"/>
  <c r="F371" i="7"/>
  <c r="E372" i="7"/>
  <c r="D372" i="7"/>
  <c r="C372" i="2"/>
  <c r="E371" i="2"/>
  <c r="D371" i="2"/>
  <c r="F371" i="2" s="1"/>
  <c r="G370" i="2"/>
  <c r="F1167" i="7" l="1"/>
  <c r="D1168" i="7"/>
  <c r="B1169" i="7"/>
  <c r="C1168" i="7"/>
  <c r="E1168" i="7" s="1"/>
  <c r="C379" i="7"/>
  <c r="F372" i="7"/>
  <c r="E373" i="7"/>
  <c r="D373" i="7"/>
  <c r="G371" i="2"/>
  <c r="C373" i="2"/>
  <c r="E372" i="2"/>
  <c r="D372" i="2"/>
  <c r="F372" i="2" s="1"/>
  <c r="F1168" i="7" l="1"/>
  <c r="C1169" i="7"/>
  <c r="E1169" i="7" s="1"/>
  <c r="B1170" i="7"/>
  <c r="D1169" i="7"/>
  <c r="C380" i="7"/>
  <c r="F373" i="7"/>
  <c r="E374" i="7"/>
  <c r="D374" i="7"/>
  <c r="G372" i="2"/>
  <c r="E373" i="2"/>
  <c r="D373" i="2"/>
  <c r="F373" i="2" s="1"/>
  <c r="C374" i="2"/>
  <c r="F1169" i="7" l="1"/>
  <c r="C1170" i="7"/>
  <c r="E1170" i="7" s="1"/>
  <c r="D1170" i="7"/>
  <c r="B1171" i="7"/>
  <c r="C381" i="7"/>
  <c r="F374" i="7"/>
  <c r="E375" i="7"/>
  <c r="D375" i="7"/>
  <c r="G373" i="2"/>
  <c r="C375" i="2"/>
  <c r="E374" i="2"/>
  <c r="D374" i="2"/>
  <c r="F374" i="2" s="1"/>
  <c r="B1172" i="7" l="1"/>
  <c r="C1171" i="7"/>
  <c r="E1171" i="7" s="1"/>
  <c r="D1171" i="7"/>
  <c r="F1170" i="7"/>
  <c r="C382" i="7"/>
  <c r="F375" i="7"/>
  <c r="E376" i="7"/>
  <c r="D376" i="7"/>
  <c r="G374" i="2"/>
  <c r="E375" i="2"/>
  <c r="D375" i="2"/>
  <c r="F375" i="2" s="1"/>
  <c r="C376" i="2"/>
  <c r="F1171" i="7" l="1"/>
  <c r="D1172" i="7"/>
  <c r="B1173" i="7"/>
  <c r="C1172" i="7"/>
  <c r="E1172" i="7" s="1"/>
  <c r="C383" i="7"/>
  <c r="F376" i="7"/>
  <c r="E377" i="7"/>
  <c r="D377" i="7"/>
  <c r="G375" i="2"/>
  <c r="E376" i="2"/>
  <c r="D376" i="2"/>
  <c r="F376" i="2" s="1"/>
  <c r="C377" i="2"/>
  <c r="B1174" i="7" l="1"/>
  <c r="D1173" i="7"/>
  <c r="C1173" i="7"/>
  <c r="E1173" i="7" s="1"/>
  <c r="F1172" i="7"/>
  <c r="C384" i="7"/>
  <c r="F377" i="7"/>
  <c r="E378" i="7"/>
  <c r="D378" i="7"/>
  <c r="G376" i="2"/>
  <c r="E377" i="2"/>
  <c r="D377" i="2"/>
  <c r="F377" i="2" s="1"/>
  <c r="C378" i="2"/>
  <c r="F1173" i="7" l="1"/>
  <c r="D1174" i="7"/>
  <c r="C1174" i="7"/>
  <c r="E1174" i="7" s="1"/>
  <c r="B1175" i="7"/>
  <c r="C385" i="7"/>
  <c r="F378" i="7"/>
  <c r="E379" i="7"/>
  <c r="D379" i="7"/>
  <c r="G377" i="2"/>
  <c r="E378" i="2"/>
  <c r="D378" i="2"/>
  <c r="F378" i="2" s="1"/>
  <c r="C379" i="2"/>
  <c r="D1175" i="7" l="1"/>
  <c r="C1175" i="7"/>
  <c r="E1175" i="7" s="1"/>
  <c r="B1176" i="7"/>
  <c r="F1174" i="7"/>
  <c r="C386" i="7"/>
  <c r="F379" i="7"/>
  <c r="E380" i="7"/>
  <c r="D380" i="7"/>
  <c r="G378" i="2"/>
  <c r="E379" i="2"/>
  <c r="D379" i="2"/>
  <c r="F379" i="2" s="1"/>
  <c r="C380" i="2"/>
  <c r="C1176" i="7" l="1"/>
  <c r="E1176" i="7" s="1"/>
  <c r="D1176" i="7"/>
  <c r="B1177" i="7"/>
  <c r="F1175" i="7"/>
  <c r="C387" i="7"/>
  <c r="F380" i="7"/>
  <c r="E381" i="7"/>
  <c r="D381" i="7"/>
  <c r="G379" i="2"/>
  <c r="E380" i="2"/>
  <c r="D380" i="2"/>
  <c r="F380" i="2" s="1"/>
  <c r="C381" i="2"/>
  <c r="C1177" i="7" l="1"/>
  <c r="E1177" i="7" s="1"/>
  <c r="B1178" i="7"/>
  <c r="D1177" i="7"/>
  <c r="F1176" i="7"/>
  <c r="C388" i="7"/>
  <c r="F381" i="7"/>
  <c r="E382" i="7"/>
  <c r="D382" i="7"/>
  <c r="G380" i="2"/>
  <c r="E381" i="2"/>
  <c r="D381" i="2"/>
  <c r="F381" i="2" s="1"/>
  <c r="C382" i="2"/>
  <c r="F1177" i="7" l="1"/>
  <c r="C1178" i="7"/>
  <c r="E1178" i="7" s="1"/>
  <c r="B1179" i="7"/>
  <c r="D1178" i="7"/>
  <c r="C389" i="7"/>
  <c r="F382" i="7"/>
  <c r="E383" i="7"/>
  <c r="D383" i="7"/>
  <c r="G381" i="2"/>
  <c r="D382" i="2"/>
  <c r="F382" i="2" s="1"/>
  <c r="C383" i="2"/>
  <c r="E382" i="2"/>
  <c r="F1178" i="7" l="1"/>
  <c r="B1180" i="7"/>
  <c r="C1179" i="7"/>
  <c r="E1179" i="7" s="1"/>
  <c r="D1179" i="7"/>
  <c r="C390" i="7"/>
  <c r="F383" i="7"/>
  <c r="E384" i="7"/>
  <c r="D384" i="7"/>
  <c r="C384" i="2"/>
  <c r="D383" i="2"/>
  <c r="F383" i="2" s="1"/>
  <c r="E383" i="2"/>
  <c r="G382" i="2"/>
  <c r="F1179" i="7" l="1"/>
  <c r="C1180" i="7"/>
  <c r="E1180" i="7" s="1"/>
  <c r="B1181" i="7"/>
  <c r="D1180" i="7"/>
  <c r="C391" i="7"/>
  <c r="F384" i="7"/>
  <c r="E385" i="7"/>
  <c r="D385" i="7"/>
  <c r="G383" i="2"/>
  <c r="E384" i="2"/>
  <c r="D384" i="2"/>
  <c r="F384" i="2" s="1"/>
  <c r="C385" i="2"/>
  <c r="F1180" i="7" l="1"/>
  <c r="C1181" i="7"/>
  <c r="E1181" i="7" s="1"/>
  <c r="B1182" i="7"/>
  <c r="D1181" i="7"/>
  <c r="C392" i="7"/>
  <c r="F385" i="7"/>
  <c r="E386" i="7"/>
  <c r="D386" i="7"/>
  <c r="G384" i="2"/>
  <c r="E385" i="2"/>
  <c r="D385" i="2"/>
  <c r="F385" i="2" s="1"/>
  <c r="C386" i="2"/>
  <c r="F1181" i="7" l="1"/>
  <c r="B1183" i="7"/>
  <c r="D1182" i="7"/>
  <c r="C1182" i="7"/>
  <c r="E1182" i="7" s="1"/>
  <c r="C393" i="7"/>
  <c r="F386" i="7"/>
  <c r="E387" i="7"/>
  <c r="D387" i="7"/>
  <c r="G385" i="2"/>
  <c r="E386" i="2"/>
  <c r="D386" i="2"/>
  <c r="F386" i="2" s="1"/>
  <c r="C387" i="2"/>
  <c r="F1182" i="7" l="1"/>
  <c r="D1183" i="7"/>
  <c r="C1183" i="7"/>
  <c r="E1183" i="7" s="1"/>
  <c r="B1184" i="7"/>
  <c r="C394" i="7"/>
  <c r="F387" i="7"/>
  <c r="E388" i="7"/>
  <c r="D388" i="7"/>
  <c r="G386" i="2"/>
  <c r="E387" i="2"/>
  <c r="D387" i="2"/>
  <c r="F387" i="2" s="1"/>
  <c r="C388" i="2"/>
  <c r="F1183" i="7" l="1"/>
  <c r="C1184" i="7"/>
  <c r="E1184" i="7" s="1"/>
  <c r="D1184" i="7"/>
  <c r="B1185" i="7"/>
  <c r="C395" i="7"/>
  <c r="F388" i="7"/>
  <c r="E389" i="7"/>
  <c r="D389" i="7"/>
  <c r="G387" i="2"/>
  <c r="C389" i="2"/>
  <c r="E388" i="2"/>
  <c r="D388" i="2"/>
  <c r="F388" i="2" s="1"/>
  <c r="C1185" i="7" l="1"/>
  <c r="E1185" i="7" s="1"/>
  <c r="B1186" i="7"/>
  <c r="D1185" i="7"/>
  <c r="F1184" i="7"/>
  <c r="C396" i="7"/>
  <c r="F389" i="7"/>
  <c r="E390" i="7"/>
  <c r="D390" i="7"/>
  <c r="G388" i="2"/>
  <c r="C390" i="2"/>
  <c r="E389" i="2"/>
  <c r="D389" i="2"/>
  <c r="F389" i="2" s="1"/>
  <c r="F1185" i="7" l="1"/>
  <c r="C1186" i="7"/>
  <c r="E1186" i="7" s="1"/>
  <c r="D1186" i="7"/>
  <c r="B1187" i="7"/>
  <c r="C397" i="7"/>
  <c r="F390" i="7"/>
  <c r="E391" i="7"/>
  <c r="D391" i="7"/>
  <c r="C391" i="2"/>
  <c r="E390" i="2"/>
  <c r="D390" i="2"/>
  <c r="F390" i="2" s="1"/>
  <c r="G389" i="2"/>
  <c r="F1186" i="7" l="1"/>
  <c r="B1188" i="7"/>
  <c r="C1187" i="7"/>
  <c r="E1187" i="7" s="1"/>
  <c r="D1187" i="7"/>
  <c r="C398" i="7"/>
  <c r="F391" i="7"/>
  <c r="E392" i="7"/>
  <c r="D392" i="7"/>
  <c r="E391" i="2"/>
  <c r="D391" i="2"/>
  <c r="F391" i="2" s="1"/>
  <c r="C392" i="2"/>
  <c r="G390" i="2"/>
  <c r="F1187" i="7" l="1"/>
  <c r="C1188" i="7"/>
  <c r="E1188" i="7" s="1"/>
  <c r="B1189" i="7"/>
  <c r="D1188" i="7"/>
  <c r="C399" i="7"/>
  <c r="E393" i="7"/>
  <c r="D393" i="7"/>
  <c r="F392" i="7"/>
  <c r="G391" i="2"/>
  <c r="E392" i="2"/>
  <c r="D392" i="2"/>
  <c r="F392" i="2" s="1"/>
  <c r="F1188" i="7" l="1"/>
  <c r="C1189" i="7"/>
  <c r="E1189" i="7" s="1"/>
  <c r="B1190" i="7"/>
  <c r="D1189" i="7"/>
  <c r="C400" i="7"/>
  <c r="E394" i="7"/>
  <c r="D394" i="7"/>
  <c r="F393" i="7"/>
  <c r="C393" i="2"/>
  <c r="G392" i="2"/>
  <c r="C394" i="2"/>
  <c r="E393" i="2"/>
  <c r="D393" i="2"/>
  <c r="F393" i="2" s="1"/>
  <c r="F1189" i="7" l="1"/>
  <c r="B1191" i="7"/>
  <c r="C1190" i="7"/>
  <c r="E1190" i="7" s="1"/>
  <c r="D1190" i="7"/>
  <c r="C401" i="7"/>
  <c r="E395" i="7"/>
  <c r="D395" i="7"/>
  <c r="F394" i="7"/>
  <c r="G393" i="2"/>
  <c r="E394" i="2"/>
  <c r="D394" i="2"/>
  <c r="F394" i="2" s="1"/>
  <c r="C395" i="2"/>
  <c r="F1190" i="7" l="1"/>
  <c r="D1191" i="7"/>
  <c r="B1192" i="7"/>
  <c r="C1191" i="7"/>
  <c r="E1191" i="7" s="1"/>
  <c r="C402" i="7"/>
  <c r="F395" i="7"/>
  <c r="E396" i="7"/>
  <c r="D396" i="7"/>
  <c r="G394" i="2"/>
  <c r="E395" i="2"/>
  <c r="D395" i="2"/>
  <c r="F395" i="2" s="1"/>
  <c r="B1193" i="7" l="1"/>
  <c r="D1192" i="7"/>
  <c r="C1192" i="7"/>
  <c r="E1192" i="7" s="1"/>
  <c r="F1191" i="7"/>
  <c r="C403" i="7"/>
  <c r="E397" i="7"/>
  <c r="D397" i="7"/>
  <c r="F396" i="7"/>
  <c r="C396" i="2"/>
  <c r="G395" i="2"/>
  <c r="D396" i="2"/>
  <c r="F396" i="2" s="1"/>
  <c r="C397" i="2"/>
  <c r="E396" i="2"/>
  <c r="F1192" i="7" l="1"/>
  <c r="D1193" i="7"/>
  <c r="C1193" i="7"/>
  <c r="E1193" i="7" s="1"/>
  <c r="B1194" i="7"/>
  <c r="C404" i="7"/>
  <c r="E398" i="7"/>
  <c r="D398" i="7"/>
  <c r="F397" i="7"/>
  <c r="E397" i="2"/>
  <c r="D397" i="2"/>
  <c r="F397" i="2" s="1"/>
  <c r="C398" i="2"/>
  <c r="G396" i="2"/>
  <c r="B1195" i="7" l="1"/>
  <c r="D1194" i="7"/>
  <c r="C1194" i="7"/>
  <c r="E1194" i="7" s="1"/>
  <c r="F1193" i="7"/>
  <c r="C405" i="7"/>
  <c r="F398" i="7"/>
  <c r="E399" i="7"/>
  <c r="D399" i="7"/>
  <c r="G397" i="2"/>
  <c r="D398" i="2"/>
  <c r="F398" i="2" s="1"/>
  <c r="E398" i="2"/>
  <c r="F1194" i="7" l="1"/>
  <c r="B1196" i="7"/>
  <c r="C1195" i="7"/>
  <c r="E1195" i="7" s="1"/>
  <c r="D1195" i="7"/>
  <c r="C406" i="7"/>
  <c r="E400" i="7"/>
  <c r="D400" i="7"/>
  <c r="F399" i="7"/>
  <c r="C399" i="2"/>
  <c r="E399" i="2"/>
  <c r="D399" i="2"/>
  <c r="F399" i="2" s="1"/>
  <c r="C400" i="2"/>
  <c r="G398" i="2"/>
  <c r="F1195" i="7" l="1"/>
  <c r="D1196" i="7"/>
  <c r="B1197" i="7"/>
  <c r="C1196" i="7"/>
  <c r="E1196" i="7" s="1"/>
  <c r="C407" i="7"/>
  <c r="F400" i="7"/>
  <c r="E401" i="7"/>
  <c r="D401" i="7"/>
  <c r="G399" i="2"/>
  <c r="D400" i="2"/>
  <c r="F400" i="2" s="1"/>
  <c r="C401" i="2"/>
  <c r="E400" i="2"/>
  <c r="F1196" i="7" l="1"/>
  <c r="B1198" i="7"/>
  <c r="D1197" i="7"/>
  <c r="C1197" i="7"/>
  <c r="E1197" i="7" s="1"/>
  <c r="C408" i="7"/>
  <c r="F401" i="7"/>
  <c r="E402" i="7"/>
  <c r="D402" i="7"/>
  <c r="E401" i="2"/>
  <c r="D401" i="2"/>
  <c r="F401" i="2" s="1"/>
  <c r="C402" i="2"/>
  <c r="G400" i="2"/>
  <c r="F1197" i="7" l="1"/>
  <c r="B1199" i="7"/>
  <c r="C1198" i="7"/>
  <c r="E1198" i="7" s="1"/>
  <c r="D1198" i="7"/>
  <c r="C409" i="7"/>
  <c r="F402" i="7"/>
  <c r="E403" i="7"/>
  <c r="D403" i="7"/>
  <c r="G401" i="2"/>
  <c r="E402" i="2"/>
  <c r="D402" i="2"/>
  <c r="F402" i="2" s="1"/>
  <c r="F1198" i="7" l="1"/>
  <c r="B1200" i="7"/>
  <c r="D1199" i="7"/>
  <c r="C1199" i="7"/>
  <c r="E1199" i="7" s="1"/>
  <c r="C410" i="7"/>
  <c r="F403" i="7"/>
  <c r="E404" i="7"/>
  <c r="D404" i="7"/>
  <c r="C403" i="2"/>
  <c r="G402" i="2"/>
  <c r="C404" i="2"/>
  <c r="D403" i="2"/>
  <c r="F403" i="2" s="1"/>
  <c r="E403" i="2"/>
  <c r="F1199" i="7" l="1"/>
  <c r="D1200" i="7"/>
  <c r="B1201" i="7"/>
  <c r="C1200" i="7"/>
  <c r="E1200" i="7" s="1"/>
  <c r="C411" i="7"/>
  <c r="F404" i="7"/>
  <c r="E405" i="7"/>
  <c r="D405" i="7"/>
  <c r="G403" i="2"/>
  <c r="C405" i="2"/>
  <c r="D404" i="2"/>
  <c r="F404" i="2" s="1"/>
  <c r="E404" i="2"/>
  <c r="C1201" i="7" l="1"/>
  <c r="E1201" i="7" s="1"/>
  <c r="B1202" i="7"/>
  <c r="D1201" i="7"/>
  <c r="F1200" i="7"/>
  <c r="C412" i="7"/>
  <c r="F405" i="7"/>
  <c r="E406" i="7"/>
  <c r="D406" i="7"/>
  <c r="G404" i="2"/>
  <c r="E405" i="2"/>
  <c r="C406" i="2"/>
  <c r="D405" i="2"/>
  <c r="F405" i="2" s="1"/>
  <c r="F1201" i="7" l="1"/>
  <c r="B1203" i="7"/>
  <c r="D1202" i="7"/>
  <c r="C1202" i="7"/>
  <c r="E1202" i="7" s="1"/>
  <c r="C413" i="7"/>
  <c r="F406" i="7"/>
  <c r="E407" i="7"/>
  <c r="D407" i="7"/>
  <c r="G405" i="2"/>
  <c r="E406" i="2"/>
  <c r="D406" i="2"/>
  <c r="F406" i="2" s="1"/>
  <c r="C407" i="2"/>
  <c r="F1202" i="7" l="1"/>
  <c r="C1203" i="7"/>
  <c r="E1203" i="7" s="1"/>
  <c r="B1204" i="7"/>
  <c r="D1203" i="7"/>
  <c r="C414" i="7"/>
  <c r="F407" i="7"/>
  <c r="E408" i="7"/>
  <c r="D408" i="7"/>
  <c r="G406" i="2"/>
  <c r="E407" i="2"/>
  <c r="D407" i="2"/>
  <c r="F407" i="2" s="1"/>
  <c r="C408" i="2"/>
  <c r="D1204" i="7" l="1"/>
  <c r="B1205" i="7"/>
  <c r="C1204" i="7"/>
  <c r="E1204" i="7" s="1"/>
  <c r="F1203" i="7"/>
  <c r="C415" i="7"/>
  <c r="F408" i="7"/>
  <c r="E409" i="7"/>
  <c r="D409" i="7"/>
  <c r="D408" i="2"/>
  <c r="F408" i="2" s="1"/>
  <c r="E408" i="2"/>
  <c r="C409" i="2"/>
  <c r="G407" i="2"/>
  <c r="C1205" i="7" l="1"/>
  <c r="E1205" i="7" s="1"/>
  <c r="B1206" i="7"/>
  <c r="D1205" i="7"/>
  <c r="F1204" i="7"/>
  <c r="C416" i="7"/>
  <c r="F409" i="7"/>
  <c r="E410" i="7"/>
  <c r="D410" i="7"/>
  <c r="C410" i="2"/>
  <c r="E409" i="2"/>
  <c r="D409" i="2"/>
  <c r="F409" i="2" s="1"/>
  <c r="G408" i="2"/>
  <c r="F1205" i="7" l="1"/>
  <c r="D1206" i="7"/>
  <c r="B1207" i="7"/>
  <c r="C1206" i="7"/>
  <c r="E1206" i="7" s="1"/>
  <c r="C417" i="7"/>
  <c r="F410" i="7"/>
  <c r="E411" i="7"/>
  <c r="D411" i="7"/>
  <c r="G409" i="2"/>
  <c r="E410" i="2"/>
  <c r="D410" i="2"/>
  <c r="F410" i="2" s="1"/>
  <c r="C411" i="2"/>
  <c r="B1208" i="7" l="1"/>
  <c r="C1207" i="7"/>
  <c r="E1207" i="7" s="1"/>
  <c r="D1207" i="7"/>
  <c r="F1206" i="7"/>
  <c r="C418" i="7"/>
  <c r="F411" i="7"/>
  <c r="E412" i="7"/>
  <c r="D412" i="7"/>
  <c r="G410" i="2"/>
  <c r="C412" i="2"/>
  <c r="E411" i="2"/>
  <c r="D411" i="2"/>
  <c r="F411" i="2" s="1"/>
  <c r="F1207" i="7" l="1"/>
  <c r="C1208" i="7"/>
  <c r="E1208" i="7" s="1"/>
  <c r="B1209" i="7"/>
  <c r="D1208" i="7"/>
  <c r="C419" i="7"/>
  <c r="F412" i="7"/>
  <c r="E413" i="7"/>
  <c r="D413" i="7"/>
  <c r="G411" i="2"/>
  <c r="C413" i="2"/>
  <c r="D412" i="2"/>
  <c r="F412" i="2" s="1"/>
  <c r="E412" i="2"/>
  <c r="F1208" i="7" l="1"/>
  <c r="B1210" i="7"/>
  <c r="C1209" i="7"/>
  <c r="E1209" i="7" s="1"/>
  <c r="D1209" i="7"/>
  <c r="C420" i="7"/>
  <c r="F413" i="7"/>
  <c r="E414" i="7"/>
  <c r="D414" i="7"/>
  <c r="G412" i="2"/>
  <c r="D413" i="2"/>
  <c r="F413" i="2" s="1"/>
  <c r="C414" i="2"/>
  <c r="E413" i="2"/>
  <c r="F1209" i="7" l="1"/>
  <c r="D1210" i="7"/>
  <c r="C1210" i="7"/>
  <c r="E1210" i="7" s="1"/>
  <c r="B1211" i="7"/>
  <c r="C421" i="7"/>
  <c r="F414" i="7"/>
  <c r="E415" i="7"/>
  <c r="D415" i="7"/>
  <c r="C415" i="2"/>
  <c r="D414" i="2"/>
  <c r="F414" i="2" s="1"/>
  <c r="E414" i="2"/>
  <c r="G413" i="2"/>
  <c r="B1212" i="7" l="1"/>
  <c r="D1211" i="7"/>
  <c r="C1211" i="7"/>
  <c r="E1211" i="7" s="1"/>
  <c r="F1210" i="7"/>
  <c r="C422" i="7"/>
  <c r="F415" i="7"/>
  <c r="E416" i="7"/>
  <c r="D416" i="7"/>
  <c r="G414" i="2"/>
  <c r="E415" i="2"/>
  <c r="D415" i="2"/>
  <c r="F415" i="2" s="1"/>
  <c r="F1211" i="7" l="1"/>
  <c r="C1212" i="7"/>
  <c r="E1212" i="7" s="1"/>
  <c r="D1212" i="7"/>
  <c r="B1213" i="7"/>
  <c r="C423" i="7"/>
  <c r="E417" i="7"/>
  <c r="D417" i="7"/>
  <c r="F416" i="7"/>
  <c r="C416" i="2"/>
  <c r="G415" i="2"/>
  <c r="E416" i="2"/>
  <c r="C417" i="2"/>
  <c r="D416" i="2"/>
  <c r="F416" i="2" s="1"/>
  <c r="F1212" i="7" l="1"/>
  <c r="C1213" i="7"/>
  <c r="E1213" i="7" s="1"/>
  <c r="B1214" i="7"/>
  <c r="D1213" i="7"/>
  <c r="C424" i="7"/>
  <c r="F417" i="7"/>
  <c r="E418" i="7"/>
  <c r="D418" i="7"/>
  <c r="G416" i="2"/>
  <c r="D417" i="2"/>
  <c r="F417" i="2" s="1"/>
  <c r="C418" i="2"/>
  <c r="E417" i="2"/>
  <c r="F1213" i="7" l="1"/>
  <c r="C1214" i="7"/>
  <c r="E1214" i="7" s="1"/>
  <c r="D1214" i="7"/>
  <c r="B1215" i="7"/>
  <c r="C425" i="7"/>
  <c r="E419" i="7"/>
  <c r="D419" i="7"/>
  <c r="F418" i="7"/>
  <c r="C419" i="2"/>
  <c r="E418" i="2"/>
  <c r="D418" i="2"/>
  <c r="F418" i="2" s="1"/>
  <c r="G417" i="2"/>
  <c r="F1214" i="7" l="1"/>
  <c r="D1215" i="7"/>
  <c r="B1216" i="7"/>
  <c r="C1215" i="7"/>
  <c r="E1215" i="7" s="1"/>
  <c r="C426" i="7"/>
  <c r="F419" i="7"/>
  <c r="E420" i="7"/>
  <c r="D420" i="7"/>
  <c r="G418" i="2"/>
  <c r="D419" i="2"/>
  <c r="F419" i="2" s="1"/>
  <c r="C420" i="2"/>
  <c r="E419" i="2"/>
  <c r="F1215" i="7" l="1"/>
  <c r="C1216" i="7"/>
  <c r="E1216" i="7" s="1"/>
  <c r="D1216" i="7"/>
  <c r="C427" i="7"/>
  <c r="F420" i="7"/>
  <c r="E421" i="7"/>
  <c r="D421" i="7"/>
  <c r="E420" i="2"/>
  <c r="D420" i="2"/>
  <c r="F420" i="2" s="1"/>
  <c r="C421" i="2"/>
  <c r="G419" i="2"/>
  <c r="F1216" i="7" l="1"/>
  <c r="C428" i="7"/>
  <c r="F421" i="7"/>
  <c r="E422" i="7"/>
  <c r="D422" i="7"/>
  <c r="G420" i="2"/>
  <c r="E421" i="2"/>
  <c r="D421" i="2"/>
  <c r="F421" i="2" s="1"/>
  <c r="C422" i="2"/>
  <c r="C429" i="7" l="1"/>
  <c r="F422" i="7"/>
  <c r="E423" i="7"/>
  <c r="D423" i="7"/>
  <c r="C423" i="2"/>
  <c r="D422" i="2"/>
  <c r="F422" i="2" s="1"/>
  <c r="E422" i="2"/>
  <c r="G421" i="2"/>
  <c r="C430" i="7" l="1"/>
  <c r="F423" i="7"/>
  <c r="E424" i="7"/>
  <c r="D424" i="7"/>
  <c r="G422" i="2"/>
  <c r="D423" i="2"/>
  <c r="F423" i="2" s="1"/>
  <c r="E423" i="2"/>
  <c r="C431" i="7" l="1"/>
  <c r="F424" i="7"/>
  <c r="E425" i="7"/>
  <c r="D425" i="7"/>
  <c r="C424" i="2"/>
  <c r="C425" i="2"/>
  <c r="E424" i="2"/>
  <c r="D424" i="2"/>
  <c r="F424" i="2" s="1"/>
  <c r="G423" i="2"/>
  <c r="C432" i="7" l="1"/>
  <c r="F425" i="7"/>
  <c r="E426" i="7"/>
  <c r="D426" i="7"/>
  <c r="G424" i="2"/>
  <c r="E425" i="2"/>
  <c r="D425" i="2"/>
  <c r="F425" i="2" s="1"/>
  <c r="C433" i="7" l="1"/>
  <c r="F426" i="7"/>
  <c r="E427" i="7"/>
  <c r="D427" i="7"/>
  <c r="C426" i="2"/>
  <c r="G425" i="2"/>
  <c r="D426" i="2"/>
  <c r="F426" i="2" s="1"/>
  <c r="C427" i="2"/>
  <c r="E426" i="2"/>
  <c r="C434" i="7" l="1"/>
  <c r="F427" i="7"/>
  <c r="E428" i="7"/>
  <c r="D428" i="7"/>
  <c r="E427" i="2"/>
  <c r="D427" i="2"/>
  <c r="F427" i="2" s="1"/>
  <c r="G426" i="2"/>
  <c r="C435" i="7" l="1"/>
  <c r="F428" i="7"/>
  <c r="E429" i="7"/>
  <c r="D429" i="7"/>
  <c r="C428" i="2"/>
  <c r="G427" i="2"/>
  <c r="D428" i="2"/>
  <c r="F428" i="2" s="1"/>
  <c r="C429" i="2"/>
  <c r="E428" i="2"/>
  <c r="C436" i="7" l="1"/>
  <c r="F429" i="7"/>
  <c r="E430" i="7"/>
  <c r="D430" i="7"/>
  <c r="G428" i="2"/>
  <c r="C430" i="2"/>
  <c r="E429" i="2"/>
  <c r="D429" i="2"/>
  <c r="F429" i="2" s="1"/>
  <c r="C437" i="7" l="1"/>
  <c r="E431" i="7"/>
  <c r="D431" i="7"/>
  <c r="F430" i="7"/>
  <c r="G429" i="2"/>
  <c r="D430" i="2"/>
  <c r="F430" i="2" s="1"/>
  <c r="C431" i="2"/>
  <c r="E430" i="2"/>
  <c r="C438" i="7" l="1"/>
  <c r="F431" i="7"/>
  <c r="E432" i="7"/>
  <c r="D432" i="7"/>
  <c r="G430" i="2"/>
  <c r="C432" i="2"/>
  <c r="E431" i="2"/>
  <c r="D431" i="2"/>
  <c r="F431" i="2" s="1"/>
  <c r="C439" i="7" l="1"/>
  <c r="F432" i="7"/>
  <c r="E433" i="7"/>
  <c r="D433" i="7"/>
  <c r="G431" i="2"/>
  <c r="E432" i="2"/>
  <c r="D432" i="2"/>
  <c r="F432" i="2" s="1"/>
  <c r="C440" i="7" l="1"/>
  <c r="F433" i="7"/>
  <c r="E434" i="7"/>
  <c r="D434" i="7"/>
  <c r="C433" i="2"/>
  <c r="G432" i="2"/>
  <c r="C434" i="2"/>
  <c r="E433" i="2"/>
  <c r="D433" i="2"/>
  <c r="F433" i="2" s="1"/>
  <c r="C441" i="7" l="1"/>
  <c r="F434" i="7"/>
  <c r="E435" i="7"/>
  <c r="D435" i="7"/>
  <c r="G433" i="2"/>
  <c r="D434" i="2"/>
  <c r="F434" i="2" s="1"/>
  <c r="E434" i="2"/>
  <c r="C435" i="2"/>
  <c r="C442" i="7" l="1"/>
  <c r="F435" i="7"/>
  <c r="E436" i="7"/>
  <c r="D436" i="7"/>
  <c r="E435" i="2"/>
  <c r="D435" i="2"/>
  <c r="F435" i="2" s="1"/>
  <c r="C436" i="2"/>
  <c r="G434" i="2"/>
  <c r="C443" i="7" l="1"/>
  <c r="F436" i="7"/>
  <c r="E437" i="7"/>
  <c r="D437" i="7"/>
  <c r="G435" i="2"/>
  <c r="D436" i="2"/>
  <c r="F436" i="2" s="1"/>
  <c r="C437" i="2"/>
  <c r="E436" i="2"/>
  <c r="C444" i="7" l="1"/>
  <c r="F437" i="7"/>
  <c r="E438" i="7"/>
  <c r="D438" i="7"/>
  <c r="C438" i="2"/>
  <c r="E437" i="2"/>
  <c r="D437" i="2"/>
  <c r="F437" i="2" s="1"/>
  <c r="G436" i="2"/>
  <c r="C445" i="7" l="1"/>
  <c r="F438" i="7"/>
  <c r="E439" i="7"/>
  <c r="D439" i="7"/>
  <c r="G437" i="2"/>
  <c r="D438" i="2"/>
  <c r="F438" i="2" s="1"/>
  <c r="C439" i="2"/>
  <c r="E438" i="2"/>
  <c r="C446" i="7" l="1"/>
  <c r="F439" i="7"/>
  <c r="E440" i="7"/>
  <c r="D440" i="7"/>
  <c r="G438" i="2"/>
  <c r="E439" i="2"/>
  <c r="D439" i="2"/>
  <c r="F439" i="2" s="1"/>
  <c r="C440" i="2"/>
  <c r="C447" i="7" l="1"/>
  <c r="F440" i="7"/>
  <c r="E441" i="7"/>
  <c r="D441" i="7"/>
  <c r="D440" i="2"/>
  <c r="F440" i="2" s="1"/>
  <c r="E440" i="2"/>
  <c r="G439" i="2"/>
  <c r="C448" i="7" l="1"/>
  <c r="F441" i="7"/>
  <c r="E442" i="7"/>
  <c r="D442" i="7"/>
  <c r="C441" i="2"/>
  <c r="C442" i="2"/>
  <c r="E441" i="2"/>
  <c r="D441" i="2"/>
  <c r="F441" i="2" s="1"/>
  <c r="G440" i="2"/>
  <c r="C449" i="7" l="1"/>
  <c r="F442" i="7"/>
  <c r="E443" i="7"/>
  <c r="D443" i="7"/>
  <c r="G441" i="2"/>
  <c r="D442" i="2"/>
  <c r="F442" i="2" s="1"/>
  <c r="E442" i="2"/>
  <c r="C450" i="7" l="1"/>
  <c r="F443" i="7"/>
  <c r="E444" i="7"/>
  <c r="D444" i="7"/>
  <c r="C443" i="2"/>
  <c r="C444" i="2"/>
  <c r="D443" i="2"/>
  <c r="F443" i="2" s="1"/>
  <c r="E443" i="2"/>
  <c r="G442" i="2"/>
  <c r="C451" i="7" l="1"/>
  <c r="F444" i="7"/>
  <c r="E445" i="7"/>
  <c r="D445" i="7"/>
  <c r="G443" i="2"/>
  <c r="D444" i="2"/>
  <c r="F444" i="2" s="1"/>
  <c r="C445" i="2"/>
  <c r="E444" i="2"/>
  <c r="C452" i="7" l="1"/>
  <c r="E446" i="7"/>
  <c r="D446" i="7"/>
  <c r="F445" i="7"/>
  <c r="E445" i="2"/>
  <c r="D445" i="2"/>
  <c r="F445" i="2" s="1"/>
  <c r="G444" i="2"/>
  <c r="C453" i="7" l="1"/>
  <c r="F446" i="7"/>
  <c r="E447" i="7"/>
  <c r="D447" i="7"/>
  <c r="C446" i="2"/>
  <c r="G445" i="2"/>
  <c r="D446" i="2"/>
  <c r="F446" i="2" s="1"/>
  <c r="C447" i="2"/>
  <c r="E446" i="2"/>
  <c r="C454" i="7" l="1"/>
  <c r="F447" i="7"/>
  <c r="E448" i="7"/>
  <c r="D448" i="7"/>
  <c r="G446" i="2"/>
  <c r="E447" i="2"/>
  <c r="D447" i="2"/>
  <c r="F447" i="2" s="1"/>
  <c r="C455" i="7" l="1"/>
  <c r="F448" i="7"/>
  <c r="E449" i="7"/>
  <c r="D449" i="7"/>
  <c r="C448" i="2"/>
  <c r="G447" i="2"/>
  <c r="D448" i="2"/>
  <c r="F448" i="2" s="1"/>
  <c r="C449" i="2"/>
  <c r="E448" i="2"/>
  <c r="C456" i="7" l="1"/>
  <c r="F449" i="7"/>
  <c r="E450" i="7"/>
  <c r="D450" i="7"/>
  <c r="G448" i="2"/>
  <c r="C450" i="2"/>
  <c r="E449" i="2"/>
  <c r="D449" i="2"/>
  <c r="F449" i="2" s="1"/>
  <c r="C457" i="7" l="1"/>
  <c r="F450" i="7"/>
  <c r="E451" i="7"/>
  <c r="D451" i="7"/>
  <c r="G449" i="2"/>
  <c r="D450" i="2"/>
  <c r="F450" i="2" s="1"/>
  <c r="C451" i="2"/>
  <c r="E450" i="2"/>
  <c r="C458" i="7" l="1"/>
  <c r="F451" i="7"/>
  <c r="E452" i="7"/>
  <c r="D452" i="7"/>
  <c r="C452" i="2"/>
  <c r="E451" i="2"/>
  <c r="D451" i="2"/>
  <c r="F451" i="2" s="1"/>
  <c r="G450" i="2"/>
  <c r="C459" i="7" l="1"/>
  <c r="F452" i="7"/>
  <c r="E453" i="7"/>
  <c r="D453" i="7"/>
  <c r="G451" i="2"/>
  <c r="E452" i="2"/>
  <c r="D452" i="2"/>
  <c r="F452" i="2" s="1"/>
  <c r="C460" i="7" l="1"/>
  <c r="F453" i="7"/>
  <c r="E454" i="7"/>
  <c r="D454" i="7"/>
  <c r="C453" i="2"/>
  <c r="G452" i="2"/>
  <c r="E453" i="2"/>
  <c r="D453" i="2"/>
  <c r="F453" i="2" s="1"/>
  <c r="C454" i="2"/>
  <c r="C461" i="7" l="1"/>
  <c r="F454" i="7"/>
  <c r="E455" i="7"/>
  <c r="D455" i="7"/>
  <c r="G453" i="2"/>
  <c r="D454" i="2"/>
  <c r="F454" i="2" s="1"/>
  <c r="E454" i="2"/>
  <c r="C462" i="7" l="1"/>
  <c r="F455" i="7"/>
  <c r="E456" i="7"/>
  <c r="D456" i="7"/>
  <c r="C455" i="2"/>
  <c r="C456" i="2"/>
  <c r="E455" i="2"/>
  <c r="D455" i="2"/>
  <c r="F455" i="2" s="1"/>
  <c r="G454" i="2"/>
  <c r="C463" i="7" l="1"/>
  <c r="F456" i="7"/>
  <c r="E457" i="7"/>
  <c r="D457" i="7"/>
  <c r="G455" i="2"/>
  <c r="E456" i="2"/>
  <c r="D456" i="2"/>
  <c r="F456" i="2" s="1"/>
  <c r="C464" i="7" l="1"/>
  <c r="F457" i="7"/>
  <c r="E458" i="7"/>
  <c r="D458" i="7"/>
  <c r="C457" i="2"/>
  <c r="C458" i="2"/>
  <c r="E457" i="2"/>
  <c r="D457" i="2"/>
  <c r="F457" i="2" s="1"/>
  <c r="G456" i="2"/>
  <c r="C465" i="7" l="1"/>
  <c r="F458" i="7"/>
  <c r="E459" i="7"/>
  <c r="D459" i="7"/>
  <c r="G457" i="2"/>
  <c r="E458" i="2"/>
  <c r="D458" i="2"/>
  <c r="F458" i="2" s="1"/>
  <c r="C466" i="7" l="1"/>
  <c r="F459" i="7"/>
  <c r="E460" i="7"/>
  <c r="D460" i="7"/>
  <c r="C459" i="2"/>
  <c r="G458" i="2"/>
  <c r="E459" i="2"/>
  <c r="D459" i="2"/>
  <c r="F459" i="2" s="1"/>
  <c r="C460" i="2"/>
  <c r="C467" i="7" l="1"/>
  <c r="F460" i="7"/>
  <c r="E461" i="7"/>
  <c r="D461" i="7"/>
  <c r="G459" i="2"/>
  <c r="C461" i="2"/>
  <c r="E460" i="2"/>
  <c r="D460" i="2"/>
  <c r="F460" i="2" s="1"/>
  <c r="C468" i="7" l="1"/>
  <c r="F461" i="7"/>
  <c r="E462" i="7"/>
  <c r="D462" i="7"/>
  <c r="G460" i="2"/>
  <c r="C462" i="2"/>
  <c r="E461" i="2"/>
  <c r="D461" i="2"/>
  <c r="F461" i="2" s="1"/>
  <c r="C469" i="7" l="1"/>
  <c r="F462" i="7"/>
  <c r="E463" i="7"/>
  <c r="D463" i="7"/>
  <c r="G461" i="2"/>
  <c r="C463" i="2"/>
  <c r="E462" i="2"/>
  <c r="D462" i="2"/>
  <c r="F462" i="2" s="1"/>
  <c r="C470" i="7" l="1"/>
  <c r="F463" i="7"/>
  <c r="E464" i="7"/>
  <c r="D464" i="7"/>
  <c r="G462" i="2"/>
  <c r="E463" i="2"/>
  <c r="D463" i="2"/>
  <c r="F463" i="2" s="1"/>
  <c r="C471" i="7" l="1"/>
  <c r="F464" i="7"/>
  <c r="E465" i="7"/>
  <c r="D465" i="7"/>
  <c r="C464" i="2"/>
  <c r="G463" i="2"/>
  <c r="C465" i="2"/>
  <c r="E464" i="2"/>
  <c r="D464" i="2"/>
  <c r="F464" i="2" s="1"/>
  <c r="C472" i="7" l="1"/>
  <c r="F465" i="7"/>
  <c r="E466" i="7"/>
  <c r="D466" i="7"/>
  <c r="G464" i="2"/>
  <c r="E465" i="2"/>
  <c r="C466" i="2"/>
  <c r="D465" i="2"/>
  <c r="F465" i="2" s="1"/>
  <c r="C473" i="7" l="1"/>
  <c r="F466" i="7"/>
  <c r="E467" i="7"/>
  <c r="D467" i="7"/>
  <c r="G465" i="2"/>
  <c r="E466" i="2"/>
  <c r="D466" i="2"/>
  <c r="F466" i="2" s="1"/>
  <c r="C474" i="7" l="1"/>
  <c r="F467" i="7"/>
  <c r="E468" i="7"/>
  <c r="D468" i="7"/>
  <c r="C467" i="2"/>
  <c r="G466" i="2"/>
  <c r="C468" i="2"/>
  <c r="E467" i="2"/>
  <c r="D467" i="2"/>
  <c r="F467" i="2" s="1"/>
  <c r="C475" i="7" l="1"/>
  <c r="F468" i="7"/>
  <c r="E469" i="7"/>
  <c r="D469" i="7"/>
  <c r="G467" i="2"/>
  <c r="C469" i="2"/>
  <c r="E468" i="2"/>
  <c r="D468" i="2"/>
  <c r="F468" i="2" s="1"/>
  <c r="C476" i="7" l="1"/>
  <c r="F469" i="7"/>
  <c r="E470" i="7"/>
  <c r="D470" i="7"/>
  <c r="G468" i="2"/>
  <c r="C470" i="2"/>
  <c r="E469" i="2"/>
  <c r="D469" i="2"/>
  <c r="F469" i="2" s="1"/>
  <c r="C477" i="7" l="1"/>
  <c r="F470" i="7"/>
  <c r="E471" i="7"/>
  <c r="D471" i="7"/>
  <c r="G469" i="2"/>
  <c r="E470" i="2"/>
  <c r="D470" i="2"/>
  <c r="F470" i="2" s="1"/>
  <c r="C471" i="2"/>
  <c r="C478" i="7" l="1"/>
  <c r="F471" i="7"/>
  <c r="E472" i="7"/>
  <c r="D472" i="7"/>
  <c r="G470" i="2"/>
  <c r="C472" i="2"/>
  <c r="E471" i="2"/>
  <c r="D471" i="2"/>
  <c r="F471" i="2" s="1"/>
  <c r="C479" i="7" l="1"/>
  <c r="F472" i="7"/>
  <c r="E473" i="7"/>
  <c r="D473" i="7"/>
  <c r="G471" i="2"/>
  <c r="C473" i="2"/>
  <c r="E472" i="2"/>
  <c r="D472" i="2"/>
  <c r="F472" i="2" s="1"/>
  <c r="C480" i="7" l="1"/>
  <c r="F473" i="7"/>
  <c r="E474" i="7"/>
  <c r="D474" i="7"/>
  <c r="G472" i="2"/>
  <c r="E473" i="2"/>
  <c r="D473" i="2"/>
  <c r="F473" i="2" s="1"/>
  <c r="C481" i="7" l="1"/>
  <c r="F474" i="7"/>
  <c r="E475" i="7"/>
  <c r="D475" i="7"/>
  <c r="C474" i="2"/>
  <c r="G473" i="2"/>
  <c r="E474" i="2"/>
  <c r="D474" i="2"/>
  <c r="F474" i="2" s="1"/>
  <c r="C475" i="2"/>
  <c r="C482" i="7" l="1"/>
  <c r="F475" i="7"/>
  <c r="E476" i="7"/>
  <c r="D476" i="7"/>
  <c r="G474" i="2"/>
  <c r="C476" i="2"/>
  <c r="D475" i="2"/>
  <c r="F475" i="2" s="1"/>
  <c r="E475" i="2"/>
  <c r="C483" i="7" l="1"/>
  <c r="F476" i="7"/>
  <c r="E477" i="7"/>
  <c r="D477" i="7"/>
  <c r="G475" i="2"/>
  <c r="E476" i="2"/>
  <c r="D476" i="2"/>
  <c r="F476" i="2" s="1"/>
  <c r="C484" i="7" l="1"/>
  <c r="F477" i="7"/>
  <c r="E478" i="7"/>
  <c r="D478" i="7"/>
  <c r="C477" i="2"/>
  <c r="G476" i="2"/>
  <c r="E477" i="2"/>
  <c r="D477" i="2"/>
  <c r="F477" i="2" s="1"/>
  <c r="C478" i="2"/>
  <c r="C485" i="7" l="1"/>
  <c r="F478" i="7"/>
  <c r="E479" i="7"/>
  <c r="D479" i="7"/>
  <c r="D478" i="2"/>
  <c r="F478" i="2" s="1"/>
  <c r="E478" i="2"/>
  <c r="G477" i="2"/>
  <c r="C486" i="7" l="1"/>
  <c r="F479" i="7"/>
  <c r="E480" i="7"/>
  <c r="D480" i="7"/>
  <c r="C479" i="2"/>
  <c r="G478" i="2"/>
  <c r="C480" i="2"/>
  <c r="E479" i="2"/>
  <c r="D479" i="2"/>
  <c r="F479" i="2" s="1"/>
  <c r="C487" i="7" l="1"/>
  <c r="F480" i="7"/>
  <c r="E481" i="7"/>
  <c r="D481" i="7"/>
  <c r="G479" i="2"/>
  <c r="C481" i="2"/>
  <c r="E480" i="2"/>
  <c r="D480" i="2"/>
  <c r="F480" i="2" s="1"/>
  <c r="C488" i="7" l="1"/>
  <c r="F481" i="7"/>
  <c r="E482" i="7"/>
  <c r="D482" i="7"/>
  <c r="G480" i="2"/>
  <c r="C482" i="2"/>
  <c r="E481" i="2"/>
  <c r="D481" i="2"/>
  <c r="F481" i="2" s="1"/>
  <c r="C489" i="7" l="1"/>
  <c r="F482" i="7"/>
  <c r="E483" i="7"/>
  <c r="D483" i="7"/>
  <c r="G481" i="2"/>
  <c r="C483" i="2"/>
  <c r="D482" i="2"/>
  <c r="F482" i="2" s="1"/>
  <c r="E482" i="2"/>
  <c r="C490" i="7" l="1"/>
  <c r="F483" i="7"/>
  <c r="E484" i="7"/>
  <c r="D484" i="7"/>
  <c r="G482" i="2"/>
  <c r="C484" i="2"/>
  <c r="D483" i="2"/>
  <c r="F483" i="2" s="1"/>
  <c r="E483" i="2"/>
  <c r="C491" i="7" l="1"/>
  <c r="F484" i="7"/>
  <c r="E485" i="7"/>
  <c r="D485" i="7"/>
  <c r="G483" i="2"/>
  <c r="C485" i="2"/>
  <c r="E484" i="2"/>
  <c r="D484" i="2"/>
  <c r="F484" i="2" s="1"/>
  <c r="C492" i="7" l="1"/>
  <c r="F485" i="7"/>
  <c r="E486" i="7"/>
  <c r="D486" i="7"/>
  <c r="G484" i="2"/>
  <c r="E485" i="2"/>
  <c r="D485" i="2"/>
  <c r="F485" i="2" s="1"/>
  <c r="C486" i="2"/>
  <c r="C493" i="7" l="1"/>
  <c r="F486" i="7"/>
  <c r="E487" i="7"/>
  <c r="D487" i="7"/>
  <c r="G485" i="2"/>
  <c r="D486" i="2"/>
  <c r="F486" i="2" s="1"/>
  <c r="C487" i="2"/>
  <c r="E486" i="2"/>
  <c r="C494" i="7" l="1"/>
  <c r="F487" i="7"/>
  <c r="E488" i="7"/>
  <c r="D488" i="7"/>
  <c r="E487" i="2"/>
  <c r="C488" i="2"/>
  <c r="D487" i="2"/>
  <c r="F487" i="2" s="1"/>
  <c r="G486" i="2"/>
  <c r="C495" i="7" l="1"/>
  <c r="F488" i="7"/>
  <c r="E489" i="7"/>
  <c r="D489" i="7"/>
  <c r="G487" i="2"/>
  <c r="D488" i="2"/>
  <c r="F488" i="2" s="1"/>
  <c r="C489" i="2"/>
  <c r="E488" i="2"/>
  <c r="C496" i="7" l="1"/>
  <c r="F489" i="7"/>
  <c r="E490" i="7"/>
  <c r="D490" i="7"/>
  <c r="D489" i="2"/>
  <c r="F489" i="2" s="1"/>
  <c r="E489" i="2"/>
  <c r="C490" i="2"/>
  <c r="G488" i="2"/>
  <c r="C497" i="7" l="1"/>
  <c r="F490" i="7"/>
  <c r="E491" i="7"/>
  <c r="D491" i="7"/>
  <c r="E490" i="2"/>
  <c r="D490" i="2"/>
  <c r="F490" i="2" s="1"/>
  <c r="C491" i="2"/>
  <c r="G489" i="2"/>
  <c r="C498" i="7" l="1"/>
  <c r="E492" i="7"/>
  <c r="D492" i="7"/>
  <c r="F491" i="7"/>
  <c r="G490" i="2"/>
  <c r="D491" i="2"/>
  <c r="F491" i="2" s="1"/>
  <c r="E491" i="2"/>
  <c r="C492" i="2"/>
  <c r="C499" i="7" l="1"/>
  <c r="F492" i="7"/>
  <c r="E493" i="7"/>
  <c r="D493" i="7"/>
  <c r="G491" i="2"/>
  <c r="C493" i="2"/>
  <c r="D492" i="2"/>
  <c r="F492" i="2" s="1"/>
  <c r="E492" i="2"/>
  <c r="C500" i="7" l="1"/>
  <c r="E494" i="7"/>
  <c r="D494" i="7"/>
  <c r="F493" i="7"/>
  <c r="G492" i="2"/>
  <c r="C494" i="2"/>
  <c r="D493" i="2"/>
  <c r="F493" i="2" s="1"/>
  <c r="E493" i="2"/>
  <c r="C501" i="7" l="1"/>
  <c r="F494" i="7"/>
  <c r="E495" i="7"/>
  <c r="D495" i="7"/>
  <c r="G493" i="2"/>
  <c r="E494" i="2"/>
  <c r="D494" i="2"/>
  <c r="F494" i="2" s="1"/>
  <c r="C495" i="2"/>
  <c r="C502" i="7" l="1"/>
  <c r="F495" i="7"/>
  <c r="E496" i="7"/>
  <c r="D496" i="7"/>
  <c r="G494" i="2"/>
  <c r="C496" i="2"/>
  <c r="E495" i="2"/>
  <c r="D495" i="2"/>
  <c r="F495" i="2" s="1"/>
  <c r="C503" i="7" l="1"/>
  <c r="E497" i="7"/>
  <c r="D497" i="7"/>
  <c r="F496" i="7"/>
  <c r="G495" i="2"/>
  <c r="C497" i="2"/>
  <c r="E496" i="2"/>
  <c r="D496" i="2"/>
  <c r="F496" i="2" s="1"/>
  <c r="C504" i="7" l="1"/>
  <c r="F497" i="7"/>
  <c r="E498" i="7"/>
  <c r="D498" i="7"/>
  <c r="G496" i="2"/>
  <c r="D497" i="2"/>
  <c r="F497" i="2" s="1"/>
  <c r="E497" i="2"/>
  <c r="C505" i="7" l="1"/>
  <c r="F498" i="7"/>
  <c r="E499" i="7"/>
  <c r="D499" i="7"/>
  <c r="C498" i="2"/>
  <c r="G497" i="2"/>
  <c r="C499" i="2"/>
  <c r="E498" i="2"/>
  <c r="D498" i="2"/>
  <c r="F498" i="2" s="1"/>
  <c r="C506" i="7" l="1"/>
  <c r="E500" i="7"/>
  <c r="D500" i="7"/>
  <c r="F499" i="7"/>
  <c r="G498" i="2"/>
  <c r="D499" i="2"/>
  <c r="F499" i="2" s="1"/>
  <c r="E499" i="2"/>
  <c r="C500" i="2"/>
  <c r="C507" i="7" l="1"/>
  <c r="F500" i="7"/>
  <c r="E501" i="7"/>
  <c r="D501" i="7"/>
  <c r="G499" i="2"/>
  <c r="C501" i="2"/>
  <c r="E500" i="2"/>
  <c r="D500" i="2"/>
  <c r="F500" i="2" s="1"/>
  <c r="C508" i="7" l="1"/>
  <c r="E502" i="7"/>
  <c r="D502" i="7"/>
  <c r="F501" i="7"/>
  <c r="G500" i="2"/>
  <c r="C502" i="2"/>
  <c r="D501" i="2"/>
  <c r="F501" i="2" s="1"/>
  <c r="E501" i="2"/>
  <c r="C509" i="7" l="1"/>
  <c r="E503" i="7"/>
  <c r="D503" i="7"/>
  <c r="F502" i="7"/>
  <c r="G501" i="2"/>
  <c r="E502" i="2"/>
  <c r="D502" i="2"/>
  <c r="F502" i="2" s="1"/>
  <c r="C503" i="2"/>
  <c r="C510" i="7" l="1"/>
  <c r="F503" i="7"/>
  <c r="E504" i="7"/>
  <c r="D504" i="7"/>
  <c r="G502" i="2"/>
  <c r="C504" i="2"/>
  <c r="D503" i="2"/>
  <c r="F503" i="2" s="1"/>
  <c r="E503" i="2"/>
  <c r="C511" i="7" l="1"/>
  <c r="E505" i="7"/>
  <c r="D505" i="7"/>
  <c r="F504" i="7"/>
  <c r="G503" i="2"/>
  <c r="C505" i="2"/>
  <c r="E504" i="2"/>
  <c r="D504" i="2"/>
  <c r="F504" i="2" s="1"/>
  <c r="C512" i="7" l="1"/>
  <c r="E506" i="7"/>
  <c r="D506" i="7"/>
  <c r="F505" i="7"/>
  <c r="G504" i="2"/>
  <c r="C506" i="2"/>
  <c r="D505" i="2"/>
  <c r="F505" i="2" s="1"/>
  <c r="E505" i="2"/>
  <c r="C513" i="7" l="1"/>
  <c r="E507" i="7"/>
  <c r="D507" i="7"/>
  <c r="F506" i="7"/>
  <c r="G505" i="2"/>
  <c r="E506" i="2"/>
  <c r="C507" i="2"/>
  <c r="D506" i="2"/>
  <c r="F506" i="2" s="1"/>
  <c r="C514" i="7" l="1"/>
  <c r="E508" i="7"/>
  <c r="D508" i="7"/>
  <c r="F507" i="7"/>
  <c r="G506" i="2"/>
  <c r="D507" i="2"/>
  <c r="F507" i="2" s="1"/>
  <c r="E507" i="2"/>
  <c r="C508" i="2"/>
  <c r="C515" i="7" l="1"/>
  <c r="F508" i="7"/>
  <c r="E509" i="7"/>
  <c r="D509" i="7"/>
  <c r="G507" i="2"/>
  <c r="C509" i="2"/>
  <c r="E508" i="2"/>
  <c r="D508" i="2"/>
  <c r="F508" i="2" s="1"/>
  <c r="C516" i="7" l="1"/>
  <c r="F509" i="7"/>
  <c r="E510" i="7"/>
  <c r="D510" i="7"/>
  <c r="G508" i="2"/>
  <c r="D509" i="2"/>
  <c r="F509" i="2" s="1"/>
  <c r="E509" i="2"/>
  <c r="C517" i="7" l="1"/>
  <c r="E511" i="7"/>
  <c r="D511" i="7"/>
  <c r="F510" i="7"/>
  <c r="C510" i="2"/>
  <c r="G509" i="2"/>
  <c r="E510" i="2"/>
  <c r="D510" i="2"/>
  <c r="F510" i="2" s="1"/>
  <c r="C511" i="2"/>
  <c r="C518" i="7" l="1"/>
  <c r="F511" i="7"/>
  <c r="E512" i="7"/>
  <c r="D512" i="7"/>
  <c r="C512" i="2"/>
  <c r="D511" i="2"/>
  <c r="F511" i="2" s="1"/>
  <c r="E511" i="2"/>
  <c r="G510" i="2"/>
  <c r="C519" i="7" l="1"/>
  <c r="E513" i="7"/>
  <c r="D513" i="7"/>
  <c r="F512" i="7"/>
  <c r="G511" i="2"/>
  <c r="C513" i="2"/>
  <c r="E512" i="2"/>
  <c r="D512" i="2"/>
  <c r="F512" i="2" s="1"/>
  <c r="C520" i="7" l="1"/>
  <c r="F513" i="7"/>
  <c r="E514" i="7"/>
  <c r="D514" i="7"/>
  <c r="G512" i="2"/>
  <c r="C514" i="2"/>
  <c r="E513" i="2"/>
  <c r="D513" i="2"/>
  <c r="F513" i="2" s="1"/>
  <c r="C521" i="7" l="1"/>
  <c r="F514" i="7"/>
  <c r="E515" i="7"/>
  <c r="D515" i="7"/>
  <c r="E514" i="2"/>
  <c r="D514" i="2"/>
  <c r="F514" i="2" s="1"/>
  <c r="C515" i="2"/>
  <c r="G513" i="2"/>
  <c r="C522" i="7" l="1"/>
  <c r="F515" i="7"/>
  <c r="E516" i="7"/>
  <c r="D516" i="7"/>
  <c r="G514" i="2"/>
  <c r="D515" i="2"/>
  <c r="F515" i="2" s="1"/>
  <c r="E515" i="2"/>
  <c r="C516" i="2"/>
  <c r="C523" i="7" l="1"/>
  <c r="F516" i="7"/>
  <c r="E517" i="7"/>
  <c r="D517" i="7"/>
  <c r="G515" i="2"/>
  <c r="C517" i="2"/>
  <c r="E516" i="2"/>
  <c r="D516" i="2"/>
  <c r="F516" i="2" s="1"/>
  <c r="C524" i="7" l="1"/>
  <c r="E518" i="7"/>
  <c r="D518" i="7"/>
  <c r="F517" i="7"/>
  <c r="G516" i="2"/>
  <c r="D517" i="2"/>
  <c r="F517" i="2" s="1"/>
  <c r="E517" i="2"/>
  <c r="C525" i="7" l="1"/>
  <c r="F518" i="7"/>
  <c r="E519" i="7"/>
  <c r="D519" i="7"/>
  <c r="C518" i="2"/>
  <c r="C519" i="2"/>
  <c r="E518" i="2"/>
  <c r="D518" i="2"/>
  <c r="F518" i="2" s="1"/>
  <c r="G517" i="2"/>
  <c r="C526" i="7" l="1"/>
  <c r="F519" i="7"/>
  <c r="E520" i="7"/>
  <c r="D520" i="7"/>
  <c r="G518" i="2"/>
  <c r="C520" i="2"/>
  <c r="D519" i="2"/>
  <c r="F519" i="2" s="1"/>
  <c r="E519" i="2"/>
  <c r="C527" i="7" l="1"/>
  <c r="E521" i="7"/>
  <c r="D521" i="7"/>
  <c r="F520" i="7"/>
  <c r="C521" i="2"/>
  <c r="E520" i="2"/>
  <c r="D520" i="2"/>
  <c r="F520" i="2" s="1"/>
  <c r="G519" i="2"/>
  <c r="C528" i="7" l="1"/>
  <c r="F521" i="7"/>
  <c r="E522" i="7"/>
  <c r="D522" i="7"/>
  <c r="G520" i="2"/>
  <c r="E521" i="2"/>
  <c r="D521" i="2"/>
  <c r="F521" i="2" s="1"/>
  <c r="C529" i="7" l="1"/>
  <c r="F522" i="7"/>
  <c r="E523" i="7"/>
  <c r="D523" i="7"/>
  <c r="C522" i="2"/>
  <c r="G521" i="2"/>
  <c r="C523" i="2"/>
  <c r="E522" i="2"/>
  <c r="D522" i="2"/>
  <c r="F522" i="2" s="1"/>
  <c r="C530" i="7" l="1"/>
  <c r="F523" i="7"/>
  <c r="E524" i="7"/>
  <c r="D524" i="7"/>
  <c r="G522" i="2"/>
  <c r="D523" i="2"/>
  <c r="F523" i="2" s="1"/>
  <c r="E523" i="2"/>
  <c r="C524" i="2"/>
  <c r="C531" i="7" l="1"/>
  <c r="F524" i="7"/>
  <c r="E525" i="7"/>
  <c r="D525" i="7"/>
  <c r="C525" i="2"/>
  <c r="E524" i="2"/>
  <c r="D524" i="2"/>
  <c r="F524" i="2" s="1"/>
  <c r="G523" i="2"/>
  <c r="C532" i="7" l="1"/>
  <c r="F525" i="7"/>
  <c r="E526" i="7"/>
  <c r="D526" i="7"/>
  <c r="G524" i="2"/>
  <c r="C526" i="2"/>
  <c r="E525" i="2"/>
  <c r="D525" i="2"/>
  <c r="F525" i="2" s="1"/>
  <c r="C533" i="7" l="1"/>
  <c r="E527" i="7"/>
  <c r="D527" i="7"/>
  <c r="F526" i="7"/>
  <c r="D526" i="2"/>
  <c r="F526" i="2" s="1"/>
  <c r="E526" i="2"/>
  <c r="G525" i="2"/>
  <c r="C534" i="7" l="1"/>
  <c r="F527" i="7"/>
  <c r="E528" i="7"/>
  <c r="D528" i="7"/>
  <c r="C527" i="2"/>
  <c r="G526" i="2"/>
  <c r="C528" i="2"/>
  <c r="D527" i="2"/>
  <c r="F527" i="2" s="1"/>
  <c r="E527" i="2"/>
  <c r="C535" i="7" l="1"/>
  <c r="F528" i="7"/>
  <c r="E529" i="7"/>
  <c r="D529" i="7"/>
  <c r="D528" i="2"/>
  <c r="F528" i="2" s="1"/>
  <c r="E528" i="2"/>
  <c r="G527" i="2"/>
  <c r="C536" i="7" l="1"/>
  <c r="F529" i="7"/>
  <c r="E530" i="7"/>
  <c r="D530" i="7"/>
  <c r="C529" i="2"/>
  <c r="C530" i="2"/>
  <c r="D529" i="2"/>
  <c r="F529" i="2" s="1"/>
  <c r="E529" i="2"/>
  <c r="G528" i="2"/>
  <c r="C537" i="7" l="1"/>
  <c r="F530" i="7"/>
  <c r="E531" i="7"/>
  <c r="D531" i="7"/>
  <c r="G529" i="2"/>
  <c r="E530" i="2"/>
  <c r="D530" i="2"/>
  <c r="F530" i="2" s="1"/>
  <c r="C531" i="2"/>
  <c r="C538" i="7" l="1"/>
  <c r="F531" i="7"/>
  <c r="E532" i="7"/>
  <c r="D532" i="7"/>
  <c r="G530" i="2"/>
  <c r="C532" i="2"/>
  <c r="D531" i="2"/>
  <c r="F531" i="2" s="1"/>
  <c r="E531" i="2"/>
  <c r="C539" i="7" l="1"/>
  <c r="F532" i="7"/>
  <c r="E533" i="7"/>
  <c r="D533" i="7"/>
  <c r="G531" i="2"/>
  <c r="D532" i="2"/>
  <c r="F532" i="2" s="1"/>
  <c r="C533" i="2"/>
  <c r="E532" i="2"/>
  <c r="C540" i="7" l="1"/>
  <c r="F533" i="7"/>
  <c r="E534" i="7"/>
  <c r="D534" i="7"/>
  <c r="C534" i="2"/>
  <c r="D533" i="2"/>
  <c r="F533" i="2" s="1"/>
  <c r="E533" i="2"/>
  <c r="G532" i="2"/>
  <c r="C541" i="7" l="1"/>
  <c r="E535" i="7"/>
  <c r="D535" i="7"/>
  <c r="F534" i="7"/>
  <c r="G533" i="2"/>
  <c r="D534" i="2"/>
  <c r="F534" i="2" s="1"/>
  <c r="E534" i="2"/>
  <c r="C535" i="2"/>
  <c r="C542" i="7" l="1"/>
  <c r="E536" i="7"/>
  <c r="D536" i="7"/>
  <c r="F535" i="7"/>
  <c r="G534" i="2"/>
  <c r="D535" i="2"/>
  <c r="F535" i="2" s="1"/>
  <c r="E535" i="2"/>
  <c r="C536" i="2"/>
  <c r="C543" i="7" l="1"/>
  <c r="F536" i="7"/>
  <c r="E537" i="7"/>
  <c r="D537" i="7"/>
  <c r="C537" i="2"/>
  <c r="E536" i="2"/>
  <c r="D536" i="2"/>
  <c r="F536" i="2" s="1"/>
  <c r="G535" i="2"/>
  <c r="C544" i="7" l="1"/>
  <c r="E538" i="7"/>
  <c r="D538" i="7"/>
  <c r="F537" i="7"/>
  <c r="C538" i="2"/>
  <c r="D537" i="2"/>
  <c r="F537" i="2" s="1"/>
  <c r="E537" i="2"/>
  <c r="G536" i="2"/>
  <c r="C545" i="7" l="1"/>
  <c r="F538" i="7"/>
  <c r="E539" i="7"/>
  <c r="D539" i="7"/>
  <c r="G537" i="2"/>
  <c r="C539" i="2"/>
  <c r="D538" i="2"/>
  <c r="F538" i="2" s="1"/>
  <c r="E538" i="2"/>
  <c r="C546" i="7" l="1"/>
  <c r="F539" i="7"/>
  <c r="E540" i="7"/>
  <c r="D540" i="7"/>
  <c r="G538" i="2"/>
  <c r="D539" i="2"/>
  <c r="F539" i="2" s="1"/>
  <c r="E539" i="2"/>
  <c r="C540" i="2"/>
  <c r="C547" i="7" l="1"/>
  <c r="F540" i="7"/>
  <c r="E541" i="7"/>
  <c r="D541" i="7"/>
  <c r="G539" i="2"/>
  <c r="C541" i="2"/>
  <c r="E540" i="2"/>
  <c r="D540" i="2"/>
  <c r="F540" i="2" s="1"/>
  <c r="C548" i="7" l="1"/>
  <c r="F541" i="7"/>
  <c r="E542" i="7"/>
  <c r="D542" i="7"/>
  <c r="G540" i="2"/>
  <c r="C542" i="2"/>
  <c r="D541" i="2"/>
  <c r="F541" i="2" s="1"/>
  <c r="E541" i="2"/>
  <c r="C549" i="7" l="1"/>
  <c r="E543" i="7"/>
  <c r="D543" i="7"/>
  <c r="F542" i="7"/>
  <c r="G541" i="2"/>
  <c r="C543" i="2"/>
  <c r="E542" i="2"/>
  <c r="D542" i="2"/>
  <c r="F542" i="2" s="1"/>
  <c r="C550" i="7" l="1"/>
  <c r="F543" i="7"/>
  <c r="E544" i="7"/>
  <c r="D544" i="7"/>
  <c r="G542" i="2"/>
  <c r="C544" i="2"/>
  <c r="E543" i="2"/>
  <c r="D543" i="2"/>
  <c r="F543" i="2" s="1"/>
  <c r="C551" i="7" l="1"/>
  <c r="F544" i="7"/>
  <c r="E545" i="7"/>
  <c r="D545" i="7"/>
  <c r="G543" i="2"/>
  <c r="C545" i="2"/>
  <c r="E544" i="2"/>
  <c r="D544" i="2"/>
  <c r="F544" i="2" s="1"/>
  <c r="C552" i="7" l="1"/>
  <c r="E546" i="7"/>
  <c r="D546" i="7"/>
  <c r="F545" i="7"/>
  <c r="G544" i="2"/>
  <c r="C546" i="2"/>
  <c r="D545" i="2"/>
  <c r="F545" i="2" s="1"/>
  <c r="E545" i="2"/>
  <c r="C553" i="7" l="1"/>
  <c r="F546" i="7"/>
  <c r="E547" i="7"/>
  <c r="D547" i="7"/>
  <c r="G545" i="2"/>
  <c r="C547" i="2"/>
  <c r="E546" i="2"/>
  <c r="D546" i="2"/>
  <c r="F546" i="2" s="1"/>
  <c r="C554" i="7" l="1"/>
  <c r="F547" i="7"/>
  <c r="E548" i="7"/>
  <c r="D548" i="7"/>
  <c r="G546" i="2"/>
  <c r="C548" i="2"/>
  <c r="D547" i="2"/>
  <c r="F547" i="2" s="1"/>
  <c r="E547" i="2"/>
  <c r="C555" i="7" l="1"/>
  <c r="F548" i="7"/>
  <c r="E549" i="7"/>
  <c r="D549" i="7"/>
  <c r="G547" i="2"/>
  <c r="C549" i="2"/>
  <c r="E548" i="2"/>
  <c r="D548" i="2"/>
  <c r="F548" i="2" s="1"/>
  <c r="C556" i="7" l="1"/>
  <c r="F549" i="7"/>
  <c r="E550" i="7"/>
  <c r="D550" i="7"/>
  <c r="G548" i="2"/>
  <c r="D549" i="2"/>
  <c r="F549" i="2" s="1"/>
  <c r="C550" i="2"/>
  <c r="E549" i="2"/>
  <c r="C557" i="7" l="1"/>
  <c r="F550" i="7"/>
  <c r="E551" i="7"/>
  <c r="D551" i="7"/>
  <c r="E550" i="2"/>
  <c r="D550" i="2"/>
  <c r="F550" i="2" s="1"/>
  <c r="C551" i="2"/>
  <c r="G549" i="2"/>
  <c r="C558" i="7" l="1"/>
  <c r="F551" i="7"/>
  <c r="E552" i="7"/>
  <c r="D552" i="7"/>
  <c r="G550" i="2"/>
  <c r="C552" i="2"/>
  <c r="E551" i="2"/>
  <c r="D551" i="2"/>
  <c r="F551" i="2" s="1"/>
  <c r="C559" i="7" l="1"/>
  <c r="F552" i="7"/>
  <c r="E553" i="7"/>
  <c r="D553" i="7"/>
  <c r="G551" i="2"/>
  <c r="C553" i="2"/>
  <c r="E552" i="2"/>
  <c r="D552" i="2"/>
  <c r="F552" i="2" s="1"/>
  <c r="C560" i="7" l="1"/>
  <c r="E554" i="7"/>
  <c r="D554" i="7"/>
  <c r="F553" i="7"/>
  <c r="C554" i="2"/>
  <c r="D553" i="2"/>
  <c r="F553" i="2" s="1"/>
  <c r="E553" i="2"/>
  <c r="G552" i="2"/>
  <c r="C561" i="7" l="1"/>
  <c r="E555" i="7"/>
  <c r="D555" i="7"/>
  <c r="F554" i="7"/>
  <c r="G553" i="2"/>
  <c r="C555" i="2"/>
  <c r="D554" i="2"/>
  <c r="F554" i="2" s="1"/>
  <c r="E554" i="2"/>
  <c r="C562" i="7" l="1"/>
  <c r="F555" i="7"/>
  <c r="E556" i="7"/>
  <c r="D556" i="7"/>
  <c r="G554" i="2"/>
  <c r="D555" i="2"/>
  <c r="F555" i="2" s="1"/>
  <c r="E555" i="2"/>
  <c r="C556" i="2"/>
  <c r="C563" i="7" l="1"/>
  <c r="E557" i="7"/>
  <c r="D557" i="7"/>
  <c r="F556" i="7"/>
  <c r="G555" i="2"/>
  <c r="E556" i="2"/>
  <c r="D556" i="2"/>
  <c r="F556" i="2" s="1"/>
  <c r="C557" i="2"/>
  <c r="C564" i="7" l="1"/>
  <c r="F557" i="7"/>
  <c r="E558" i="7"/>
  <c r="D558" i="7"/>
  <c r="G556" i="2"/>
  <c r="D557" i="2"/>
  <c r="F557" i="2" s="1"/>
  <c r="E557" i="2"/>
  <c r="C558" i="2"/>
  <c r="C565" i="7" l="1"/>
  <c r="F558" i="7"/>
  <c r="E559" i="7"/>
  <c r="D559" i="7"/>
  <c r="E558" i="2"/>
  <c r="D558" i="2"/>
  <c r="F558" i="2" s="1"/>
  <c r="C559" i="2"/>
  <c r="G557" i="2"/>
  <c r="C566" i="7" l="1"/>
  <c r="E560" i="7"/>
  <c r="D560" i="7"/>
  <c r="F559" i="7"/>
  <c r="G558" i="2"/>
  <c r="E559" i="2"/>
  <c r="D559" i="2"/>
  <c r="F559" i="2" s="1"/>
  <c r="C567" i="7" l="1"/>
  <c r="E561" i="7"/>
  <c r="D561" i="7"/>
  <c r="F560" i="7"/>
  <c r="C560" i="2"/>
  <c r="D560" i="2"/>
  <c r="F560" i="2" s="1"/>
  <c r="E560" i="2"/>
  <c r="C561" i="2"/>
  <c r="G559" i="2"/>
  <c r="C568" i="7" l="1"/>
  <c r="F561" i="7"/>
  <c r="E562" i="7"/>
  <c r="D562" i="7"/>
  <c r="D561" i="2"/>
  <c r="F561" i="2" s="1"/>
  <c r="C562" i="2"/>
  <c r="E561" i="2"/>
  <c r="G560" i="2"/>
  <c r="C569" i="7" l="1"/>
  <c r="F562" i="7"/>
  <c r="E563" i="7"/>
  <c r="D563" i="7"/>
  <c r="D562" i="2"/>
  <c r="F562" i="2" s="1"/>
  <c r="E562" i="2"/>
  <c r="G561" i="2"/>
  <c r="C570" i="7" l="1"/>
  <c r="F563" i="7"/>
  <c r="E564" i="7"/>
  <c r="D564" i="7"/>
  <c r="C563" i="2"/>
  <c r="G562" i="2"/>
  <c r="E563" i="2"/>
  <c r="D563" i="2"/>
  <c r="F563" i="2" s="1"/>
  <c r="C564" i="2"/>
  <c r="C571" i="7" l="1"/>
  <c r="F564" i="7"/>
  <c r="E565" i="7"/>
  <c r="D565" i="7"/>
  <c r="G563" i="2"/>
  <c r="C565" i="2"/>
  <c r="D564" i="2"/>
  <c r="F564" i="2" s="1"/>
  <c r="E564" i="2"/>
  <c r="C572" i="7" l="1"/>
  <c r="F565" i="7"/>
  <c r="E566" i="7"/>
  <c r="D566" i="7"/>
  <c r="G564" i="2"/>
  <c r="C566" i="2"/>
  <c r="E565" i="2"/>
  <c r="D565" i="2"/>
  <c r="F565" i="2" s="1"/>
  <c r="C573" i="7" l="1"/>
  <c r="E567" i="7"/>
  <c r="D567" i="7"/>
  <c r="F566" i="7"/>
  <c r="D566" i="2"/>
  <c r="F566" i="2" s="1"/>
  <c r="E566" i="2"/>
  <c r="C567" i="2"/>
  <c r="G565" i="2"/>
  <c r="C574" i="7" l="1"/>
  <c r="F567" i="7"/>
  <c r="E568" i="7"/>
  <c r="D568" i="7"/>
  <c r="G566" i="2"/>
  <c r="C568" i="2"/>
  <c r="D567" i="2"/>
  <c r="F567" i="2" s="1"/>
  <c r="E567" i="2"/>
  <c r="C575" i="7" l="1"/>
  <c r="F568" i="7"/>
  <c r="E569" i="7"/>
  <c r="D569" i="7"/>
  <c r="G567" i="2"/>
  <c r="D568" i="2"/>
  <c r="F568" i="2" s="1"/>
  <c r="E568" i="2"/>
  <c r="C569" i="2"/>
  <c r="C576" i="7" l="1"/>
  <c r="F569" i="7"/>
  <c r="E570" i="7"/>
  <c r="D570" i="7"/>
  <c r="G568" i="2"/>
  <c r="C570" i="2"/>
  <c r="E569" i="2"/>
  <c r="D569" i="2"/>
  <c r="F569" i="2" s="1"/>
  <c r="C577" i="7" l="1"/>
  <c r="F570" i="7"/>
  <c r="E571" i="7"/>
  <c r="D571" i="7"/>
  <c r="G569" i="2"/>
  <c r="C571" i="2"/>
  <c r="D570" i="2"/>
  <c r="F570" i="2" s="1"/>
  <c r="E570" i="2"/>
  <c r="C578" i="7" l="1"/>
  <c r="F571" i="7"/>
  <c r="E572" i="7"/>
  <c r="D572" i="7"/>
  <c r="G570" i="2"/>
  <c r="C572" i="2"/>
  <c r="E571" i="2"/>
  <c r="D571" i="2"/>
  <c r="F571" i="2" s="1"/>
  <c r="C579" i="7" l="1"/>
  <c r="F572" i="7"/>
  <c r="E573" i="7"/>
  <c r="D573" i="7"/>
  <c r="G571" i="2"/>
  <c r="D572" i="2"/>
  <c r="F572" i="2" s="1"/>
  <c r="C573" i="2"/>
  <c r="E572" i="2"/>
  <c r="C580" i="7" l="1"/>
  <c r="F573" i="7"/>
  <c r="E574" i="7"/>
  <c r="D574" i="7"/>
  <c r="G572" i="2"/>
  <c r="C574" i="2"/>
  <c r="E573" i="2"/>
  <c r="D573" i="2"/>
  <c r="F573" i="2" s="1"/>
  <c r="C581" i="7" l="1"/>
  <c r="F574" i="7"/>
  <c r="E575" i="7"/>
  <c r="D575" i="7"/>
  <c r="G573" i="2"/>
  <c r="D574" i="2"/>
  <c r="F574" i="2" s="1"/>
  <c r="E574" i="2"/>
  <c r="C575" i="2"/>
  <c r="C582" i="7" l="1"/>
  <c r="E576" i="7"/>
  <c r="D576" i="7"/>
  <c r="F575" i="7"/>
  <c r="G574" i="2"/>
  <c r="C576" i="2"/>
  <c r="D575" i="2"/>
  <c r="F575" i="2" s="1"/>
  <c r="E575" i="2"/>
  <c r="C583" i="7" l="1"/>
  <c r="E577" i="7"/>
  <c r="D577" i="7"/>
  <c r="F576" i="7"/>
  <c r="G575" i="2"/>
  <c r="D576" i="2"/>
  <c r="F576" i="2" s="1"/>
  <c r="E576" i="2"/>
  <c r="C577" i="2"/>
  <c r="C584" i="7" l="1"/>
  <c r="F577" i="7"/>
  <c r="E578" i="7"/>
  <c r="D578" i="7"/>
  <c r="C578" i="2"/>
  <c r="E577" i="2"/>
  <c r="D577" i="2"/>
  <c r="F577" i="2" s="1"/>
  <c r="G576" i="2"/>
  <c r="C585" i="7" l="1"/>
  <c r="F578" i="7"/>
  <c r="E579" i="7"/>
  <c r="D579" i="7"/>
  <c r="E578" i="2"/>
  <c r="D578" i="2"/>
  <c r="F578" i="2" s="1"/>
  <c r="G577" i="2"/>
  <c r="C586" i="7" l="1"/>
  <c r="E580" i="7"/>
  <c r="D580" i="7"/>
  <c r="F579" i="7"/>
  <c r="C579" i="2"/>
  <c r="D579" i="2"/>
  <c r="F579" i="2" s="1"/>
  <c r="C580" i="2"/>
  <c r="E579" i="2"/>
  <c r="G578" i="2"/>
  <c r="C587" i="7" l="1"/>
  <c r="F580" i="7"/>
  <c r="E581" i="7"/>
  <c r="D581" i="7"/>
  <c r="E580" i="2"/>
  <c r="D580" i="2"/>
  <c r="F580" i="2" s="1"/>
  <c r="G579" i="2"/>
  <c r="C588" i="7" l="1"/>
  <c r="F581" i="7"/>
  <c r="E582" i="7"/>
  <c r="D582" i="7"/>
  <c r="C581" i="2"/>
  <c r="G580" i="2"/>
  <c r="C582" i="2"/>
  <c r="E581" i="2"/>
  <c r="D581" i="2"/>
  <c r="F581" i="2" s="1"/>
  <c r="C589" i="7" l="1"/>
  <c r="F582" i="7"/>
  <c r="E583" i="7"/>
  <c r="D583" i="7"/>
  <c r="G581" i="2"/>
  <c r="D582" i="2"/>
  <c r="F582" i="2" s="1"/>
  <c r="E582" i="2"/>
  <c r="C583" i="2"/>
  <c r="C590" i="7" l="1"/>
  <c r="F583" i="7"/>
  <c r="E584" i="7"/>
  <c r="D584" i="7"/>
  <c r="G582" i="2"/>
  <c r="C584" i="2"/>
  <c r="E583" i="2"/>
  <c r="D583" i="2"/>
  <c r="F583" i="2" s="1"/>
  <c r="C591" i="7" l="1"/>
  <c r="F584" i="7"/>
  <c r="E585" i="7"/>
  <c r="D585" i="7"/>
  <c r="G583" i="2"/>
  <c r="D584" i="2"/>
  <c r="F584" i="2" s="1"/>
  <c r="E584" i="2"/>
  <c r="C585" i="2"/>
  <c r="C592" i="7" l="1"/>
  <c r="F585" i="7"/>
  <c r="E586" i="7"/>
  <c r="D586" i="7"/>
  <c r="G584" i="2"/>
  <c r="D585" i="2"/>
  <c r="F585" i="2" s="1"/>
  <c r="C586" i="2"/>
  <c r="E585" i="2"/>
  <c r="C593" i="7" l="1"/>
  <c r="F586" i="7"/>
  <c r="E587" i="7"/>
  <c r="D587" i="7"/>
  <c r="E586" i="2"/>
  <c r="C587" i="2"/>
  <c r="D586" i="2"/>
  <c r="F586" i="2" s="1"/>
  <c r="G585" i="2"/>
  <c r="C594" i="7" l="1"/>
  <c r="F587" i="7"/>
  <c r="E588" i="7"/>
  <c r="D588" i="7"/>
  <c r="G586" i="2"/>
  <c r="D587" i="2"/>
  <c r="F587" i="2" s="1"/>
  <c r="E587" i="2"/>
  <c r="C595" i="7" l="1"/>
  <c r="F588" i="7"/>
  <c r="E589" i="7"/>
  <c r="D589" i="7"/>
  <c r="C588" i="2"/>
  <c r="G587" i="2"/>
  <c r="C589" i="2"/>
  <c r="D588" i="2"/>
  <c r="F588" i="2" s="1"/>
  <c r="E588" i="2"/>
  <c r="C596" i="7" l="1"/>
  <c r="F589" i="7"/>
  <c r="E590" i="7"/>
  <c r="D590" i="7"/>
  <c r="C590" i="2"/>
  <c r="E589" i="2"/>
  <c r="D589" i="2"/>
  <c r="F589" i="2" s="1"/>
  <c r="G588" i="2"/>
  <c r="C597" i="7" l="1"/>
  <c r="F590" i="7"/>
  <c r="E591" i="7"/>
  <c r="D591" i="7"/>
  <c r="G589" i="2"/>
  <c r="E590" i="2"/>
  <c r="C591" i="2"/>
  <c r="D590" i="2"/>
  <c r="F590" i="2" s="1"/>
  <c r="C598" i="7" l="1"/>
  <c r="F591" i="7"/>
  <c r="E592" i="7"/>
  <c r="D592" i="7"/>
  <c r="G590" i="2"/>
  <c r="C592" i="2"/>
  <c r="D591" i="2"/>
  <c r="F591" i="2" s="1"/>
  <c r="E591" i="2"/>
  <c r="C599" i="7" l="1"/>
  <c r="F592" i="7"/>
  <c r="E593" i="7"/>
  <c r="D593" i="7"/>
  <c r="D592" i="2"/>
  <c r="F592" i="2" s="1"/>
  <c r="E592" i="2"/>
  <c r="C593" i="2"/>
  <c r="G591" i="2"/>
  <c r="C600" i="7" l="1"/>
  <c r="F593" i="7"/>
  <c r="E594" i="7"/>
  <c r="D594" i="7"/>
  <c r="G592" i="2"/>
  <c r="D593" i="2"/>
  <c r="F593" i="2" s="1"/>
  <c r="E593" i="2"/>
  <c r="C601" i="7" l="1"/>
  <c r="E595" i="7"/>
  <c r="D595" i="7"/>
  <c r="F594" i="7"/>
  <c r="C594" i="2"/>
  <c r="D594" i="2"/>
  <c r="F594" i="2" s="1"/>
  <c r="C595" i="2"/>
  <c r="E594" i="2"/>
  <c r="G593" i="2"/>
  <c r="C602" i="7" l="1"/>
  <c r="F595" i="7"/>
  <c r="E596" i="7"/>
  <c r="D596" i="7"/>
  <c r="E595" i="2"/>
  <c r="D595" i="2"/>
  <c r="F595" i="2" s="1"/>
  <c r="C596" i="2"/>
  <c r="G594" i="2"/>
  <c r="C603" i="7" l="1"/>
  <c r="F596" i="7"/>
  <c r="E597" i="7"/>
  <c r="D597" i="7"/>
  <c r="C597" i="2"/>
  <c r="D596" i="2"/>
  <c r="F596" i="2" s="1"/>
  <c r="E596" i="2"/>
  <c r="G595" i="2"/>
  <c r="C604" i="7" l="1"/>
  <c r="F597" i="7"/>
  <c r="E598" i="7"/>
  <c r="D598" i="7"/>
  <c r="G596" i="2"/>
  <c r="E597" i="2"/>
  <c r="C598" i="2"/>
  <c r="D597" i="2"/>
  <c r="F597" i="2" s="1"/>
  <c r="C605" i="7" l="1"/>
  <c r="F598" i="7"/>
  <c r="E599" i="7"/>
  <c r="D599" i="7"/>
  <c r="G597" i="2"/>
  <c r="C599" i="2"/>
  <c r="D598" i="2"/>
  <c r="F598" i="2" s="1"/>
  <c r="E598" i="2"/>
  <c r="C606" i="7" l="1"/>
  <c r="F599" i="7"/>
  <c r="E600" i="7"/>
  <c r="D600" i="7"/>
  <c r="G598" i="2"/>
  <c r="E599" i="2"/>
  <c r="D599" i="2"/>
  <c r="F599" i="2" s="1"/>
  <c r="C600" i="2"/>
  <c r="C607" i="7" l="1"/>
  <c r="F600" i="7"/>
  <c r="E601" i="7"/>
  <c r="D601" i="7"/>
  <c r="G599" i="2"/>
  <c r="D600" i="2"/>
  <c r="F600" i="2" s="1"/>
  <c r="E600" i="2"/>
  <c r="C601" i="2"/>
  <c r="C608" i="7" l="1"/>
  <c r="F601" i="7"/>
  <c r="E602" i="7"/>
  <c r="D602" i="7"/>
  <c r="G600" i="2"/>
  <c r="C602" i="2"/>
  <c r="E601" i="2"/>
  <c r="D601" i="2"/>
  <c r="F601" i="2" s="1"/>
  <c r="C609" i="7" l="1"/>
  <c r="E603" i="7"/>
  <c r="D603" i="7"/>
  <c r="F602" i="7"/>
  <c r="G601" i="2"/>
  <c r="C603" i="2"/>
  <c r="D602" i="2"/>
  <c r="F602" i="2" s="1"/>
  <c r="E602" i="2"/>
  <c r="C610" i="7" l="1"/>
  <c r="F603" i="7"/>
  <c r="E604" i="7"/>
  <c r="D604" i="7"/>
  <c r="G602" i="2"/>
  <c r="E603" i="2"/>
  <c r="D603" i="2"/>
  <c r="F603" i="2" s="1"/>
  <c r="C604" i="2"/>
  <c r="C611" i="7" l="1"/>
  <c r="E605" i="7"/>
  <c r="D605" i="7"/>
  <c r="F604" i="7"/>
  <c r="G603" i="2"/>
  <c r="E604" i="2"/>
  <c r="D604" i="2"/>
  <c r="F604" i="2" s="1"/>
  <c r="C605" i="2"/>
  <c r="C612" i="7" l="1"/>
  <c r="F605" i="7"/>
  <c r="E606" i="7"/>
  <c r="D606" i="7"/>
  <c r="G604" i="2"/>
  <c r="C606" i="2"/>
  <c r="D605" i="2"/>
  <c r="F605" i="2" s="1"/>
  <c r="E605" i="2"/>
  <c r="C613" i="7" l="1"/>
  <c r="F606" i="7"/>
  <c r="E607" i="7"/>
  <c r="D607" i="7"/>
  <c r="G605" i="2"/>
  <c r="C607" i="2"/>
  <c r="D606" i="2"/>
  <c r="F606" i="2" s="1"/>
  <c r="E606" i="2"/>
  <c r="C614" i="7" l="1"/>
  <c r="F607" i="7"/>
  <c r="E608" i="7"/>
  <c r="D608" i="7"/>
  <c r="G606" i="2"/>
  <c r="E607" i="2"/>
  <c r="D607" i="2"/>
  <c r="F607" i="2" s="1"/>
  <c r="C608" i="2"/>
  <c r="C615" i="7" l="1"/>
  <c r="F608" i="7"/>
  <c r="E609" i="7"/>
  <c r="D609" i="7"/>
  <c r="G607" i="2"/>
  <c r="E608" i="2"/>
  <c r="D608" i="2"/>
  <c r="F608" i="2" s="1"/>
  <c r="C616" i="7" l="1"/>
  <c r="F609" i="7"/>
  <c r="E610" i="7"/>
  <c r="D610" i="7"/>
  <c r="C609" i="2"/>
  <c r="G608" i="2"/>
  <c r="C610" i="2"/>
  <c r="D609" i="2"/>
  <c r="F609" i="2" s="1"/>
  <c r="E609" i="2"/>
  <c r="C617" i="7" l="1"/>
  <c r="F610" i="7"/>
  <c r="E611" i="7"/>
  <c r="D611" i="7"/>
  <c r="G609" i="2"/>
  <c r="C611" i="2"/>
  <c r="E610" i="2"/>
  <c r="D610" i="2"/>
  <c r="F610" i="2" s="1"/>
  <c r="C618" i="7" l="1"/>
  <c r="F611" i="7"/>
  <c r="E612" i="7"/>
  <c r="D612" i="7"/>
  <c r="G610" i="2"/>
  <c r="E611" i="2"/>
  <c r="C612" i="2"/>
  <c r="D611" i="2"/>
  <c r="F611" i="2" s="1"/>
  <c r="C619" i="7" l="1"/>
  <c r="E613" i="7"/>
  <c r="D613" i="7"/>
  <c r="F612" i="7"/>
  <c r="G611" i="2"/>
  <c r="C613" i="2"/>
  <c r="D612" i="2"/>
  <c r="F612" i="2" s="1"/>
  <c r="E612" i="2"/>
  <c r="C620" i="7" l="1"/>
  <c r="F613" i="7"/>
  <c r="E614" i="7"/>
  <c r="D614" i="7"/>
  <c r="G612" i="2"/>
  <c r="E613" i="2"/>
  <c r="D613" i="2"/>
  <c r="F613" i="2" s="1"/>
  <c r="C621" i="7" l="1"/>
  <c r="F614" i="7"/>
  <c r="E615" i="7"/>
  <c r="D615" i="7"/>
  <c r="C614" i="2"/>
  <c r="G613" i="2"/>
  <c r="C615" i="2"/>
  <c r="D614" i="2"/>
  <c r="F614" i="2" s="1"/>
  <c r="E614" i="2"/>
  <c r="C622" i="7" l="1"/>
  <c r="E616" i="7"/>
  <c r="D616" i="7"/>
  <c r="F615" i="7"/>
  <c r="C616" i="2"/>
  <c r="E615" i="2"/>
  <c r="D615" i="2"/>
  <c r="F615" i="2" s="1"/>
  <c r="G614" i="2"/>
  <c r="C623" i="7" l="1"/>
  <c r="F616" i="7"/>
  <c r="E617" i="7"/>
  <c r="D617" i="7"/>
  <c r="G615" i="2"/>
  <c r="D616" i="2"/>
  <c r="F616" i="2" s="1"/>
  <c r="E616" i="2"/>
  <c r="C617" i="2"/>
  <c r="C624" i="7" l="1"/>
  <c r="F617" i="7"/>
  <c r="E618" i="7"/>
  <c r="D618" i="7"/>
  <c r="G616" i="2"/>
  <c r="E617" i="2"/>
  <c r="C618" i="2"/>
  <c r="D617" i="2"/>
  <c r="F617" i="2" s="1"/>
  <c r="C625" i="7" l="1"/>
  <c r="E619" i="7"/>
  <c r="D619" i="7"/>
  <c r="F618" i="7"/>
  <c r="G617" i="2"/>
  <c r="D618" i="2"/>
  <c r="F618" i="2" s="1"/>
  <c r="E618" i="2"/>
  <c r="C626" i="7" l="1"/>
  <c r="F619" i="7"/>
  <c r="E620" i="7"/>
  <c r="D620" i="7"/>
  <c r="C619" i="2"/>
  <c r="E619" i="2"/>
  <c r="C620" i="2"/>
  <c r="D619" i="2"/>
  <c r="F619" i="2" s="1"/>
  <c r="G618" i="2"/>
  <c r="C627" i="7" l="1"/>
  <c r="E621" i="7"/>
  <c r="D621" i="7"/>
  <c r="F620" i="7"/>
  <c r="G619" i="2"/>
  <c r="D620" i="2"/>
  <c r="F620" i="2" s="1"/>
  <c r="E620" i="2"/>
  <c r="C628" i="7" l="1"/>
  <c r="F621" i="7"/>
  <c r="E622" i="7"/>
  <c r="D622" i="7"/>
  <c r="C621" i="2"/>
  <c r="G620" i="2"/>
  <c r="D621" i="2"/>
  <c r="F621" i="2" s="1"/>
  <c r="C622" i="2"/>
  <c r="E621" i="2"/>
  <c r="C629" i="7" l="1"/>
  <c r="F622" i="7"/>
  <c r="E623" i="7"/>
  <c r="D623" i="7"/>
  <c r="E622" i="2"/>
  <c r="C623" i="2"/>
  <c r="D622" i="2"/>
  <c r="F622" i="2" s="1"/>
  <c r="G621" i="2"/>
  <c r="C630" i="7" l="1"/>
  <c r="F623" i="7"/>
  <c r="E624" i="7"/>
  <c r="D624" i="7"/>
  <c r="G622" i="2"/>
  <c r="E623" i="2"/>
  <c r="D623" i="2"/>
  <c r="F623" i="2" s="1"/>
  <c r="C631" i="7" l="1"/>
  <c r="F624" i="7"/>
  <c r="E625" i="7"/>
  <c r="D625" i="7"/>
  <c r="C624" i="2"/>
  <c r="G623" i="2"/>
  <c r="D624" i="2"/>
  <c r="F624" i="2" s="1"/>
  <c r="E624" i="2"/>
  <c r="C625" i="2"/>
  <c r="C632" i="7" l="1"/>
  <c r="E626" i="7"/>
  <c r="D626" i="7"/>
  <c r="F625" i="7"/>
  <c r="G624" i="2"/>
  <c r="E625" i="2"/>
  <c r="C626" i="2"/>
  <c r="D625" i="2"/>
  <c r="F625" i="2" s="1"/>
  <c r="C633" i="7" l="1"/>
  <c r="F626" i="7"/>
  <c r="E627" i="7"/>
  <c r="D627" i="7"/>
  <c r="C627" i="2"/>
  <c r="D626" i="2"/>
  <c r="F626" i="2" s="1"/>
  <c r="E626" i="2"/>
  <c r="G625" i="2"/>
  <c r="C634" i="7" l="1"/>
  <c r="E628" i="7"/>
  <c r="D628" i="7"/>
  <c r="F627" i="7"/>
  <c r="G626" i="2"/>
  <c r="D627" i="2"/>
  <c r="F627" i="2" s="1"/>
  <c r="E627" i="2"/>
  <c r="C635" i="7" l="1"/>
  <c r="F628" i="7"/>
  <c r="E629" i="7"/>
  <c r="D629" i="7"/>
  <c r="C628" i="2"/>
  <c r="G627" i="2"/>
  <c r="C629" i="2"/>
  <c r="E628" i="2"/>
  <c r="D628" i="2"/>
  <c r="F628" i="2" s="1"/>
  <c r="C636" i="7" l="1"/>
  <c r="F629" i="7"/>
  <c r="E630" i="7"/>
  <c r="D630" i="7"/>
  <c r="G628" i="2"/>
  <c r="E629" i="2"/>
  <c r="D629" i="2"/>
  <c r="F629" i="2" s="1"/>
  <c r="C630" i="2"/>
  <c r="C637" i="7" l="1"/>
  <c r="F630" i="7"/>
  <c r="E631" i="7"/>
  <c r="D631" i="7"/>
  <c r="G629" i="2"/>
  <c r="E630" i="2"/>
  <c r="D630" i="2"/>
  <c r="F630" i="2" s="1"/>
  <c r="C638" i="7" l="1"/>
  <c r="F631" i="7"/>
  <c r="E632" i="7"/>
  <c r="D632" i="7"/>
  <c r="C631" i="2"/>
  <c r="G630" i="2"/>
  <c r="E631" i="2"/>
  <c r="D631" i="2"/>
  <c r="F631" i="2" s="1"/>
  <c r="C632" i="2"/>
  <c r="C639" i="7" l="1"/>
  <c r="E633" i="7"/>
  <c r="D633" i="7"/>
  <c r="F632" i="7"/>
  <c r="C633" i="2"/>
  <c r="E632" i="2"/>
  <c r="D632" i="2"/>
  <c r="F632" i="2" s="1"/>
  <c r="G631" i="2"/>
  <c r="C640" i="7" l="1"/>
  <c r="F633" i="7"/>
  <c r="E634" i="7"/>
  <c r="D634" i="7"/>
  <c r="G632" i="2"/>
  <c r="E633" i="2"/>
  <c r="D633" i="2"/>
  <c r="F633" i="2" s="1"/>
  <c r="C634" i="2"/>
  <c r="C641" i="7" l="1"/>
  <c r="E635" i="7"/>
  <c r="D635" i="7"/>
  <c r="F634" i="7"/>
  <c r="G633" i="2"/>
  <c r="C635" i="2"/>
  <c r="E634" i="2"/>
  <c r="D634" i="2"/>
  <c r="F634" i="2" s="1"/>
  <c r="C642" i="7" l="1"/>
  <c r="F635" i="7"/>
  <c r="E636" i="7"/>
  <c r="D636" i="7"/>
  <c r="G634" i="2"/>
  <c r="E635" i="2"/>
  <c r="D635" i="2"/>
  <c r="F635" i="2" s="1"/>
  <c r="C643" i="7" l="1"/>
  <c r="F636" i="7"/>
  <c r="E637" i="7"/>
  <c r="D637" i="7"/>
  <c r="C636" i="2"/>
  <c r="G635" i="2"/>
  <c r="C637" i="2"/>
  <c r="E636" i="2"/>
  <c r="D636" i="2"/>
  <c r="F636" i="2" s="1"/>
  <c r="C644" i="7" l="1"/>
  <c r="E638" i="7"/>
  <c r="D638" i="7"/>
  <c r="F637" i="7"/>
  <c r="G636" i="2"/>
  <c r="C638" i="2"/>
  <c r="E637" i="2"/>
  <c r="D637" i="2"/>
  <c r="F637" i="2" s="1"/>
  <c r="C645" i="7" l="1"/>
  <c r="F638" i="7"/>
  <c r="E639" i="7"/>
  <c r="D639" i="7"/>
  <c r="G637" i="2"/>
  <c r="D638" i="2"/>
  <c r="F638" i="2" s="1"/>
  <c r="C639" i="2"/>
  <c r="E638" i="2"/>
  <c r="C646" i="7" l="1"/>
  <c r="F639" i="7"/>
  <c r="E640" i="7"/>
  <c r="D640" i="7"/>
  <c r="C640" i="2"/>
  <c r="D639" i="2"/>
  <c r="F639" i="2" s="1"/>
  <c r="E639" i="2"/>
  <c r="G638" i="2"/>
  <c r="C647" i="7" l="1"/>
  <c r="F640" i="7"/>
  <c r="E641" i="7"/>
  <c r="D641" i="7"/>
  <c r="G639" i="2"/>
  <c r="C641" i="2"/>
  <c r="E640" i="2"/>
  <c r="D640" i="2"/>
  <c r="F640" i="2" s="1"/>
  <c r="C648" i="7" l="1"/>
  <c r="F641" i="7"/>
  <c r="E642" i="7"/>
  <c r="D642" i="7"/>
  <c r="E641" i="2"/>
  <c r="D641" i="2"/>
  <c r="F641" i="2" s="1"/>
  <c r="C642" i="2"/>
  <c r="G640" i="2"/>
  <c r="C649" i="7" l="1"/>
  <c r="E643" i="7"/>
  <c r="D643" i="7"/>
  <c r="F642" i="7"/>
  <c r="G641" i="2"/>
  <c r="C643" i="2"/>
  <c r="E642" i="2"/>
  <c r="D642" i="2"/>
  <c r="F642" i="2" s="1"/>
  <c r="C650" i="7" l="1"/>
  <c r="E644" i="7"/>
  <c r="D644" i="7"/>
  <c r="F643" i="7"/>
  <c r="G642" i="2"/>
  <c r="E643" i="2"/>
  <c r="D643" i="2"/>
  <c r="F643" i="2" s="1"/>
  <c r="C651" i="7" l="1"/>
  <c r="F644" i="7"/>
  <c r="E645" i="7"/>
  <c r="D645" i="7"/>
  <c r="C644" i="2"/>
  <c r="G643" i="2"/>
  <c r="C645" i="2"/>
  <c r="E644" i="2"/>
  <c r="D644" i="2"/>
  <c r="F644" i="2" s="1"/>
  <c r="C652" i="7" l="1"/>
  <c r="E646" i="7"/>
  <c r="D646" i="7"/>
  <c r="F645" i="7"/>
  <c r="G644" i="2"/>
  <c r="D645" i="2"/>
  <c r="F645" i="2" s="1"/>
  <c r="C646" i="2"/>
  <c r="E645" i="2"/>
  <c r="C653" i="7" l="1"/>
  <c r="F646" i="7"/>
  <c r="E647" i="7"/>
  <c r="D647" i="7"/>
  <c r="C647" i="2"/>
  <c r="E646" i="2"/>
  <c r="D646" i="2"/>
  <c r="F646" i="2" s="1"/>
  <c r="G645" i="2"/>
  <c r="C654" i="7" l="1"/>
  <c r="F647" i="7"/>
  <c r="E648" i="7"/>
  <c r="D648" i="7"/>
  <c r="G646" i="2"/>
  <c r="D647" i="2"/>
  <c r="F647" i="2" s="1"/>
  <c r="C648" i="2"/>
  <c r="E647" i="2"/>
  <c r="C655" i="7" l="1"/>
  <c r="F648" i="7"/>
  <c r="E649" i="7"/>
  <c r="D649" i="7"/>
  <c r="E648" i="2"/>
  <c r="D648" i="2"/>
  <c r="F648" i="2" s="1"/>
  <c r="G647" i="2"/>
  <c r="C656" i="7" l="1"/>
  <c r="F649" i="7"/>
  <c r="E650" i="7"/>
  <c r="D650" i="7"/>
  <c r="C649" i="2"/>
  <c r="G648" i="2"/>
  <c r="E649" i="2"/>
  <c r="D649" i="2"/>
  <c r="F649" i="2" s="1"/>
  <c r="C650" i="2"/>
  <c r="C657" i="7" l="1"/>
  <c r="F650" i="7"/>
  <c r="E651" i="7"/>
  <c r="D651" i="7"/>
  <c r="G649" i="2"/>
  <c r="E650" i="2"/>
  <c r="D650" i="2"/>
  <c r="F650" i="2" s="1"/>
  <c r="C658" i="7" l="1"/>
  <c r="F651" i="7"/>
  <c r="E652" i="7"/>
  <c r="D652" i="7"/>
  <c r="C651" i="2"/>
  <c r="G650" i="2"/>
  <c r="E651" i="2"/>
  <c r="D651" i="2"/>
  <c r="F651" i="2" s="1"/>
  <c r="C652" i="2"/>
  <c r="C659" i="7" l="1"/>
  <c r="F652" i="7"/>
  <c r="E653" i="7"/>
  <c r="D653" i="7"/>
  <c r="G651" i="2"/>
  <c r="E652" i="2"/>
  <c r="D652" i="2"/>
  <c r="F652" i="2" s="1"/>
  <c r="C660" i="7" l="1"/>
  <c r="F653" i="7"/>
  <c r="E654" i="7"/>
  <c r="D654" i="7"/>
  <c r="C653" i="2"/>
  <c r="G652" i="2"/>
  <c r="E653" i="2"/>
  <c r="D653" i="2"/>
  <c r="F653" i="2" s="1"/>
  <c r="C654" i="2"/>
  <c r="C661" i="7" l="1"/>
  <c r="F654" i="7"/>
  <c r="E655" i="7"/>
  <c r="D655" i="7"/>
  <c r="G653" i="2"/>
  <c r="C655" i="2"/>
  <c r="E654" i="2"/>
  <c r="D654" i="2"/>
  <c r="F654" i="2" s="1"/>
  <c r="C662" i="7" l="1"/>
  <c r="F655" i="7"/>
  <c r="E656" i="7"/>
  <c r="D656" i="7"/>
  <c r="G654" i="2"/>
  <c r="D655" i="2"/>
  <c r="F655" i="2" s="1"/>
  <c r="C656" i="2"/>
  <c r="E655" i="2"/>
  <c r="C663" i="7" l="1"/>
  <c r="F656" i="7"/>
  <c r="E657" i="7"/>
  <c r="D657" i="7"/>
  <c r="C657" i="2"/>
  <c r="E656" i="2"/>
  <c r="D656" i="2"/>
  <c r="F656" i="2" s="1"/>
  <c r="G655" i="2"/>
  <c r="C664" i="7" l="1"/>
  <c r="F657" i="7"/>
  <c r="E658" i="7"/>
  <c r="D658" i="7"/>
  <c r="G656" i="2"/>
  <c r="E657" i="2"/>
  <c r="D657" i="2"/>
  <c r="F657" i="2" s="1"/>
  <c r="C658" i="2"/>
  <c r="C665" i="7" l="1"/>
  <c r="F658" i="7"/>
  <c r="E659" i="7"/>
  <c r="D659" i="7"/>
  <c r="G657" i="2"/>
  <c r="C659" i="2"/>
  <c r="E658" i="2"/>
  <c r="D658" i="2"/>
  <c r="F658" i="2" s="1"/>
  <c r="C666" i="7" l="1"/>
  <c r="F659" i="7"/>
  <c r="E660" i="7"/>
  <c r="D660" i="7"/>
  <c r="G658" i="2"/>
  <c r="E659" i="2"/>
  <c r="D659" i="2"/>
  <c r="F659" i="2" s="1"/>
  <c r="C660" i="2"/>
  <c r="C667" i="7" l="1"/>
  <c r="E661" i="7"/>
  <c r="D661" i="7"/>
  <c r="F660" i="7"/>
  <c r="G659" i="2"/>
  <c r="C661" i="2"/>
  <c r="E660" i="2"/>
  <c r="D660" i="2"/>
  <c r="F660" i="2" s="1"/>
  <c r="C668" i="7" l="1"/>
  <c r="F661" i="7"/>
  <c r="E662" i="7"/>
  <c r="D662" i="7"/>
  <c r="G660" i="2"/>
  <c r="D661" i="2"/>
  <c r="F661" i="2" s="1"/>
  <c r="C662" i="2"/>
  <c r="E661" i="2"/>
  <c r="C669" i="7" l="1"/>
  <c r="F662" i="7"/>
  <c r="E663" i="7"/>
  <c r="D663" i="7"/>
  <c r="C663" i="2"/>
  <c r="E662" i="2"/>
  <c r="D662" i="2"/>
  <c r="F662" i="2" s="1"/>
  <c r="G661" i="2"/>
  <c r="C670" i="7" l="1"/>
  <c r="F663" i="7"/>
  <c r="E664" i="7"/>
  <c r="D664" i="7"/>
  <c r="G662" i="2"/>
  <c r="D663" i="2"/>
  <c r="F663" i="2" s="1"/>
  <c r="E663" i="2"/>
  <c r="C671" i="7" l="1"/>
  <c r="E665" i="7"/>
  <c r="D665" i="7"/>
  <c r="F664" i="7"/>
  <c r="C664" i="2"/>
  <c r="C665" i="2"/>
  <c r="E664" i="2"/>
  <c r="D664" i="2"/>
  <c r="F664" i="2" s="1"/>
  <c r="G663" i="2"/>
  <c r="C672" i="7" l="1"/>
  <c r="F665" i="7"/>
  <c r="E666" i="7"/>
  <c r="D666" i="7"/>
  <c r="G664" i="2"/>
  <c r="E665" i="2"/>
  <c r="D665" i="2"/>
  <c r="F665" i="2" s="1"/>
  <c r="C673" i="7" l="1"/>
  <c r="F666" i="7"/>
  <c r="E667" i="7"/>
  <c r="D667" i="7"/>
  <c r="C666" i="2"/>
  <c r="G665" i="2"/>
  <c r="C667" i="2"/>
  <c r="E666" i="2"/>
  <c r="D666" i="2"/>
  <c r="F666" i="2" s="1"/>
  <c r="C674" i="7" l="1"/>
  <c r="F667" i="7"/>
  <c r="E668" i="7"/>
  <c r="D668" i="7"/>
  <c r="G666" i="2"/>
  <c r="E667" i="2"/>
  <c r="D667" i="2"/>
  <c r="F667" i="2" s="1"/>
  <c r="C668" i="2"/>
  <c r="C675" i="7" l="1"/>
  <c r="F668" i="7"/>
  <c r="E669" i="7"/>
  <c r="D669" i="7"/>
  <c r="G667" i="2"/>
  <c r="E668" i="2"/>
  <c r="D668" i="2"/>
  <c r="F668" i="2" s="1"/>
  <c r="C676" i="7" l="1"/>
  <c r="E670" i="7"/>
  <c r="D670" i="7"/>
  <c r="F669" i="7"/>
  <c r="C669" i="2"/>
  <c r="G668" i="2"/>
  <c r="E669" i="2"/>
  <c r="C670" i="2"/>
  <c r="D669" i="2"/>
  <c r="F669" i="2" s="1"/>
  <c r="C677" i="7" l="1"/>
  <c r="E671" i="7"/>
  <c r="D671" i="7"/>
  <c r="F670" i="7"/>
  <c r="E670" i="2"/>
  <c r="C671" i="2"/>
  <c r="D670" i="2"/>
  <c r="F670" i="2" s="1"/>
  <c r="G669" i="2"/>
  <c r="C678" i="7" l="1"/>
  <c r="E672" i="7"/>
  <c r="D672" i="7"/>
  <c r="F671" i="7"/>
  <c r="G670" i="2"/>
  <c r="E671" i="2"/>
  <c r="D671" i="2"/>
  <c r="F671" i="2" s="1"/>
  <c r="C672" i="2"/>
  <c r="C679" i="7" l="1"/>
  <c r="F672" i="7"/>
  <c r="E673" i="7"/>
  <c r="D673" i="7"/>
  <c r="G671" i="2"/>
  <c r="E672" i="2"/>
  <c r="C673" i="2"/>
  <c r="D672" i="2"/>
  <c r="F672" i="2" s="1"/>
  <c r="C680" i="7" l="1"/>
  <c r="E674" i="7"/>
  <c r="D674" i="7"/>
  <c r="F673" i="7"/>
  <c r="G672" i="2"/>
  <c r="D673" i="2"/>
  <c r="F673" i="2" s="1"/>
  <c r="E673" i="2"/>
  <c r="C681" i="7" l="1"/>
  <c r="F674" i="7"/>
  <c r="E675" i="7"/>
  <c r="D675" i="7"/>
  <c r="C674" i="2"/>
  <c r="E674" i="2"/>
  <c r="C675" i="2"/>
  <c r="D674" i="2"/>
  <c r="F674" i="2" s="1"/>
  <c r="G673" i="2"/>
  <c r="C682" i="7" l="1"/>
  <c r="F675" i="7"/>
  <c r="E676" i="7"/>
  <c r="D676" i="7"/>
  <c r="G674" i="2"/>
  <c r="E675" i="2"/>
  <c r="D675" i="2"/>
  <c r="F675" i="2" s="1"/>
  <c r="C676" i="2"/>
  <c r="C683" i="7" l="1"/>
  <c r="E677" i="7"/>
  <c r="D677" i="7"/>
  <c r="F676" i="7"/>
  <c r="E676" i="2"/>
  <c r="D676" i="2"/>
  <c r="F676" i="2" s="1"/>
  <c r="G675" i="2"/>
  <c r="C684" i="7" l="1"/>
  <c r="F677" i="7"/>
  <c r="E678" i="7"/>
  <c r="D678" i="7"/>
  <c r="C677" i="2"/>
  <c r="G676" i="2"/>
  <c r="D677" i="2"/>
  <c r="F677" i="2" s="1"/>
  <c r="E677" i="2"/>
  <c r="C678" i="2"/>
  <c r="C685" i="7" l="1"/>
  <c r="F678" i="7"/>
  <c r="E679" i="7"/>
  <c r="D679" i="7"/>
  <c r="E678" i="2"/>
  <c r="D678" i="2"/>
  <c r="F678" i="2" s="1"/>
  <c r="C679" i="2"/>
  <c r="G677" i="2"/>
  <c r="C686" i="7" l="1"/>
  <c r="F679" i="7"/>
  <c r="E680" i="7"/>
  <c r="D680" i="7"/>
  <c r="D679" i="2"/>
  <c r="F679" i="2" s="1"/>
  <c r="C680" i="2"/>
  <c r="E679" i="2"/>
  <c r="G678" i="2"/>
  <c r="C687" i="7" l="1"/>
  <c r="F680" i="7"/>
  <c r="E681" i="7"/>
  <c r="D681" i="7"/>
  <c r="E680" i="2"/>
  <c r="D680" i="2"/>
  <c r="F680" i="2" s="1"/>
  <c r="G679" i="2"/>
  <c r="C688" i="7" l="1"/>
  <c r="F681" i="7"/>
  <c r="E682" i="7"/>
  <c r="D682" i="7"/>
  <c r="C681" i="2"/>
  <c r="G680" i="2"/>
  <c r="D681" i="2"/>
  <c r="F681" i="2" s="1"/>
  <c r="C682" i="2"/>
  <c r="E681" i="2"/>
  <c r="C689" i="7" l="1"/>
  <c r="E683" i="7"/>
  <c r="D683" i="7"/>
  <c r="F682" i="7"/>
  <c r="E682" i="2"/>
  <c r="D682" i="2"/>
  <c r="F682" i="2" s="1"/>
  <c r="C683" i="2"/>
  <c r="G681" i="2"/>
  <c r="C690" i="7" l="1"/>
  <c r="F683" i="7"/>
  <c r="E684" i="7"/>
  <c r="D684" i="7"/>
  <c r="G682" i="2"/>
  <c r="D683" i="2"/>
  <c r="F683" i="2" s="1"/>
  <c r="E683" i="2"/>
  <c r="C691" i="7" l="1"/>
  <c r="E685" i="7"/>
  <c r="D685" i="7"/>
  <c r="F684" i="7"/>
  <c r="C684" i="2"/>
  <c r="D684" i="2"/>
  <c r="F684" i="2" s="1"/>
  <c r="C685" i="2"/>
  <c r="E684" i="2"/>
  <c r="G683" i="2"/>
  <c r="C692" i="7" l="1"/>
  <c r="F685" i="7"/>
  <c r="E686" i="7"/>
  <c r="D686" i="7"/>
  <c r="E685" i="2"/>
  <c r="D685" i="2"/>
  <c r="F685" i="2" s="1"/>
  <c r="G684" i="2"/>
  <c r="C693" i="7" l="1"/>
  <c r="F686" i="7"/>
  <c r="E687" i="7"/>
  <c r="D687" i="7"/>
  <c r="C686" i="2"/>
  <c r="G685" i="2"/>
  <c r="E686" i="2"/>
  <c r="C687" i="2"/>
  <c r="D686" i="2"/>
  <c r="F686" i="2" s="1"/>
  <c r="C694" i="7" l="1"/>
  <c r="E688" i="7"/>
  <c r="D688" i="7"/>
  <c r="F687" i="7"/>
  <c r="G686" i="2"/>
  <c r="C688" i="2"/>
  <c r="E687" i="2"/>
  <c r="D687" i="2"/>
  <c r="F687" i="2" s="1"/>
  <c r="C695" i="7" l="1"/>
  <c r="F688" i="7"/>
  <c r="E689" i="7"/>
  <c r="D689" i="7"/>
  <c r="G687" i="2"/>
  <c r="C689" i="2"/>
  <c r="D688" i="2"/>
  <c r="F688" i="2" s="1"/>
  <c r="E688" i="2"/>
  <c r="C696" i="7" l="1"/>
  <c r="F689" i="7"/>
  <c r="E690" i="7"/>
  <c r="D690" i="7"/>
  <c r="G688" i="2"/>
  <c r="E689" i="2"/>
  <c r="C690" i="2"/>
  <c r="D689" i="2"/>
  <c r="F689" i="2" s="1"/>
  <c r="C697" i="7" l="1"/>
  <c r="F690" i="7"/>
  <c r="E691" i="7"/>
  <c r="D691" i="7"/>
  <c r="G689" i="2"/>
  <c r="C691" i="2"/>
  <c r="D690" i="2"/>
  <c r="F690" i="2" s="1"/>
  <c r="E690" i="2"/>
  <c r="C698" i="7" l="1"/>
  <c r="F691" i="7"/>
  <c r="E692" i="7"/>
  <c r="D692" i="7"/>
  <c r="G690" i="2"/>
  <c r="C692" i="2"/>
  <c r="E691" i="2"/>
  <c r="D691" i="2"/>
  <c r="F691" i="2" s="1"/>
  <c r="C699" i="7" l="1"/>
  <c r="F692" i="7"/>
  <c r="E693" i="7"/>
  <c r="D693" i="7"/>
  <c r="G691" i="2"/>
  <c r="C693" i="2"/>
  <c r="D692" i="2"/>
  <c r="F692" i="2" s="1"/>
  <c r="E692" i="2"/>
  <c r="C700" i="7" l="1"/>
  <c r="F693" i="7"/>
  <c r="E694" i="7"/>
  <c r="D694" i="7"/>
  <c r="G692" i="2"/>
  <c r="E693" i="2"/>
  <c r="D693" i="2"/>
  <c r="F693" i="2" s="1"/>
  <c r="C694" i="2"/>
  <c r="C701" i="7" l="1"/>
  <c r="F694" i="7"/>
  <c r="E695" i="7"/>
  <c r="D695" i="7"/>
  <c r="G693" i="2"/>
  <c r="E694" i="2"/>
  <c r="D694" i="2"/>
  <c r="F694" i="2" s="1"/>
  <c r="C695" i="2"/>
  <c r="C702" i="7" l="1"/>
  <c r="F695" i="7"/>
  <c r="E696" i="7"/>
  <c r="D696" i="7"/>
  <c r="G694" i="2"/>
  <c r="D695" i="2"/>
  <c r="F695" i="2" s="1"/>
  <c r="E695" i="2"/>
  <c r="C696" i="2"/>
  <c r="C703" i="7" l="1"/>
  <c r="F696" i="7"/>
  <c r="E697" i="7"/>
  <c r="D697" i="7"/>
  <c r="G695" i="2"/>
  <c r="C697" i="2"/>
  <c r="E696" i="2"/>
  <c r="D696" i="2"/>
  <c r="F696" i="2" s="1"/>
  <c r="C704" i="7" l="1"/>
  <c r="F697" i="7"/>
  <c r="E698" i="7"/>
  <c r="D698" i="7"/>
  <c r="C698" i="2"/>
  <c r="D697" i="2"/>
  <c r="F697" i="2" s="1"/>
  <c r="E697" i="2"/>
  <c r="G696" i="2"/>
  <c r="C705" i="7" l="1"/>
  <c r="F698" i="7"/>
  <c r="E699" i="7"/>
  <c r="D699" i="7"/>
  <c r="G697" i="2"/>
  <c r="D698" i="2"/>
  <c r="F698" i="2" s="1"/>
  <c r="E698" i="2"/>
  <c r="C699" i="2"/>
  <c r="C706" i="7" l="1"/>
  <c r="F699" i="7"/>
  <c r="E700" i="7"/>
  <c r="D700" i="7"/>
  <c r="G698" i="2"/>
  <c r="C700" i="2"/>
  <c r="D699" i="2"/>
  <c r="F699" i="2" s="1"/>
  <c r="E699" i="2"/>
  <c r="C707" i="7" l="1"/>
  <c r="E701" i="7"/>
  <c r="D701" i="7"/>
  <c r="F700" i="7"/>
  <c r="G699" i="2"/>
  <c r="C701" i="2"/>
  <c r="D700" i="2"/>
  <c r="F700" i="2" s="1"/>
  <c r="E700" i="2"/>
  <c r="C708" i="7" l="1"/>
  <c r="F701" i="7"/>
  <c r="E702" i="7"/>
  <c r="D702" i="7"/>
  <c r="G700" i="2"/>
  <c r="C702" i="2"/>
  <c r="E701" i="2"/>
  <c r="D701" i="2"/>
  <c r="F701" i="2" s="1"/>
  <c r="C709" i="7" l="1"/>
  <c r="F702" i="7"/>
  <c r="E703" i="7"/>
  <c r="D703" i="7"/>
  <c r="G701" i="2"/>
  <c r="D702" i="2"/>
  <c r="F702" i="2" s="1"/>
  <c r="C703" i="2"/>
  <c r="E702" i="2"/>
  <c r="C710" i="7" l="1"/>
  <c r="F703" i="7"/>
  <c r="E704" i="7"/>
  <c r="D704" i="7"/>
  <c r="G702" i="2"/>
  <c r="E703" i="2"/>
  <c r="D703" i="2"/>
  <c r="F703" i="2" s="1"/>
  <c r="C711" i="7" l="1"/>
  <c r="E705" i="7"/>
  <c r="D705" i="7"/>
  <c r="F704" i="7"/>
  <c r="C704" i="2"/>
  <c r="G703" i="2"/>
  <c r="C705" i="2"/>
  <c r="D704" i="2"/>
  <c r="F704" i="2" s="1"/>
  <c r="E704" i="2"/>
  <c r="C712" i="7" l="1"/>
  <c r="F705" i="7"/>
  <c r="E706" i="7"/>
  <c r="D706" i="7"/>
  <c r="G704" i="2"/>
  <c r="C706" i="2"/>
  <c r="E705" i="2"/>
  <c r="D705" i="2"/>
  <c r="F705" i="2" s="1"/>
  <c r="C713" i="7" l="1"/>
  <c r="F706" i="7"/>
  <c r="E707" i="7"/>
  <c r="D707" i="7"/>
  <c r="G705" i="2"/>
  <c r="D706" i="2"/>
  <c r="F706" i="2" s="1"/>
  <c r="E706" i="2"/>
  <c r="C707" i="2"/>
  <c r="C714" i="7" l="1"/>
  <c r="F707" i="7"/>
  <c r="E708" i="7"/>
  <c r="D708" i="7"/>
  <c r="G706" i="2"/>
  <c r="E707" i="2"/>
  <c r="D707" i="2"/>
  <c r="F707" i="2" s="1"/>
  <c r="C708" i="2"/>
  <c r="C715" i="7" l="1"/>
  <c r="F708" i="7"/>
  <c r="E709" i="7"/>
  <c r="D709" i="7"/>
  <c r="G707" i="2"/>
  <c r="C709" i="2"/>
  <c r="D708" i="2"/>
  <c r="F708" i="2" s="1"/>
  <c r="E708" i="2"/>
  <c r="C716" i="7" l="1"/>
  <c r="E710" i="7"/>
  <c r="D710" i="7"/>
  <c r="F709" i="7"/>
  <c r="G708" i="2"/>
  <c r="C710" i="2"/>
  <c r="E709" i="2"/>
  <c r="D709" i="2"/>
  <c r="F709" i="2" s="1"/>
  <c r="C717" i="7" l="1"/>
  <c r="F710" i="7"/>
  <c r="E711" i="7"/>
  <c r="D711" i="7"/>
  <c r="G709" i="2"/>
  <c r="D710" i="2"/>
  <c r="F710" i="2" s="1"/>
  <c r="E710" i="2"/>
  <c r="C711" i="2"/>
  <c r="C718" i="7" l="1"/>
  <c r="F711" i="7"/>
  <c r="E712" i="7"/>
  <c r="D712" i="7"/>
  <c r="G710" i="2"/>
  <c r="E711" i="2"/>
  <c r="D711" i="2"/>
  <c r="F711" i="2" s="1"/>
  <c r="C712" i="2"/>
  <c r="C719" i="7" l="1"/>
  <c r="E713" i="7"/>
  <c r="D713" i="7"/>
  <c r="F712" i="7"/>
  <c r="G711" i="2"/>
  <c r="C713" i="2"/>
  <c r="D712" i="2"/>
  <c r="F712" i="2" s="1"/>
  <c r="E712" i="2"/>
  <c r="C720" i="7" l="1"/>
  <c r="F713" i="7"/>
  <c r="E714" i="7"/>
  <c r="D714" i="7"/>
  <c r="C714" i="2"/>
  <c r="E713" i="2"/>
  <c r="D713" i="2"/>
  <c r="F713" i="2" s="1"/>
  <c r="G712" i="2"/>
  <c r="C721" i="7" l="1"/>
  <c r="F714" i="7"/>
  <c r="E715" i="7"/>
  <c r="D715" i="7"/>
  <c r="G713" i="2"/>
  <c r="D714" i="2"/>
  <c r="F714" i="2" s="1"/>
  <c r="E714" i="2"/>
  <c r="C715" i="2"/>
  <c r="C722" i="7" l="1"/>
  <c r="F715" i="7"/>
  <c r="E716" i="7"/>
  <c r="D716" i="7"/>
  <c r="G714" i="2"/>
  <c r="E715" i="2"/>
  <c r="D715" i="2"/>
  <c r="F715" i="2" s="1"/>
  <c r="C716" i="2"/>
  <c r="C723" i="7" l="1"/>
  <c r="F716" i="7"/>
  <c r="E717" i="7"/>
  <c r="D717" i="7"/>
  <c r="G715" i="2"/>
  <c r="C717" i="2"/>
  <c r="D716" i="2"/>
  <c r="F716" i="2" s="1"/>
  <c r="E716" i="2"/>
  <c r="C724" i="7" l="1"/>
  <c r="F717" i="7"/>
  <c r="E718" i="7"/>
  <c r="D718" i="7"/>
  <c r="G716" i="2"/>
  <c r="C718" i="2"/>
  <c r="D717" i="2"/>
  <c r="F717" i="2" s="1"/>
  <c r="E717" i="2"/>
  <c r="C725" i="7" l="1"/>
  <c r="F718" i="7"/>
  <c r="E719" i="7"/>
  <c r="D719" i="7"/>
  <c r="G717" i="2"/>
  <c r="D718" i="2"/>
  <c r="F718" i="2" s="1"/>
  <c r="E718" i="2"/>
  <c r="C719" i="2"/>
  <c r="C726" i="7" l="1"/>
  <c r="F719" i="7"/>
  <c r="E720" i="7"/>
  <c r="D720" i="7"/>
  <c r="G718" i="2"/>
  <c r="C720" i="2"/>
  <c r="E719" i="2"/>
  <c r="D719" i="2"/>
  <c r="F719" i="2" s="1"/>
  <c r="C727" i="7" l="1"/>
  <c r="F720" i="7"/>
  <c r="E721" i="7"/>
  <c r="D721" i="7"/>
  <c r="G719" i="2"/>
  <c r="D720" i="2"/>
  <c r="F720" i="2" s="1"/>
  <c r="C721" i="2"/>
  <c r="E720" i="2"/>
  <c r="C728" i="7" l="1"/>
  <c r="F721" i="7"/>
  <c r="E722" i="7"/>
  <c r="D722" i="7"/>
  <c r="D721" i="2"/>
  <c r="F721" i="2" s="1"/>
  <c r="C722" i="2"/>
  <c r="E721" i="2"/>
  <c r="G720" i="2"/>
  <c r="C729" i="7" l="1"/>
  <c r="F722" i="7"/>
  <c r="E723" i="7"/>
  <c r="D723" i="7"/>
  <c r="C723" i="2"/>
  <c r="E722" i="2"/>
  <c r="D722" i="2"/>
  <c r="F722" i="2" s="1"/>
  <c r="G721" i="2"/>
  <c r="C730" i="7" l="1"/>
  <c r="E724" i="7"/>
  <c r="D724" i="7"/>
  <c r="F723" i="7"/>
  <c r="G722" i="2"/>
  <c r="D723" i="2"/>
  <c r="F723" i="2" s="1"/>
  <c r="C724" i="2"/>
  <c r="E723" i="2"/>
  <c r="C731" i="7" l="1"/>
  <c r="E725" i="7"/>
  <c r="D725" i="7"/>
  <c r="F724" i="7"/>
  <c r="C725" i="2"/>
  <c r="E724" i="2"/>
  <c r="D724" i="2"/>
  <c r="F724" i="2" s="1"/>
  <c r="G723" i="2"/>
  <c r="C732" i="7" l="1"/>
  <c r="F725" i="7"/>
  <c r="E726" i="7"/>
  <c r="D726" i="7"/>
  <c r="E725" i="2"/>
  <c r="C726" i="2"/>
  <c r="D725" i="2"/>
  <c r="F725" i="2" s="1"/>
  <c r="G724" i="2"/>
  <c r="C733" i="7" l="1"/>
  <c r="E727" i="7"/>
  <c r="D727" i="7"/>
  <c r="F726" i="7"/>
  <c r="G725" i="2"/>
  <c r="C727" i="2"/>
  <c r="E726" i="2"/>
  <c r="D726" i="2"/>
  <c r="F726" i="2" s="1"/>
  <c r="C734" i="7" l="1"/>
  <c r="E728" i="7"/>
  <c r="D728" i="7"/>
  <c r="F727" i="7"/>
  <c r="G726" i="2"/>
  <c r="C728" i="2"/>
  <c r="E727" i="2"/>
  <c r="D727" i="2"/>
  <c r="F727" i="2" s="1"/>
  <c r="C735" i="7" l="1"/>
  <c r="F728" i="7"/>
  <c r="E729" i="7"/>
  <c r="D729" i="7"/>
  <c r="G727" i="2"/>
  <c r="C729" i="2"/>
  <c r="E728" i="2"/>
  <c r="D728" i="2"/>
  <c r="F728" i="2" s="1"/>
  <c r="C736" i="7" l="1"/>
  <c r="F729" i="7"/>
  <c r="E730" i="7"/>
  <c r="D730" i="7"/>
  <c r="G728" i="2"/>
  <c r="E729" i="2"/>
  <c r="D729" i="2"/>
  <c r="F729" i="2" s="1"/>
  <c r="C730" i="2"/>
  <c r="C737" i="7" l="1"/>
  <c r="E731" i="7"/>
  <c r="D731" i="7"/>
  <c r="F730" i="7"/>
  <c r="G729" i="2"/>
  <c r="D730" i="2"/>
  <c r="F730" i="2" s="1"/>
  <c r="C731" i="2"/>
  <c r="E730" i="2"/>
  <c r="C738" i="7" l="1"/>
  <c r="F731" i="7"/>
  <c r="E732" i="7"/>
  <c r="D732" i="7"/>
  <c r="G730" i="2"/>
  <c r="E731" i="2"/>
  <c r="D731" i="2"/>
  <c r="F731" i="2" s="1"/>
  <c r="C732" i="2"/>
  <c r="C739" i="7" l="1"/>
  <c r="F732" i="7"/>
  <c r="E733" i="7"/>
  <c r="D733" i="7"/>
  <c r="G731" i="2"/>
  <c r="D732" i="2"/>
  <c r="F732" i="2" s="1"/>
  <c r="C733" i="2"/>
  <c r="E732" i="2"/>
  <c r="C740" i="7" l="1"/>
  <c r="F733" i="7"/>
  <c r="E734" i="7"/>
  <c r="D734" i="7"/>
  <c r="E733" i="2"/>
  <c r="D733" i="2"/>
  <c r="F733" i="2" s="1"/>
  <c r="C734" i="2"/>
  <c r="G732" i="2"/>
  <c r="C741" i="7" l="1"/>
  <c r="E735" i="7"/>
  <c r="D735" i="7"/>
  <c r="F734" i="7"/>
  <c r="G733" i="2"/>
  <c r="E734" i="2"/>
  <c r="D734" i="2"/>
  <c r="F734" i="2" s="1"/>
  <c r="C735" i="2"/>
  <c r="C742" i="7" l="1"/>
  <c r="F735" i="7"/>
  <c r="E736" i="7"/>
  <c r="D736" i="7"/>
  <c r="G734" i="2"/>
  <c r="E735" i="2"/>
  <c r="D735" i="2"/>
  <c r="F735" i="2" s="1"/>
  <c r="C736" i="2"/>
  <c r="C743" i="7" l="1"/>
  <c r="F736" i="7"/>
  <c r="E737" i="7"/>
  <c r="D737" i="7"/>
  <c r="G735" i="2"/>
  <c r="C737" i="2"/>
  <c r="E736" i="2"/>
  <c r="D736" i="2"/>
  <c r="F736" i="2" s="1"/>
  <c r="C744" i="7" l="1"/>
  <c r="F737" i="7"/>
  <c r="E738" i="7"/>
  <c r="D738" i="7"/>
  <c r="G736" i="2"/>
  <c r="E737" i="2"/>
  <c r="C738" i="2"/>
  <c r="D737" i="2"/>
  <c r="F737" i="2" s="1"/>
  <c r="C745" i="7" l="1"/>
  <c r="E739" i="7"/>
  <c r="D739" i="7"/>
  <c r="F738" i="7"/>
  <c r="G737" i="2"/>
  <c r="D738" i="2"/>
  <c r="F738" i="2" s="1"/>
  <c r="E738" i="2"/>
  <c r="C746" i="7" l="1"/>
  <c r="F739" i="7"/>
  <c r="E740" i="7"/>
  <c r="D740" i="7"/>
  <c r="C739" i="2"/>
  <c r="D739" i="2"/>
  <c r="F739" i="2" s="1"/>
  <c r="C740" i="2"/>
  <c r="E739" i="2"/>
  <c r="G738" i="2"/>
  <c r="C747" i="7" l="1"/>
  <c r="F740" i="7"/>
  <c r="E741" i="7"/>
  <c r="D741" i="7"/>
  <c r="G739" i="2"/>
  <c r="E740" i="2"/>
  <c r="C741" i="2"/>
  <c r="D740" i="2"/>
  <c r="F740" i="2" s="1"/>
  <c r="C748" i="7" l="1"/>
  <c r="F741" i="7"/>
  <c r="E742" i="7"/>
  <c r="D742" i="7"/>
  <c r="G740" i="2"/>
  <c r="E741" i="2"/>
  <c r="D741" i="2"/>
  <c r="F741" i="2" s="1"/>
  <c r="C742" i="2"/>
  <c r="C749" i="7" l="1"/>
  <c r="F742" i="7"/>
  <c r="E743" i="7"/>
  <c r="D743" i="7"/>
  <c r="G741" i="2"/>
  <c r="C743" i="2"/>
  <c r="E742" i="2"/>
  <c r="D742" i="2"/>
  <c r="F742" i="2" s="1"/>
  <c r="C750" i="7" l="1"/>
  <c r="F743" i="7"/>
  <c r="E744" i="7"/>
  <c r="D744" i="7"/>
  <c r="G742" i="2"/>
  <c r="E743" i="2"/>
  <c r="D743" i="2"/>
  <c r="F743" i="2" s="1"/>
  <c r="C744" i="2"/>
  <c r="C751" i="7" l="1"/>
  <c r="F744" i="7"/>
  <c r="E745" i="7"/>
  <c r="D745" i="7"/>
  <c r="G743" i="2"/>
  <c r="C745" i="2"/>
  <c r="E744" i="2"/>
  <c r="D744" i="2"/>
  <c r="F744" i="2" s="1"/>
  <c r="C752" i="7" l="1"/>
  <c r="F745" i="7"/>
  <c r="E746" i="7"/>
  <c r="D746" i="7"/>
  <c r="G744" i="2"/>
  <c r="E745" i="2"/>
  <c r="D745" i="2"/>
  <c r="F745" i="2" s="1"/>
  <c r="C746" i="2"/>
  <c r="C753" i="7" l="1"/>
  <c r="F746" i="7"/>
  <c r="E747" i="7"/>
  <c r="D747" i="7"/>
  <c r="G745" i="2"/>
  <c r="D746" i="2"/>
  <c r="F746" i="2" s="1"/>
  <c r="C747" i="2"/>
  <c r="E746" i="2"/>
  <c r="C754" i="7" l="1"/>
  <c r="F747" i="7"/>
  <c r="E748" i="7"/>
  <c r="D748" i="7"/>
  <c r="E747" i="2"/>
  <c r="D747" i="2"/>
  <c r="F747" i="2" s="1"/>
  <c r="G746" i="2"/>
  <c r="C755" i="7" l="1"/>
  <c r="F748" i="7"/>
  <c r="E749" i="7"/>
  <c r="D749" i="7"/>
  <c r="C748" i="2"/>
  <c r="G747" i="2"/>
  <c r="D748" i="2"/>
  <c r="F748" i="2" s="1"/>
  <c r="E748" i="2"/>
  <c r="C749" i="2"/>
  <c r="C756" i="7" l="1"/>
  <c r="F749" i="7"/>
  <c r="E750" i="7"/>
  <c r="D750" i="7"/>
  <c r="D749" i="2"/>
  <c r="F749" i="2" s="1"/>
  <c r="E749" i="2"/>
  <c r="G748" i="2"/>
  <c r="C757" i="7" l="1"/>
  <c r="F750" i="7"/>
  <c r="E751" i="7"/>
  <c r="D751" i="7"/>
  <c r="C750" i="2"/>
  <c r="D750" i="2"/>
  <c r="F750" i="2" s="1"/>
  <c r="C751" i="2"/>
  <c r="E750" i="2"/>
  <c r="G749" i="2"/>
  <c r="C758" i="7" l="1"/>
  <c r="F751" i="7"/>
  <c r="E752" i="7"/>
  <c r="D752" i="7"/>
  <c r="D751" i="2"/>
  <c r="F751" i="2" s="1"/>
  <c r="E751" i="2"/>
  <c r="G750" i="2"/>
  <c r="C759" i="7" l="1"/>
  <c r="E753" i="7"/>
  <c r="D753" i="7"/>
  <c r="F752" i="7"/>
  <c r="C752" i="2"/>
  <c r="G751" i="2"/>
  <c r="D752" i="2"/>
  <c r="F752" i="2" s="1"/>
  <c r="E752" i="2"/>
  <c r="C753" i="2"/>
  <c r="C760" i="7" l="1"/>
  <c r="F753" i="7"/>
  <c r="E754" i="7"/>
  <c r="D754" i="7"/>
  <c r="D753" i="2"/>
  <c r="F753" i="2" s="1"/>
  <c r="E753" i="2"/>
  <c r="C754" i="2"/>
  <c r="G752" i="2"/>
  <c r="C761" i="7" l="1"/>
  <c r="E755" i="7"/>
  <c r="D755" i="7"/>
  <c r="F754" i="7"/>
  <c r="G753" i="2"/>
  <c r="C755" i="2"/>
  <c r="E754" i="2"/>
  <c r="D754" i="2"/>
  <c r="F754" i="2" s="1"/>
  <c r="C762" i="7" l="1"/>
  <c r="F755" i="7"/>
  <c r="E756" i="7"/>
  <c r="D756" i="7"/>
  <c r="C756" i="2"/>
  <c r="D755" i="2"/>
  <c r="F755" i="2" s="1"/>
  <c r="E755" i="2"/>
  <c r="G754" i="2"/>
  <c r="C763" i="7" l="1"/>
  <c r="F756" i="7"/>
  <c r="E757" i="7"/>
  <c r="D757" i="7"/>
  <c r="G755" i="2"/>
  <c r="E756" i="2"/>
  <c r="D756" i="2"/>
  <c r="F756" i="2" s="1"/>
  <c r="C764" i="7" l="1"/>
  <c r="F757" i="7"/>
  <c r="E758" i="7"/>
  <c r="D758" i="7"/>
  <c r="C757" i="2"/>
  <c r="D757" i="2"/>
  <c r="F757" i="2" s="1"/>
  <c r="E757" i="2"/>
  <c r="C758" i="2"/>
  <c r="G756" i="2"/>
  <c r="C765" i="7" l="1"/>
  <c r="F758" i="7"/>
  <c r="E759" i="7"/>
  <c r="D759" i="7"/>
  <c r="D758" i="2"/>
  <c r="F758" i="2" s="1"/>
  <c r="C759" i="2"/>
  <c r="E758" i="2"/>
  <c r="G757" i="2"/>
  <c r="C766" i="7" l="1"/>
  <c r="F759" i="7"/>
  <c r="E760" i="7"/>
  <c r="D760" i="7"/>
  <c r="C760" i="2"/>
  <c r="D759" i="2"/>
  <c r="F759" i="2" s="1"/>
  <c r="E759" i="2"/>
  <c r="G758" i="2"/>
  <c r="C767" i="7" l="1"/>
  <c r="F760" i="7"/>
  <c r="E761" i="7"/>
  <c r="D761" i="7"/>
  <c r="G759" i="2"/>
  <c r="E760" i="2"/>
  <c r="D760" i="2"/>
  <c r="F760" i="2" s="1"/>
  <c r="C768" i="7" l="1"/>
  <c r="F761" i="7"/>
  <c r="E762" i="7"/>
  <c r="D762" i="7"/>
  <c r="C761" i="2"/>
  <c r="D761" i="2"/>
  <c r="F761" i="2" s="1"/>
  <c r="C762" i="2"/>
  <c r="E761" i="2"/>
  <c r="G760" i="2"/>
  <c r="C769" i="7" l="1"/>
  <c r="F762" i="7"/>
  <c r="E763" i="7"/>
  <c r="D763" i="7"/>
  <c r="E762" i="2"/>
  <c r="C763" i="2"/>
  <c r="D762" i="2"/>
  <c r="F762" i="2" s="1"/>
  <c r="G761" i="2"/>
  <c r="C770" i="7" l="1"/>
  <c r="E764" i="7"/>
  <c r="D764" i="7"/>
  <c r="F763" i="7"/>
  <c r="G762" i="2"/>
  <c r="E763" i="2"/>
  <c r="D763" i="2"/>
  <c r="F763" i="2" s="1"/>
  <c r="C764" i="2"/>
  <c r="C771" i="7" l="1"/>
  <c r="F764" i="7"/>
  <c r="E765" i="7"/>
  <c r="D765" i="7"/>
  <c r="G763" i="2"/>
  <c r="D764" i="2"/>
  <c r="F764" i="2" s="1"/>
  <c r="C765" i="2"/>
  <c r="E764" i="2"/>
  <c r="C772" i="7" l="1"/>
  <c r="F765" i="7"/>
  <c r="E766" i="7"/>
  <c r="D766" i="7"/>
  <c r="D765" i="2"/>
  <c r="F765" i="2" s="1"/>
  <c r="E765" i="2"/>
  <c r="G764" i="2"/>
  <c r="C773" i="7" l="1"/>
  <c r="F766" i="7"/>
  <c r="E767" i="7"/>
  <c r="D767" i="7"/>
  <c r="C766" i="2"/>
  <c r="D766" i="2"/>
  <c r="F766" i="2" s="1"/>
  <c r="E766" i="2"/>
  <c r="C767" i="2"/>
  <c r="G765" i="2"/>
  <c r="C774" i="7" l="1"/>
  <c r="F767" i="7"/>
  <c r="E768" i="7"/>
  <c r="D768" i="7"/>
  <c r="E767" i="2"/>
  <c r="D767" i="2"/>
  <c r="F767" i="2" s="1"/>
  <c r="G766" i="2"/>
  <c r="C775" i="7" l="1"/>
  <c r="F768" i="7"/>
  <c r="E769" i="7"/>
  <c r="D769" i="7"/>
  <c r="C768" i="2"/>
  <c r="G767" i="2"/>
  <c r="E768" i="2"/>
  <c r="C769" i="2"/>
  <c r="D768" i="2"/>
  <c r="F768" i="2" s="1"/>
  <c r="C776" i="7" l="1"/>
  <c r="F769" i="7"/>
  <c r="E770" i="7"/>
  <c r="D770" i="7"/>
  <c r="G768" i="2"/>
  <c r="E769" i="2"/>
  <c r="D769" i="2"/>
  <c r="F769" i="2" s="1"/>
  <c r="C770" i="2"/>
  <c r="C777" i="7" l="1"/>
  <c r="F770" i="7"/>
  <c r="E771" i="7"/>
  <c r="D771" i="7"/>
  <c r="G769" i="2"/>
  <c r="C771" i="2"/>
  <c r="E770" i="2"/>
  <c r="D770" i="2"/>
  <c r="F770" i="2" s="1"/>
  <c r="C778" i="7" l="1"/>
  <c r="E772" i="7"/>
  <c r="D772" i="7"/>
  <c r="F771" i="7"/>
  <c r="G770" i="2"/>
  <c r="D771" i="2"/>
  <c r="F771" i="2" s="1"/>
  <c r="C772" i="2"/>
  <c r="E771" i="2"/>
  <c r="C779" i="7" l="1"/>
  <c r="E773" i="7"/>
  <c r="D773" i="7"/>
  <c r="F772" i="7"/>
  <c r="E772" i="2"/>
  <c r="D772" i="2"/>
  <c r="F772" i="2" s="1"/>
  <c r="G771" i="2"/>
  <c r="C780" i="7" l="1"/>
  <c r="F773" i="7"/>
  <c r="E774" i="7"/>
  <c r="D774" i="7"/>
  <c r="C773" i="2"/>
  <c r="G772" i="2"/>
  <c r="D773" i="2"/>
  <c r="F773" i="2" s="1"/>
  <c r="C774" i="2"/>
  <c r="E773" i="2"/>
  <c r="C781" i="7" l="1"/>
  <c r="E775" i="7"/>
  <c r="D775" i="7"/>
  <c r="F774" i="7"/>
  <c r="C775" i="2"/>
  <c r="E774" i="2"/>
  <c r="D774" i="2"/>
  <c r="F774" i="2" s="1"/>
  <c r="G773" i="2"/>
  <c r="C782" i="7" l="1"/>
  <c r="F775" i="7"/>
  <c r="E776" i="7"/>
  <c r="D776" i="7"/>
  <c r="G774" i="2"/>
  <c r="E775" i="2"/>
  <c r="D775" i="2"/>
  <c r="F775" i="2" s="1"/>
  <c r="C776" i="2"/>
  <c r="C783" i="7" l="1"/>
  <c r="F776" i="7"/>
  <c r="E777" i="7"/>
  <c r="D777" i="7"/>
  <c r="G775" i="2"/>
  <c r="E776" i="2"/>
  <c r="D776" i="2"/>
  <c r="F776" i="2" s="1"/>
  <c r="C777" i="2"/>
  <c r="C784" i="7" l="1"/>
  <c r="F777" i="7"/>
  <c r="E778" i="7"/>
  <c r="D778" i="7"/>
  <c r="G776" i="2"/>
  <c r="E777" i="2"/>
  <c r="D777" i="2"/>
  <c r="F777" i="2" s="1"/>
  <c r="C778" i="2"/>
  <c r="C785" i="7" l="1"/>
  <c r="F778" i="7"/>
  <c r="E779" i="7"/>
  <c r="D779" i="7"/>
  <c r="G777" i="2"/>
  <c r="E778" i="2"/>
  <c r="D778" i="2"/>
  <c r="F778" i="2" s="1"/>
  <c r="C779" i="2"/>
  <c r="C786" i="7" l="1"/>
  <c r="F779" i="7"/>
  <c r="E780" i="7"/>
  <c r="D780" i="7"/>
  <c r="G778" i="2"/>
  <c r="C780" i="2"/>
  <c r="E779" i="2"/>
  <c r="D779" i="2"/>
  <c r="F779" i="2" s="1"/>
  <c r="C787" i="7" l="1"/>
  <c r="F780" i="7"/>
  <c r="E781" i="7"/>
  <c r="D781" i="7"/>
  <c r="G779" i="2"/>
  <c r="E780" i="2"/>
  <c r="D780" i="2"/>
  <c r="F780" i="2" s="1"/>
  <c r="C781" i="2"/>
  <c r="C788" i="7" l="1"/>
  <c r="F781" i="7"/>
  <c r="E782" i="7"/>
  <c r="D782" i="7"/>
  <c r="G780" i="2"/>
  <c r="E781" i="2"/>
  <c r="C782" i="2"/>
  <c r="D781" i="2"/>
  <c r="F781" i="2" s="1"/>
  <c r="C789" i="7" l="1"/>
  <c r="F782" i="7"/>
  <c r="E783" i="7"/>
  <c r="D783" i="7"/>
  <c r="G781" i="2"/>
  <c r="E782" i="2"/>
  <c r="D782" i="2"/>
  <c r="F782" i="2" s="1"/>
  <c r="C790" i="7" l="1"/>
  <c r="F783" i="7"/>
  <c r="E784" i="7"/>
  <c r="D784" i="7"/>
  <c r="C783" i="2"/>
  <c r="G782" i="2"/>
  <c r="E783" i="2"/>
  <c r="D783" i="2"/>
  <c r="F783" i="2" s="1"/>
  <c r="C784" i="2"/>
  <c r="C791" i="7" l="1"/>
  <c r="F784" i="7"/>
  <c r="E785" i="7"/>
  <c r="D785" i="7"/>
  <c r="G783" i="2"/>
  <c r="E784" i="2"/>
  <c r="D784" i="2"/>
  <c r="F784" i="2" s="1"/>
  <c r="C785" i="2"/>
  <c r="C792" i="7" l="1"/>
  <c r="F785" i="7"/>
  <c r="E786" i="7"/>
  <c r="D786" i="7"/>
  <c r="G784" i="2"/>
  <c r="E785" i="2"/>
  <c r="D785" i="2"/>
  <c r="F785" i="2" s="1"/>
  <c r="C786" i="2"/>
  <c r="F786" i="7" l="1"/>
  <c r="E787" i="7"/>
  <c r="D787" i="7"/>
  <c r="G785" i="2"/>
  <c r="E786" i="2"/>
  <c r="D786" i="2"/>
  <c r="F786" i="2" s="1"/>
  <c r="C787" i="2"/>
  <c r="F787" i="7" l="1"/>
  <c r="E788" i="7"/>
  <c r="D788" i="7"/>
  <c r="G786" i="2"/>
  <c r="E787" i="2"/>
  <c r="D787" i="2"/>
  <c r="F787" i="2" s="1"/>
  <c r="C788" i="2"/>
  <c r="F788" i="7" l="1"/>
  <c r="E789" i="7"/>
  <c r="D789" i="7"/>
  <c r="G787" i="2"/>
  <c r="E788" i="2"/>
  <c r="D788" i="2"/>
  <c r="F788" i="2" s="1"/>
  <c r="C789" i="2"/>
  <c r="F789" i="7" l="1"/>
  <c r="E790" i="7"/>
  <c r="D790" i="7"/>
  <c r="G788" i="2"/>
  <c r="E789" i="2"/>
  <c r="D789" i="2"/>
  <c r="F789" i="2" s="1"/>
  <c r="C790" i="2"/>
  <c r="F790" i="7" l="1"/>
  <c r="E791" i="7"/>
  <c r="D791" i="7"/>
  <c r="G789" i="2"/>
  <c r="E790" i="2"/>
  <c r="D790" i="2"/>
  <c r="F790" i="2" s="1"/>
  <c r="F791" i="7" l="1"/>
  <c r="E792" i="7"/>
  <c r="D792" i="7"/>
  <c r="C791" i="2"/>
  <c r="G790" i="2"/>
  <c r="E791" i="2"/>
  <c r="D791" i="2"/>
  <c r="F791" i="2" s="1"/>
  <c r="C792" i="2"/>
  <c r="F792" i="7" l="1"/>
  <c r="G791" i="2"/>
  <c r="C793" i="2"/>
  <c r="E792" i="2"/>
  <c r="D792" i="2"/>
  <c r="F792" i="2" s="1"/>
  <c r="K5" i="7" l="1"/>
  <c r="K6" i="7"/>
  <c r="K8" i="7"/>
  <c r="K9" i="7" s="1"/>
  <c r="G792" i="2"/>
  <c r="E793" i="2"/>
  <c r="D793" i="2"/>
  <c r="F793" i="2" s="1"/>
  <c r="K7" i="7" l="1"/>
  <c r="C794" i="2"/>
  <c r="G793" i="2"/>
  <c r="C795" i="2"/>
  <c r="E794" i="2"/>
  <c r="D794" i="2"/>
  <c r="F794" i="2" s="1"/>
  <c r="G794" i="2" l="1"/>
  <c r="E795" i="2"/>
  <c r="D795" i="2"/>
  <c r="F795" i="2" s="1"/>
  <c r="C796" i="2" l="1"/>
  <c r="E796" i="2"/>
  <c r="D796" i="2"/>
  <c r="F796" i="2" s="1"/>
  <c r="C797" i="2"/>
  <c r="G795" i="2"/>
  <c r="G796" i="2" l="1"/>
  <c r="C798" i="2"/>
  <c r="E797" i="2"/>
  <c r="D797" i="2"/>
  <c r="F797" i="2" s="1"/>
  <c r="G797" i="2" l="1"/>
  <c r="E798" i="2"/>
  <c r="D798" i="2"/>
  <c r="F798" i="2" s="1"/>
  <c r="G798" i="2" l="1"/>
  <c r="H799" i="2" l="1"/>
  <c r="H800" i="2"/>
  <c r="H801" i="2"/>
  <c r="H802" i="2"/>
  <c r="H551" i="2"/>
  <c r="H145" i="2"/>
  <c r="H227" i="2"/>
  <c r="H86" i="2"/>
  <c r="H239" i="2"/>
  <c r="H84" i="2"/>
  <c r="H251" i="2"/>
  <c r="H293" i="2"/>
  <c r="H224" i="2"/>
  <c r="H473" i="2"/>
  <c r="H222" i="2"/>
  <c r="H115" i="2"/>
  <c r="H294" i="2"/>
  <c r="H365" i="2"/>
  <c r="H258" i="2"/>
  <c r="H371" i="2"/>
  <c r="H465" i="2"/>
  <c r="H350" i="2"/>
  <c r="H318" i="2"/>
  <c r="H276" i="2"/>
  <c r="H286" i="2"/>
  <c r="H339" i="2"/>
  <c r="H395" i="2"/>
  <c r="H171" i="2"/>
  <c r="H277" i="2"/>
  <c r="H384" i="2"/>
  <c r="H126" i="2"/>
  <c r="H256" i="2"/>
  <c r="H250" i="2"/>
  <c r="H483" i="2"/>
  <c r="H262" i="2"/>
  <c r="H114" i="2"/>
  <c r="H273" i="2"/>
  <c r="H75" i="2"/>
  <c r="H436" i="2"/>
  <c r="H78" i="2"/>
  <c r="H107" i="2"/>
  <c r="H347" i="2"/>
  <c r="H28" i="2"/>
  <c r="H421" i="2"/>
  <c r="H555" i="2"/>
  <c r="H418" i="2"/>
  <c r="H122" i="2"/>
  <c r="H184" i="2"/>
  <c r="H98" i="2"/>
  <c r="H64" i="2"/>
  <c r="H103" i="2"/>
  <c r="H304" i="2"/>
  <c r="H118" i="2"/>
  <c r="H310" i="2"/>
  <c r="H55" i="2"/>
  <c r="H311" i="2"/>
  <c r="H108" i="2"/>
  <c r="H70" i="2"/>
  <c r="H173" i="2"/>
  <c r="H49" i="2"/>
  <c r="H215" i="2"/>
  <c r="H509" i="2"/>
  <c r="H253" i="2"/>
  <c r="H212" i="2"/>
  <c r="H343" i="2"/>
  <c r="H427" i="2"/>
  <c r="H247" i="2"/>
  <c r="H320" i="2"/>
  <c r="H287" i="2"/>
  <c r="H233" i="2"/>
  <c r="H423" i="2"/>
  <c r="H290" i="2"/>
  <c r="H220" i="2"/>
  <c r="H190" i="2"/>
  <c r="H426" i="2"/>
  <c r="H39" i="2"/>
  <c r="H254" i="2"/>
  <c r="H321" i="2"/>
  <c r="H448" i="2"/>
  <c r="H131" i="2"/>
  <c r="H235" i="2"/>
  <c r="H26" i="2"/>
  <c r="H46" i="2"/>
  <c r="H58" i="2"/>
  <c r="H399" i="2"/>
  <c r="H356" i="2"/>
  <c r="H513" i="2"/>
  <c r="H205" i="2"/>
  <c r="H176" i="2"/>
  <c r="H20" i="2"/>
  <c r="H526" i="2"/>
  <c r="H479" i="2"/>
  <c r="H159" i="2"/>
  <c r="H52" i="2"/>
  <c r="H440" i="2"/>
  <c r="H447" i="2"/>
  <c r="H333" i="2"/>
  <c r="H412" i="2"/>
  <c r="H133" i="2"/>
  <c r="H541" i="2"/>
  <c r="H167" i="2"/>
  <c r="H21" i="2"/>
  <c r="H308" i="2"/>
  <c r="H317" i="2"/>
  <c r="H11" i="2"/>
  <c r="H326" i="2"/>
  <c r="H79" i="2"/>
  <c r="H315" i="2"/>
  <c r="H237" i="2"/>
  <c r="H354" i="2"/>
  <c r="H337" i="2"/>
  <c r="H487" i="2"/>
  <c r="H546" i="2"/>
  <c r="H441" i="2"/>
  <c r="H403" i="2"/>
  <c r="H352" i="2"/>
  <c r="H467" i="2"/>
  <c r="H181" i="2"/>
  <c r="H166" i="2"/>
  <c r="H153" i="2"/>
  <c r="H299" i="2"/>
  <c r="H168" i="2"/>
  <c r="H443" i="2"/>
  <c r="H144" i="2"/>
  <c r="H263" i="2"/>
  <c r="H264" i="2"/>
  <c r="H80" i="2"/>
  <c r="H498" i="2"/>
  <c r="H297" i="2"/>
  <c r="H76" i="2"/>
  <c r="H259" i="2"/>
  <c r="H230" i="2"/>
  <c r="H480" i="2"/>
  <c r="H218" i="2"/>
  <c r="H387" i="2"/>
  <c r="H245" i="2"/>
  <c r="H182" i="2"/>
  <c r="H383" i="2"/>
  <c r="H226" i="2"/>
  <c r="H492" i="2"/>
  <c r="H45" i="2"/>
  <c r="H92" i="2"/>
  <c r="H150" i="2"/>
  <c r="H88" i="2"/>
  <c r="H140" i="2"/>
  <c r="H275" i="2"/>
  <c r="H51" i="2"/>
  <c r="H94" i="2"/>
  <c r="H506" i="2"/>
  <c r="H134" i="2"/>
  <c r="H478" i="2"/>
  <c r="H162" i="2"/>
  <c r="H81" i="2"/>
  <c r="H340" i="2"/>
  <c r="H331" i="2"/>
  <c r="H266" i="2"/>
  <c r="H402" i="2"/>
  <c r="H105" i="2"/>
  <c r="H138" i="2"/>
  <c r="H486" i="2"/>
  <c r="H60" i="2"/>
  <c r="H516" i="2"/>
  <c r="H510" i="2"/>
  <c r="H529" i="2"/>
  <c r="H547" i="2"/>
  <c r="H90" i="2"/>
  <c r="H292" i="2"/>
  <c r="H496" i="2"/>
  <c r="H155" i="2"/>
  <c r="H156" i="2"/>
  <c r="H139" i="2"/>
  <c r="H323" i="2"/>
  <c r="H330" i="2"/>
  <c r="H257" i="2"/>
  <c r="H305" i="2"/>
  <c r="H532" i="2"/>
  <c r="H19" i="2"/>
  <c r="H132" i="2"/>
  <c r="H283" i="2"/>
  <c r="H489" i="2"/>
  <c r="H390" i="2"/>
  <c r="H231" i="2"/>
  <c r="H519" i="2"/>
  <c r="H65" i="2"/>
  <c r="H461" i="2"/>
  <c r="H236" i="2"/>
  <c r="H74" i="2"/>
  <c r="H309" i="2"/>
  <c r="H128" i="2"/>
  <c r="H497" i="2"/>
  <c r="H280" i="2"/>
  <c r="H3" i="2"/>
  <c r="H261" i="2"/>
  <c r="H364" i="2"/>
  <c r="H255" i="2"/>
  <c r="H91" i="2"/>
  <c r="H172" i="2"/>
  <c r="H335" i="2"/>
  <c r="H279" i="2"/>
  <c r="H154" i="2"/>
  <c r="H370" i="2"/>
  <c r="H129" i="2"/>
  <c r="H382" i="2"/>
  <c r="H196" i="2"/>
  <c r="H401" i="2"/>
  <c r="H319" i="2"/>
  <c r="H298" i="2"/>
  <c r="H85" i="2"/>
  <c r="H25" i="2"/>
  <c r="H100" i="2"/>
  <c r="H456" i="2"/>
  <c r="H204" i="2"/>
  <c r="H203" i="2"/>
  <c r="H124" i="2"/>
  <c r="H213" i="2"/>
  <c r="H177" i="2"/>
  <c r="H165" i="2"/>
  <c r="H322" i="2"/>
  <c r="H376" i="2"/>
  <c r="H249" i="2"/>
  <c r="H282" i="2"/>
  <c r="H508" i="2"/>
  <c r="H372" i="2"/>
  <c r="H449" i="2"/>
  <c r="H332" i="2"/>
  <c r="H344" i="2"/>
  <c r="H163" i="2"/>
  <c r="H451" i="2"/>
  <c r="H518" i="2"/>
  <c r="H121" i="2"/>
  <c r="H198" i="2"/>
  <c r="H17" i="2"/>
  <c r="H87" i="2"/>
  <c r="H229" i="2"/>
  <c r="H341" i="2"/>
  <c r="H24" i="2"/>
  <c r="H359" i="2"/>
  <c r="H351" i="2"/>
  <c r="H77" i="2"/>
  <c r="H117" i="2"/>
  <c r="H63" i="2"/>
  <c r="H101" i="2"/>
  <c r="H199" i="2"/>
  <c r="H47" i="2"/>
  <c r="H484" i="2"/>
  <c r="H96" i="2"/>
  <c r="H471" i="2"/>
  <c r="H260" i="2"/>
  <c r="H127" i="2"/>
  <c r="H429" i="2"/>
  <c r="H219" i="2"/>
  <c r="H178" i="2"/>
  <c r="H272" i="2"/>
  <c r="H252" i="2"/>
  <c r="H469" i="2"/>
  <c r="H161" i="2"/>
  <c r="H216" i="2"/>
  <c r="H300" i="2"/>
  <c r="H48" i="2"/>
  <c r="H302" i="2"/>
  <c r="H106" i="2"/>
  <c r="H271" i="2"/>
  <c r="H67" i="2"/>
  <c r="H188" i="2"/>
  <c r="H500" i="2"/>
  <c r="H470" i="2"/>
  <c r="H141" i="2"/>
  <c r="H151" i="2"/>
  <c r="H539" i="2"/>
  <c r="H419" i="2"/>
  <c r="H432" i="2"/>
  <c r="H316" i="2"/>
  <c r="H7" i="2"/>
  <c r="H130" i="2"/>
  <c r="H369" i="2"/>
  <c r="H435" i="2"/>
  <c r="H501" i="2"/>
  <c r="H221" i="2"/>
  <c r="H30" i="2"/>
  <c r="H71" i="2"/>
  <c r="H342" i="2"/>
  <c r="H99" i="2"/>
  <c r="H238" i="2"/>
  <c r="H553" i="2"/>
  <c r="H442" i="2"/>
  <c r="H554" i="2"/>
  <c r="H327" i="2"/>
  <c r="H33" i="2"/>
  <c r="H234" i="2"/>
  <c r="H393" i="2"/>
  <c r="H191" i="2"/>
  <c r="H18" i="2"/>
  <c r="H325" i="2"/>
  <c r="H36" i="2"/>
  <c r="H185" i="2"/>
  <c r="H525" i="2"/>
  <c r="H56" i="2"/>
  <c r="H8" i="2"/>
  <c r="H512" i="2"/>
  <c r="H27" i="2"/>
  <c r="H23" i="2"/>
  <c r="H417" i="2"/>
  <c r="H549" i="2"/>
  <c r="H59" i="2"/>
  <c r="H415" i="2"/>
  <c r="H16" i="2"/>
  <c r="H62" i="2"/>
  <c r="H9" i="2"/>
  <c r="H504" i="2"/>
  <c r="H338" i="2"/>
  <c r="H183" i="2"/>
  <c r="H329" i="2"/>
  <c r="H307" i="2"/>
  <c r="H97" i="2"/>
  <c r="H425" i="2"/>
  <c r="H361" i="2"/>
  <c r="H102" i="2"/>
  <c r="H83" i="2"/>
  <c r="H386" i="2"/>
  <c r="H206" i="2"/>
  <c r="H123" i="2"/>
  <c r="H110" i="2"/>
  <c r="H209" i="2"/>
  <c r="H543" i="2"/>
  <c r="H285" i="2"/>
  <c r="H406" i="2"/>
  <c r="H82" i="2"/>
  <c r="H434" i="2"/>
  <c r="H313" i="2"/>
  <c r="H269" i="2"/>
  <c r="H136" i="2"/>
  <c r="H197" i="2"/>
  <c r="H303" i="2"/>
  <c r="H50" i="2"/>
  <c r="H537" i="2"/>
  <c r="H411" i="2"/>
  <c r="H458" i="2"/>
  <c r="H490" i="2"/>
  <c r="H208" i="2"/>
  <c r="H414" i="2"/>
  <c r="H158" i="2"/>
  <c r="H35" i="2"/>
  <c r="H192" i="2"/>
  <c r="H242" i="2"/>
  <c r="H400" i="2"/>
  <c r="H477" i="2"/>
  <c r="H104" i="2"/>
  <c r="H200" i="2"/>
  <c r="H420" i="2"/>
  <c r="H455" i="2"/>
  <c r="H548" i="2"/>
  <c r="H502" i="2"/>
  <c r="H95" i="2"/>
  <c r="H194" i="2"/>
  <c r="H40" i="2"/>
  <c r="H175" i="2"/>
  <c r="H523" i="2"/>
  <c r="H125" i="2"/>
  <c r="H41" i="2"/>
  <c r="H217" i="2"/>
  <c r="H301" i="2"/>
  <c r="H355" i="2"/>
  <c r="H180" i="2"/>
  <c r="H460" i="2"/>
  <c r="H430" i="2"/>
  <c r="H475" i="2"/>
  <c r="H468" i="2"/>
  <c r="H13" i="2"/>
  <c r="H146" i="2"/>
  <c r="H514" i="2"/>
  <c r="H43" i="2"/>
  <c r="H295" i="2"/>
  <c r="H536" i="2"/>
  <c r="H463" i="2"/>
  <c r="H416" i="2"/>
  <c r="H202" i="2"/>
  <c r="H488" i="2"/>
  <c r="H195" i="2"/>
  <c r="H187" i="2"/>
  <c r="H360" i="2"/>
  <c r="H362" i="2"/>
  <c r="H119" i="2"/>
  <c r="H438" i="2"/>
  <c r="H210" i="2"/>
  <c r="H375" i="2"/>
  <c r="H22" i="2"/>
  <c r="H306" i="2"/>
  <c r="H147" i="2"/>
  <c r="H413" i="2"/>
  <c r="H520" i="2"/>
  <c r="H481" i="2"/>
  <c r="H31" i="2"/>
  <c r="H148" i="2"/>
  <c r="H278" i="2"/>
  <c r="H538" i="2"/>
  <c r="H446" i="2"/>
  <c r="H424" i="2"/>
  <c r="H334" i="2"/>
  <c r="H445" i="2"/>
  <c r="H149" i="2"/>
  <c r="H267" i="2"/>
  <c r="H113" i="2"/>
  <c r="H437" i="2"/>
  <c r="H485" i="2"/>
  <c r="H10" i="2"/>
  <c r="H174" i="2"/>
  <c r="H232" i="2"/>
  <c r="H459" i="2"/>
  <c r="H314" i="2"/>
  <c r="H328" i="2"/>
  <c r="H5" i="2"/>
  <c r="H391" i="2"/>
  <c r="H410" i="2"/>
  <c r="H346" i="2"/>
  <c r="H556" i="2"/>
  <c r="H353" i="2"/>
  <c r="H336" i="2"/>
  <c r="H366" i="2"/>
  <c r="H193" i="2"/>
  <c r="H499" i="2"/>
  <c r="H357" i="2"/>
  <c r="H452" i="2"/>
  <c r="H57" i="2"/>
  <c r="H214" i="2"/>
  <c r="H34" i="2"/>
  <c r="H268" i="2"/>
  <c r="H550" i="2"/>
  <c r="H505" i="2"/>
  <c r="H324" i="2"/>
  <c r="H225" i="2"/>
  <c r="H170" i="2"/>
  <c r="H111" i="2"/>
  <c r="H517" i="2"/>
  <c r="H408" i="2"/>
  <c r="H373" i="2"/>
  <c r="H453" i="2"/>
  <c r="H398" i="2"/>
  <c r="H274" i="2"/>
  <c r="H348" i="2"/>
  <c r="H160" i="2"/>
  <c r="H515" i="2"/>
  <c r="H444" i="2"/>
  <c r="H466" i="2"/>
  <c r="H407" i="2"/>
  <c r="H189" i="2"/>
  <c r="H358" i="2"/>
  <c r="H4" i="2"/>
  <c r="H389" i="2"/>
  <c r="H527" i="2"/>
  <c r="H142" i="2"/>
  <c r="H44" i="2"/>
  <c r="H433" i="2"/>
  <c r="H388" i="2"/>
  <c r="H381" i="2"/>
  <c r="H474" i="2"/>
  <c r="H521" i="2"/>
  <c r="H431" i="2"/>
  <c r="H454" i="2"/>
  <c r="H135" i="2"/>
  <c r="H61" i="2"/>
  <c r="H482" i="2"/>
  <c r="H179" i="2"/>
  <c r="H38" i="2"/>
  <c r="H228" i="2"/>
  <c r="H68" i="2"/>
  <c r="H152" i="2"/>
  <c r="H409" i="2"/>
  <c r="H503" i="2"/>
  <c r="H72" i="2"/>
  <c r="H544" i="2"/>
  <c r="H284" i="2"/>
  <c r="H374" i="2"/>
  <c r="H248" i="2"/>
  <c r="H534" i="2"/>
  <c r="H552" i="2"/>
  <c r="H32" i="2"/>
  <c r="H379" i="2"/>
  <c r="H29" i="2"/>
  <c r="H42" i="2"/>
  <c r="H12" i="2"/>
  <c r="H120" i="2"/>
  <c r="H288" i="2"/>
  <c r="H428" i="2"/>
  <c r="H367" i="2"/>
  <c r="H207" i="2"/>
  <c r="H349" i="2"/>
  <c r="H270" i="2"/>
  <c r="H531" i="2"/>
  <c r="H530" i="2"/>
  <c r="H511" i="2"/>
  <c r="H116" i="2"/>
  <c r="H422" i="2"/>
  <c r="H241" i="2"/>
  <c r="H93" i="2"/>
  <c r="H450" i="2"/>
  <c r="H164" i="2"/>
  <c r="H157" i="2"/>
  <c r="H143" i="2"/>
  <c r="H53" i="2"/>
  <c r="H522" i="2"/>
  <c r="H405" i="2"/>
  <c r="H54" i="2"/>
  <c r="H378" i="2"/>
  <c r="H491" i="2"/>
  <c r="H6" i="2"/>
  <c r="H246" i="2"/>
  <c r="H385" i="2"/>
  <c r="H476" i="2"/>
  <c r="H296" i="2"/>
  <c r="H312" i="2"/>
  <c r="H524" i="2"/>
  <c r="H494" i="2"/>
  <c r="H186" i="2"/>
  <c r="H472" i="2"/>
  <c r="H533" i="2"/>
  <c r="H289" i="2"/>
  <c r="H37" i="2"/>
  <c r="H380" i="2"/>
  <c r="H457" i="2"/>
  <c r="H507" i="2"/>
  <c r="H109" i="2"/>
  <c r="H363" i="2"/>
  <c r="H14" i="2"/>
  <c r="H73" i="2"/>
  <c r="H223" i="2"/>
  <c r="H439" i="2"/>
  <c r="H368" i="2"/>
  <c r="H392" i="2"/>
  <c r="H535" i="2"/>
  <c r="H495" i="2"/>
  <c r="H112" i="2"/>
  <c r="H540" i="2"/>
  <c r="H281" i="2"/>
  <c r="H240" i="2"/>
  <c r="H89" i="2"/>
  <c r="H462" i="2"/>
  <c r="H493" i="2"/>
  <c r="H244" i="2"/>
  <c r="H15" i="2"/>
  <c r="H265" i="2"/>
  <c r="H211" i="2"/>
  <c r="H201" i="2"/>
  <c r="H404" i="2"/>
  <c r="H2" i="2"/>
  <c r="H243" i="2"/>
  <c r="H137" i="2"/>
  <c r="H396" i="2"/>
  <c r="H528" i="2"/>
  <c r="H345" i="2"/>
  <c r="H464" i="2"/>
  <c r="H69" i="2"/>
  <c r="H291" i="2"/>
  <c r="H377" i="2"/>
  <c r="H169" i="2"/>
  <c r="H542" i="2"/>
  <c r="H545" i="2"/>
  <c r="H394" i="2"/>
  <c r="H397" i="2"/>
  <c r="H66" i="2"/>
  <c r="H557" i="2"/>
  <c r="H558" i="2"/>
  <c r="H561" i="2"/>
  <c r="H560" i="2"/>
  <c r="H559" i="2"/>
  <c r="H563" i="2"/>
  <c r="H562" i="2"/>
  <c r="H564" i="2"/>
  <c r="H565" i="2"/>
  <c r="H566" i="2"/>
  <c r="H567" i="2"/>
  <c r="H568" i="2"/>
  <c r="H569" i="2"/>
  <c r="H570" i="2"/>
  <c r="H571" i="2"/>
  <c r="H573" i="2"/>
  <c r="H574" i="2"/>
  <c r="H575" i="2"/>
  <c r="H572" i="2"/>
  <c r="H578" i="2"/>
  <c r="H577" i="2"/>
  <c r="H576" i="2"/>
  <c r="H580" i="2"/>
  <c r="H579" i="2"/>
  <c r="H581" i="2"/>
  <c r="H582" i="2"/>
  <c r="H583" i="2"/>
  <c r="H584" i="2"/>
  <c r="H586" i="2"/>
  <c r="H587" i="2"/>
  <c r="H585" i="2"/>
  <c r="H588" i="2"/>
  <c r="H592" i="2"/>
  <c r="H595" i="2"/>
  <c r="H589" i="2"/>
  <c r="H590" i="2"/>
  <c r="H591" i="2"/>
  <c r="H594" i="2"/>
  <c r="H593" i="2"/>
  <c r="H598" i="2"/>
  <c r="H596" i="2"/>
  <c r="H597" i="2"/>
  <c r="H601" i="2"/>
  <c r="H600" i="2"/>
  <c r="H599" i="2"/>
  <c r="H603" i="2"/>
  <c r="H604" i="2"/>
  <c r="H602" i="2"/>
  <c r="H606" i="2"/>
  <c r="H605" i="2"/>
  <c r="H608" i="2"/>
  <c r="H607" i="2"/>
  <c r="H610" i="2"/>
  <c r="H611" i="2"/>
  <c r="H609" i="2"/>
  <c r="H613" i="2"/>
  <c r="H612" i="2"/>
  <c r="H614" i="2"/>
  <c r="H615" i="2"/>
  <c r="H616" i="2"/>
  <c r="H617" i="2"/>
  <c r="H619" i="2"/>
  <c r="H618" i="2"/>
  <c r="H621" i="2"/>
  <c r="H620" i="2"/>
  <c r="H623" i="2"/>
  <c r="H622" i="2"/>
  <c r="H624" i="2"/>
  <c r="H625" i="2"/>
  <c r="H628" i="2"/>
  <c r="H626" i="2"/>
  <c r="H629" i="2"/>
  <c r="H627" i="2"/>
  <c r="H630" i="2"/>
  <c r="H631" i="2"/>
  <c r="H632" i="2"/>
  <c r="H633" i="2"/>
  <c r="H634" i="2"/>
  <c r="H635" i="2"/>
  <c r="H636" i="2"/>
  <c r="H637" i="2"/>
  <c r="H639" i="2"/>
  <c r="H638" i="2"/>
  <c r="H643" i="2"/>
  <c r="H641" i="2"/>
  <c r="H640" i="2"/>
  <c r="H642" i="2"/>
  <c r="H646" i="2"/>
  <c r="H645" i="2"/>
  <c r="H644" i="2"/>
  <c r="H648" i="2"/>
  <c r="H647" i="2"/>
  <c r="H649" i="2"/>
  <c r="H652" i="2"/>
  <c r="H650" i="2"/>
  <c r="H651" i="2"/>
  <c r="H653" i="2"/>
  <c r="H656" i="2"/>
  <c r="H655" i="2"/>
  <c r="H657" i="2"/>
  <c r="H654" i="2"/>
  <c r="H659" i="2"/>
  <c r="H660" i="2"/>
  <c r="H658" i="2"/>
  <c r="H662" i="2"/>
  <c r="H661" i="2"/>
  <c r="H663" i="2"/>
  <c r="H666" i="2"/>
  <c r="H664" i="2"/>
  <c r="H665" i="2"/>
  <c r="H667" i="2"/>
  <c r="H668" i="2"/>
  <c r="H670" i="2"/>
  <c r="H671" i="2"/>
  <c r="H669" i="2"/>
  <c r="H672" i="2"/>
  <c r="H674" i="2"/>
  <c r="H673" i="2"/>
  <c r="H675" i="2"/>
  <c r="H677" i="2"/>
  <c r="H678" i="2"/>
  <c r="H676" i="2"/>
  <c r="H679" i="2"/>
  <c r="H680" i="2"/>
  <c r="H681" i="2"/>
  <c r="H683" i="2"/>
  <c r="H684" i="2"/>
  <c r="H682" i="2"/>
  <c r="H685" i="2"/>
  <c r="H686" i="2"/>
  <c r="H687" i="2"/>
  <c r="H689" i="2"/>
  <c r="H688" i="2"/>
  <c r="H690" i="2"/>
  <c r="H691" i="2"/>
  <c r="H692" i="2"/>
  <c r="H693" i="2"/>
  <c r="H694" i="2"/>
  <c r="H696" i="2"/>
  <c r="H697" i="2"/>
  <c r="H695" i="2"/>
  <c r="H699" i="2"/>
  <c r="H700" i="2"/>
  <c r="H698" i="2"/>
  <c r="H701" i="2"/>
  <c r="H703" i="2"/>
  <c r="H705" i="2"/>
  <c r="H702" i="2"/>
  <c r="H704" i="2"/>
  <c r="H707" i="2"/>
  <c r="H709" i="2"/>
  <c r="H708" i="2"/>
  <c r="H706" i="2"/>
  <c r="H711" i="2"/>
  <c r="H710" i="2"/>
  <c r="H712" i="2"/>
  <c r="H714" i="2"/>
  <c r="H713" i="2"/>
  <c r="H715" i="2"/>
  <c r="H716" i="2"/>
  <c r="H717" i="2"/>
  <c r="H718" i="2"/>
  <c r="H719" i="2"/>
  <c r="H721" i="2"/>
  <c r="H722" i="2"/>
  <c r="H720" i="2"/>
  <c r="H725" i="2"/>
  <c r="H724" i="2"/>
  <c r="H727" i="2"/>
  <c r="H723" i="2"/>
  <c r="H726" i="2"/>
  <c r="H729" i="2"/>
  <c r="H728" i="2"/>
  <c r="H730" i="2"/>
  <c r="H733" i="2"/>
  <c r="H731" i="2"/>
  <c r="H734" i="2"/>
  <c r="H736" i="2"/>
  <c r="H732" i="2"/>
  <c r="H737" i="2"/>
  <c r="H735" i="2"/>
  <c r="H739" i="2"/>
  <c r="H738" i="2"/>
  <c r="H741" i="2"/>
  <c r="H742" i="2"/>
  <c r="H740" i="2"/>
  <c r="H745" i="2"/>
  <c r="H743" i="2"/>
  <c r="H744" i="2"/>
  <c r="H746" i="2"/>
  <c r="H748" i="2"/>
  <c r="H747" i="2"/>
  <c r="H749" i="2"/>
  <c r="H750" i="2"/>
  <c r="H751" i="2"/>
  <c r="H754" i="2"/>
  <c r="H753" i="2"/>
  <c r="H752" i="2"/>
  <c r="H756" i="2"/>
  <c r="H755" i="2"/>
  <c r="H758" i="2"/>
  <c r="H757" i="2"/>
  <c r="H759" i="2"/>
  <c r="H760" i="2"/>
  <c r="H761" i="2"/>
  <c r="H763" i="2"/>
  <c r="H762" i="2"/>
  <c r="H765" i="2"/>
  <c r="H766" i="2"/>
  <c r="H767" i="2"/>
  <c r="H764" i="2"/>
  <c r="H770" i="2"/>
  <c r="H771" i="2"/>
  <c r="H768" i="2"/>
  <c r="H772" i="2"/>
  <c r="H769" i="2"/>
  <c r="H775" i="2"/>
  <c r="H774" i="2"/>
  <c r="H773" i="2"/>
  <c r="H777" i="2"/>
  <c r="H776" i="2"/>
  <c r="H779" i="2"/>
  <c r="H778" i="2"/>
  <c r="H782" i="2"/>
  <c r="H781" i="2"/>
  <c r="H780" i="2"/>
  <c r="H785" i="2"/>
  <c r="H783" i="2"/>
  <c r="H786" i="2"/>
  <c r="H787" i="2"/>
  <c r="H788" i="2"/>
  <c r="H784" i="2"/>
  <c r="H791" i="2"/>
  <c r="H790" i="2"/>
  <c r="H796" i="2"/>
  <c r="H793" i="2"/>
  <c r="H794" i="2"/>
  <c r="H789" i="2"/>
  <c r="H792" i="2"/>
  <c r="H795" i="2"/>
  <c r="H797" i="2"/>
  <c r="H798" i="2"/>
  <c r="D12" i="1"/>
  <c r="D15" i="1" s="1"/>
  <c r="D14" i="1"/>
  <c r="D17" i="1" l="1"/>
  <c r="D18" i="1" s="1"/>
  <c r="D20" i="1" s="1"/>
  <c r="D19" i="1" l="1"/>
</calcChain>
</file>

<file path=xl/comments1.xml><?xml version="1.0" encoding="utf-8"?>
<comments xmlns="http://schemas.openxmlformats.org/spreadsheetml/2006/main">
  <authors>
    <author>龙逸凡</author>
  </authors>
  <commentList>
    <comment ref="C5" authorId="0" shapeId="0">
      <text>
        <r>
          <rPr>
            <b/>
            <sz val="9"/>
            <color indexed="81"/>
            <rFont val="宋体"/>
            <family val="3"/>
            <charset val="134"/>
          </rPr>
          <t>龙逸凡:</t>
        </r>
        <r>
          <rPr>
            <sz val="9"/>
            <color indexed="81"/>
            <rFont val="宋体"/>
            <family val="3"/>
            <charset val="134"/>
          </rPr>
          <t xml:space="preserve">
如果要启用动态图表，请将E5单元格设置为“启用”，然后点击微调按钮，就可看到图表随点击而变动。启用后，C5单元格不等于C6*12+C7*4+C8，而是与F8单元格关联。</t>
        </r>
      </text>
    </comment>
    <comment ref="E5" authorId="0" shapeId="0">
      <text>
        <r>
          <rPr>
            <b/>
            <sz val="9"/>
            <color indexed="81"/>
            <rFont val="宋体"/>
            <family val="3"/>
            <charset val="134"/>
          </rPr>
          <t>龙逸凡:</t>
        </r>
        <r>
          <rPr>
            <sz val="9"/>
            <color indexed="81"/>
            <rFont val="宋体"/>
            <family val="3"/>
            <charset val="134"/>
          </rPr>
          <t xml:space="preserve">
如果启用动态图表，C5单元格将与F5单元格关联</t>
        </r>
      </text>
    </comment>
  </commentList>
</comments>
</file>

<file path=xl/sharedStrings.xml><?xml version="1.0" encoding="utf-8"?>
<sst xmlns="http://schemas.openxmlformats.org/spreadsheetml/2006/main" count="2149" uniqueCount="1336">
  <si>
    <r>
      <rPr>
        <sz val="10"/>
        <color theme="1"/>
        <rFont val="宋体"/>
        <family val="2"/>
        <charset val="134"/>
      </rPr>
      <t>方案</t>
    </r>
    <r>
      <rPr>
        <sz val="10"/>
        <color theme="1"/>
        <rFont val="Arial Narrow"/>
        <family val="2"/>
      </rPr>
      <t>1</t>
    </r>
    <phoneticPr fontId="2" type="noConversion"/>
  </si>
  <si>
    <r>
      <rPr>
        <sz val="10"/>
        <color theme="1"/>
        <rFont val="宋体"/>
        <family val="2"/>
        <charset val="134"/>
      </rPr>
      <t>方案</t>
    </r>
    <r>
      <rPr>
        <sz val="10"/>
        <color theme="1"/>
        <rFont val="Arial Narrow"/>
        <family val="2"/>
      </rPr>
      <t>2</t>
    </r>
    <r>
      <rPr>
        <sz val="11"/>
        <color theme="1"/>
        <rFont val="宋体"/>
        <family val="2"/>
        <charset val="134"/>
        <scheme val="minor"/>
      </rPr>
      <t/>
    </r>
  </si>
  <si>
    <r>
      <rPr>
        <sz val="10"/>
        <color theme="1"/>
        <rFont val="宋体"/>
        <family val="2"/>
        <charset val="134"/>
      </rPr>
      <t>方案</t>
    </r>
    <r>
      <rPr>
        <sz val="10"/>
        <color theme="1"/>
        <rFont val="Arial Narrow"/>
        <family val="2"/>
      </rPr>
      <t>3</t>
    </r>
    <r>
      <rPr>
        <sz val="11"/>
        <color theme="1"/>
        <rFont val="宋体"/>
        <family val="2"/>
        <charset val="134"/>
        <scheme val="minor"/>
      </rPr>
      <t/>
    </r>
  </si>
  <si>
    <r>
      <rPr>
        <sz val="10"/>
        <color theme="1"/>
        <rFont val="宋体"/>
        <family val="2"/>
        <charset val="134"/>
      </rPr>
      <t>方案</t>
    </r>
    <r>
      <rPr>
        <sz val="10"/>
        <color theme="1"/>
        <rFont val="Arial Narrow"/>
        <family val="2"/>
      </rPr>
      <t>4</t>
    </r>
    <r>
      <rPr>
        <sz val="11"/>
        <color theme="1"/>
        <rFont val="宋体"/>
        <family val="2"/>
        <charset val="134"/>
        <scheme val="minor"/>
      </rPr>
      <t/>
    </r>
  </si>
  <si>
    <r>
      <rPr>
        <sz val="10"/>
        <color theme="1"/>
        <rFont val="宋体"/>
        <family val="2"/>
        <charset val="134"/>
      </rPr>
      <t>方案</t>
    </r>
    <r>
      <rPr>
        <sz val="10"/>
        <color theme="1"/>
        <rFont val="Arial Narrow"/>
        <family val="2"/>
      </rPr>
      <t>5</t>
    </r>
    <r>
      <rPr>
        <sz val="11"/>
        <color theme="1"/>
        <rFont val="宋体"/>
        <family val="2"/>
        <charset val="134"/>
        <scheme val="minor"/>
      </rPr>
      <t/>
    </r>
  </si>
  <si>
    <r>
      <rPr>
        <sz val="10"/>
        <color theme="1"/>
        <rFont val="宋体"/>
        <family val="2"/>
        <charset val="134"/>
      </rPr>
      <t>方案</t>
    </r>
    <r>
      <rPr>
        <sz val="10"/>
        <color theme="1"/>
        <rFont val="Arial Narrow"/>
        <family val="2"/>
      </rPr>
      <t>6</t>
    </r>
    <r>
      <rPr>
        <sz val="11"/>
        <color theme="1"/>
        <rFont val="宋体"/>
        <family val="2"/>
        <charset val="134"/>
        <scheme val="minor"/>
      </rPr>
      <t/>
    </r>
  </si>
  <si>
    <r>
      <rPr>
        <sz val="10"/>
        <color theme="1"/>
        <rFont val="宋体"/>
        <family val="2"/>
        <charset val="134"/>
      </rPr>
      <t>方案</t>
    </r>
    <r>
      <rPr>
        <sz val="10"/>
        <color theme="1"/>
        <rFont val="Arial Narrow"/>
        <family val="2"/>
      </rPr>
      <t>7</t>
    </r>
    <r>
      <rPr>
        <sz val="11"/>
        <color theme="1"/>
        <rFont val="宋体"/>
        <family val="2"/>
        <charset val="134"/>
        <scheme val="minor"/>
      </rPr>
      <t/>
    </r>
  </si>
  <si>
    <r>
      <rPr>
        <sz val="10"/>
        <color theme="1"/>
        <rFont val="宋体"/>
        <family val="2"/>
        <charset val="134"/>
      </rPr>
      <t>方案</t>
    </r>
    <r>
      <rPr>
        <sz val="10"/>
        <color theme="1"/>
        <rFont val="Arial Narrow"/>
        <family val="2"/>
      </rPr>
      <t>8</t>
    </r>
    <r>
      <rPr>
        <sz val="11"/>
        <color theme="1"/>
        <rFont val="宋体"/>
        <family val="2"/>
        <charset val="134"/>
        <scheme val="minor"/>
      </rPr>
      <t/>
    </r>
  </si>
  <si>
    <r>
      <rPr>
        <sz val="10"/>
        <color theme="1"/>
        <rFont val="宋体"/>
        <family val="2"/>
        <charset val="134"/>
      </rPr>
      <t>方案</t>
    </r>
    <r>
      <rPr>
        <sz val="10"/>
        <color theme="1"/>
        <rFont val="Arial Narrow"/>
        <family val="2"/>
      </rPr>
      <t>9</t>
    </r>
    <r>
      <rPr>
        <sz val="11"/>
        <color theme="1"/>
        <rFont val="宋体"/>
        <family val="2"/>
        <charset val="134"/>
        <scheme val="minor"/>
      </rPr>
      <t/>
    </r>
  </si>
  <si>
    <r>
      <rPr>
        <sz val="10"/>
        <color theme="1"/>
        <rFont val="宋体"/>
        <family val="2"/>
        <charset val="134"/>
      </rPr>
      <t>方案</t>
    </r>
    <r>
      <rPr>
        <sz val="10"/>
        <color theme="1"/>
        <rFont val="Arial Narrow"/>
        <family val="2"/>
      </rPr>
      <t>10</t>
    </r>
    <r>
      <rPr>
        <sz val="11"/>
        <color theme="1"/>
        <rFont val="宋体"/>
        <family val="2"/>
        <charset val="134"/>
        <scheme val="minor"/>
      </rPr>
      <t/>
    </r>
  </si>
  <si>
    <r>
      <rPr>
        <sz val="10"/>
        <color theme="1"/>
        <rFont val="宋体"/>
        <family val="2"/>
        <charset val="134"/>
      </rPr>
      <t>方案</t>
    </r>
    <r>
      <rPr>
        <sz val="10"/>
        <color theme="1"/>
        <rFont val="Arial Narrow"/>
        <family val="2"/>
      </rPr>
      <t>11</t>
    </r>
    <r>
      <rPr>
        <sz val="11"/>
        <color theme="1"/>
        <rFont val="宋体"/>
        <family val="2"/>
        <charset val="134"/>
        <scheme val="minor"/>
      </rPr>
      <t/>
    </r>
  </si>
  <si>
    <r>
      <rPr>
        <sz val="10"/>
        <color theme="1"/>
        <rFont val="宋体"/>
        <family val="2"/>
        <charset val="134"/>
      </rPr>
      <t>方案</t>
    </r>
    <r>
      <rPr>
        <sz val="10"/>
        <color theme="1"/>
        <rFont val="Arial Narrow"/>
        <family val="2"/>
      </rPr>
      <t>12</t>
    </r>
    <r>
      <rPr>
        <sz val="11"/>
        <color theme="1"/>
        <rFont val="宋体"/>
        <family val="2"/>
        <charset val="134"/>
        <scheme val="minor"/>
      </rPr>
      <t/>
    </r>
  </si>
  <si>
    <r>
      <rPr>
        <sz val="10"/>
        <color theme="1"/>
        <rFont val="宋体"/>
        <family val="2"/>
        <charset val="134"/>
      </rPr>
      <t>方案</t>
    </r>
    <r>
      <rPr>
        <sz val="10"/>
        <color theme="1"/>
        <rFont val="Arial Narrow"/>
        <family val="2"/>
      </rPr>
      <t>13</t>
    </r>
    <r>
      <rPr>
        <sz val="11"/>
        <color theme="1"/>
        <rFont val="宋体"/>
        <family val="2"/>
        <charset val="134"/>
        <scheme val="minor"/>
      </rPr>
      <t/>
    </r>
  </si>
  <si>
    <r>
      <rPr>
        <sz val="10"/>
        <color theme="1"/>
        <rFont val="宋体"/>
        <family val="2"/>
        <charset val="134"/>
      </rPr>
      <t>方案</t>
    </r>
    <r>
      <rPr>
        <sz val="10"/>
        <color theme="1"/>
        <rFont val="Arial Narrow"/>
        <family val="2"/>
      </rPr>
      <t>14</t>
    </r>
    <r>
      <rPr>
        <sz val="11"/>
        <color theme="1"/>
        <rFont val="宋体"/>
        <family val="2"/>
        <charset val="134"/>
        <scheme val="minor"/>
      </rPr>
      <t/>
    </r>
  </si>
  <si>
    <r>
      <rPr>
        <sz val="10"/>
        <color theme="1"/>
        <rFont val="宋体"/>
        <family val="2"/>
        <charset val="134"/>
      </rPr>
      <t>方案</t>
    </r>
    <r>
      <rPr>
        <sz val="10"/>
        <color theme="1"/>
        <rFont val="Arial Narrow"/>
        <family val="2"/>
      </rPr>
      <t>15</t>
    </r>
    <r>
      <rPr>
        <sz val="11"/>
        <color theme="1"/>
        <rFont val="宋体"/>
        <family val="2"/>
        <charset val="134"/>
        <scheme val="minor"/>
      </rPr>
      <t/>
    </r>
  </si>
  <si>
    <r>
      <rPr>
        <sz val="10"/>
        <color theme="1"/>
        <rFont val="宋体"/>
        <family val="2"/>
        <charset val="134"/>
      </rPr>
      <t>方案</t>
    </r>
    <r>
      <rPr>
        <sz val="10"/>
        <color theme="1"/>
        <rFont val="Arial Narrow"/>
        <family val="2"/>
      </rPr>
      <t>16</t>
    </r>
    <r>
      <rPr>
        <sz val="11"/>
        <color theme="1"/>
        <rFont val="宋体"/>
        <family val="2"/>
        <charset val="134"/>
        <scheme val="minor"/>
      </rPr>
      <t/>
    </r>
  </si>
  <si>
    <r>
      <rPr>
        <sz val="10"/>
        <color theme="1"/>
        <rFont val="宋体"/>
        <family val="2"/>
        <charset val="134"/>
      </rPr>
      <t>方案</t>
    </r>
    <r>
      <rPr>
        <sz val="10"/>
        <color theme="1"/>
        <rFont val="Arial Narrow"/>
        <family val="2"/>
      </rPr>
      <t>17</t>
    </r>
    <r>
      <rPr>
        <sz val="11"/>
        <color theme="1"/>
        <rFont val="宋体"/>
        <family val="2"/>
        <charset val="134"/>
        <scheme val="minor"/>
      </rPr>
      <t/>
    </r>
  </si>
  <si>
    <r>
      <rPr>
        <sz val="10"/>
        <color theme="1"/>
        <rFont val="宋体"/>
        <family val="2"/>
        <charset val="134"/>
      </rPr>
      <t>方案</t>
    </r>
    <r>
      <rPr>
        <sz val="10"/>
        <color theme="1"/>
        <rFont val="Arial Narrow"/>
        <family val="2"/>
      </rPr>
      <t>18</t>
    </r>
    <r>
      <rPr>
        <sz val="11"/>
        <color theme="1"/>
        <rFont val="宋体"/>
        <family val="2"/>
        <charset val="134"/>
        <scheme val="minor"/>
      </rPr>
      <t/>
    </r>
  </si>
  <si>
    <r>
      <rPr>
        <sz val="10"/>
        <color theme="1"/>
        <rFont val="宋体"/>
        <family val="2"/>
        <charset val="134"/>
      </rPr>
      <t>方案</t>
    </r>
    <r>
      <rPr>
        <sz val="10"/>
        <color theme="1"/>
        <rFont val="Arial Narrow"/>
        <family val="2"/>
      </rPr>
      <t>19</t>
    </r>
    <r>
      <rPr>
        <sz val="11"/>
        <color theme="1"/>
        <rFont val="宋体"/>
        <family val="2"/>
        <charset val="134"/>
        <scheme val="minor"/>
      </rPr>
      <t/>
    </r>
  </si>
  <si>
    <r>
      <rPr>
        <sz val="10"/>
        <color theme="1"/>
        <rFont val="宋体"/>
        <family val="2"/>
        <charset val="134"/>
      </rPr>
      <t>方案</t>
    </r>
    <r>
      <rPr>
        <sz val="10"/>
        <color theme="1"/>
        <rFont val="Arial Narrow"/>
        <family val="2"/>
      </rPr>
      <t>20</t>
    </r>
    <r>
      <rPr>
        <sz val="11"/>
        <color theme="1"/>
        <rFont val="宋体"/>
        <family val="2"/>
        <charset val="134"/>
        <scheme val="minor"/>
      </rPr>
      <t/>
    </r>
  </si>
  <si>
    <r>
      <rPr>
        <sz val="10"/>
        <color theme="1"/>
        <rFont val="宋体"/>
        <family val="2"/>
        <charset val="134"/>
      </rPr>
      <t>方案</t>
    </r>
    <r>
      <rPr>
        <sz val="10"/>
        <color theme="1"/>
        <rFont val="Arial Narrow"/>
        <family val="2"/>
      </rPr>
      <t>21</t>
    </r>
    <r>
      <rPr>
        <sz val="11"/>
        <color theme="1"/>
        <rFont val="宋体"/>
        <family val="2"/>
        <charset val="134"/>
        <scheme val="minor"/>
      </rPr>
      <t/>
    </r>
  </si>
  <si>
    <r>
      <rPr>
        <sz val="10"/>
        <color theme="1"/>
        <rFont val="宋体"/>
        <family val="2"/>
        <charset val="134"/>
      </rPr>
      <t>方案</t>
    </r>
    <r>
      <rPr>
        <sz val="10"/>
        <color theme="1"/>
        <rFont val="Arial Narrow"/>
        <family val="2"/>
      </rPr>
      <t>22</t>
    </r>
    <r>
      <rPr>
        <sz val="11"/>
        <color theme="1"/>
        <rFont val="宋体"/>
        <family val="2"/>
        <charset val="134"/>
        <scheme val="minor"/>
      </rPr>
      <t/>
    </r>
  </si>
  <si>
    <r>
      <rPr>
        <sz val="10"/>
        <color theme="1"/>
        <rFont val="宋体"/>
        <family val="2"/>
        <charset val="134"/>
      </rPr>
      <t>方案</t>
    </r>
    <r>
      <rPr>
        <sz val="10"/>
        <color theme="1"/>
        <rFont val="Arial Narrow"/>
        <family val="2"/>
      </rPr>
      <t>23</t>
    </r>
    <r>
      <rPr>
        <sz val="11"/>
        <color theme="1"/>
        <rFont val="宋体"/>
        <family val="2"/>
        <charset val="134"/>
        <scheme val="minor"/>
      </rPr>
      <t/>
    </r>
  </si>
  <si>
    <r>
      <rPr>
        <sz val="10"/>
        <color theme="1"/>
        <rFont val="宋体"/>
        <family val="2"/>
        <charset val="134"/>
      </rPr>
      <t>方案</t>
    </r>
    <r>
      <rPr>
        <sz val="10"/>
        <color theme="1"/>
        <rFont val="Arial Narrow"/>
        <family val="2"/>
      </rPr>
      <t>24</t>
    </r>
    <r>
      <rPr>
        <sz val="11"/>
        <color theme="1"/>
        <rFont val="宋体"/>
        <family val="2"/>
        <charset val="134"/>
        <scheme val="minor"/>
      </rPr>
      <t/>
    </r>
  </si>
  <si>
    <r>
      <rPr>
        <sz val="10"/>
        <color theme="1"/>
        <rFont val="宋体"/>
        <family val="2"/>
        <charset val="134"/>
      </rPr>
      <t>方案</t>
    </r>
    <r>
      <rPr>
        <sz val="10"/>
        <color theme="1"/>
        <rFont val="Arial Narrow"/>
        <family val="2"/>
      </rPr>
      <t>25</t>
    </r>
    <r>
      <rPr>
        <sz val="11"/>
        <color theme="1"/>
        <rFont val="宋体"/>
        <family val="2"/>
        <charset val="134"/>
        <scheme val="minor"/>
      </rPr>
      <t/>
    </r>
  </si>
  <si>
    <r>
      <rPr>
        <sz val="10"/>
        <color theme="1"/>
        <rFont val="宋体"/>
        <family val="2"/>
        <charset val="134"/>
      </rPr>
      <t>方案</t>
    </r>
    <r>
      <rPr>
        <sz val="10"/>
        <color theme="1"/>
        <rFont val="Arial Narrow"/>
        <family val="2"/>
      </rPr>
      <t>26</t>
    </r>
    <r>
      <rPr>
        <sz val="11"/>
        <color theme="1"/>
        <rFont val="宋体"/>
        <family val="2"/>
        <charset val="134"/>
        <scheme val="minor"/>
      </rPr>
      <t/>
    </r>
  </si>
  <si>
    <r>
      <rPr>
        <sz val="10"/>
        <color theme="1"/>
        <rFont val="宋体"/>
        <family val="2"/>
        <charset val="134"/>
      </rPr>
      <t>方案</t>
    </r>
    <r>
      <rPr>
        <sz val="10"/>
        <color theme="1"/>
        <rFont val="Arial Narrow"/>
        <family val="2"/>
      </rPr>
      <t>27</t>
    </r>
    <r>
      <rPr>
        <sz val="11"/>
        <color theme="1"/>
        <rFont val="宋体"/>
        <family val="2"/>
        <charset val="134"/>
        <scheme val="minor"/>
      </rPr>
      <t/>
    </r>
  </si>
  <si>
    <r>
      <rPr>
        <sz val="10"/>
        <color theme="1"/>
        <rFont val="宋体"/>
        <family val="2"/>
        <charset val="134"/>
      </rPr>
      <t>方案</t>
    </r>
    <r>
      <rPr>
        <sz val="10"/>
        <color theme="1"/>
        <rFont val="Arial Narrow"/>
        <family val="2"/>
      </rPr>
      <t>28</t>
    </r>
    <r>
      <rPr>
        <sz val="11"/>
        <color theme="1"/>
        <rFont val="宋体"/>
        <family val="2"/>
        <charset val="134"/>
        <scheme val="minor"/>
      </rPr>
      <t/>
    </r>
  </si>
  <si>
    <r>
      <rPr>
        <sz val="10"/>
        <color theme="1"/>
        <rFont val="宋体"/>
        <family val="2"/>
        <charset val="134"/>
      </rPr>
      <t>方案</t>
    </r>
    <r>
      <rPr>
        <sz val="10"/>
        <color theme="1"/>
        <rFont val="Arial Narrow"/>
        <family val="2"/>
      </rPr>
      <t>29</t>
    </r>
    <r>
      <rPr>
        <sz val="11"/>
        <color theme="1"/>
        <rFont val="宋体"/>
        <family val="2"/>
        <charset val="134"/>
        <scheme val="minor"/>
      </rPr>
      <t/>
    </r>
  </si>
  <si>
    <r>
      <rPr>
        <sz val="10"/>
        <color theme="1"/>
        <rFont val="宋体"/>
        <family val="2"/>
        <charset val="134"/>
      </rPr>
      <t>方案</t>
    </r>
    <r>
      <rPr>
        <sz val="10"/>
        <color theme="1"/>
        <rFont val="Arial Narrow"/>
        <family val="2"/>
      </rPr>
      <t>30</t>
    </r>
    <r>
      <rPr>
        <sz val="11"/>
        <color theme="1"/>
        <rFont val="宋体"/>
        <family val="2"/>
        <charset val="134"/>
        <scheme val="minor"/>
      </rPr>
      <t/>
    </r>
  </si>
  <si>
    <r>
      <rPr>
        <sz val="10"/>
        <color theme="1"/>
        <rFont val="宋体"/>
        <family val="2"/>
        <charset val="134"/>
      </rPr>
      <t>方案</t>
    </r>
    <r>
      <rPr>
        <sz val="10"/>
        <color theme="1"/>
        <rFont val="Arial Narrow"/>
        <family val="2"/>
      </rPr>
      <t>31</t>
    </r>
    <r>
      <rPr>
        <sz val="11"/>
        <color theme="1"/>
        <rFont val="宋体"/>
        <family val="2"/>
        <charset val="134"/>
        <scheme val="minor"/>
      </rPr>
      <t/>
    </r>
  </si>
  <si>
    <r>
      <rPr>
        <sz val="10"/>
        <color theme="1"/>
        <rFont val="宋体"/>
        <family val="2"/>
        <charset val="134"/>
      </rPr>
      <t>方案</t>
    </r>
    <r>
      <rPr>
        <sz val="10"/>
        <color theme="1"/>
        <rFont val="Arial Narrow"/>
        <family val="2"/>
      </rPr>
      <t>32</t>
    </r>
    <r>
      <rPr>
        <sz val="11"/>
        <color theme="1"/>
        <rFont val="宋体"/>
        <family val="2"/>
        <charset val="134"/>
        <scheme val="minor"/>
      </rPr>
      <t/>
    </r>
  </si>
  <si>
    <r>
      <rPr>
        <sz val="10"/>
        <color theme="1"/>
        <rFont val="宋体"/>
        <family val="2"/>
        <charset val="134"/>
      </rPr>
      <t>方案</t>
    </r>
    <r>
      <rPr>
        <sz val="10"/>
        <color theme="1"/>
        <rFont val="Arial Narrow"/>
        <family val="2"/>
      </rPr>
      <t>33</t>
    </r>
    <r>
      <rPr>
        <sz val="11"/>
        <color theme="1"/>
        <rFont val="宋体"/>
        <family val="2"/>
        <charset val="134"/>
        <scheme val="minor"/>
      </rPr>
      <t/>
    </r>
  </si>
  <si>
    <r>
      <rPr>
        <sz val="10"/>
        <color theme="1"/>
        <rFont val="宋体"/>
        <family val="2"/>
        <charset val="134"/>
      </rPr>
      <t>方案</t>
    </r>
    <r>
      <rPr>
        <sz val="10"/>
        <color theme="1"/>
        <rFont val="Arial Narrow"/>
        <family val="2"/>
      </rPr>
      <t>34</t>
    </r>
    <r>
      <rPr>
        <sz val="11"/>
        <color theme="1"/>
        <rFont val="宋体"/>
        <family val="2"/>
        <charset val="134"/>
        <scheme val="minor"/>
      </rPr>
      <t/>
    </r>
  </si>
  <si>
    <r>
      <rPr>
        <sz val="10"/>
        <color theme="1"/>
        <rFont val="宋体"/>
        <family val="2"/>
        <charset val="134"/>
      </rPr>
      <t>方案</t>
    </r>
    <r>
      <rPr>
        <sz val="10"/>
        <color theme="1"/>
        <rFont val="Arial Narrow"/>
        <family val="2"/>
      </rPr>
      <t>35</t>
    </r>
    <r>
      <rPr>
        <sz val="11"/>
        <color theme="1"/>
        <rFont val="宋体"/>
        <family val="2"/>
        <charset val="134"/>
        <scheme val="minor"/>
      </rPr>
      <t/>
    </r>
  </si>
  <si>
    <r>
      <rPr>
        <sz val="10"/>
        <color theme="1"/>
        <rFont val="宋体"/>
        <family val="2"/>
        <charset val="134"/>
      </rPr>
      <t>方案</t>
    </r>
    <r>
      <rPr>
        <sz val="10"/>
        <color theme="1"/>
        <rFont val="Arial Narrow"/>
        <family val="2"/>
      </rPr>
      <t>36</t>
    </r>
    <r>
      <rPr>
        <sz val="11"/>
        <color theme="1"/>
        <rFont val="宋体"/>
        <family val="2"/>
        <charset val="134"/>
        <scheme val="minor"/>
      </rPr>
      <t/>
    </r>
  </si>
  <si>
    <r>
      <rPr>
        <sz val="10"/>
        <color theme="1"/>
        <rFont val="宋体"/>
        <family val="2"/>
        <charset val="134"/>
      </rPr>
      <t>方案</t>
    </r>
    <r>
      <rPr>
        <sz val="10"/>
        <color theme="1"/>
        <rFont val="Arial Narrow"/>
        <family val="2"/>
      </rPr>
      <t>37</t>
    </r>
    <r>
      <rPr>
        <sz val="11"/>
        <color theme="1"/>
        <rFont val="宋体"/>
        <family val="2"/>
        <charset val="134"/>
        <scheme val="minor"/>
      </rPr>
      <t/>
    </r>
  </si>
  <si>
    <r>
      <rPr>
        <sz val="10"/>
        <color theme="1"/>
        <rFont val="宋体"/>
        <family val="2"/>
        <charset val="134"/>
      </rPr>
      <t>方案</t>
    </r>
    <r>
      <rPr>
        <sz val="10"/>
        <color theme="1"/>
        <rFont val="Arial Narrow"/>
        <family val="2"/>
      </rPr>
      <t>38</t>
    </r>
    <r>
      <rPr>
        <sz val="11"/>
        <color theme="1"/>
        <rFont val="宋体"/>
        <family val="2"/>
        <charset val="134"/>
        <scheme val="minor"/>
      </rPr>
      <t/>
    </r>
  </si>
  <si>
    <r>
      <rPr>
        <sz val="10"/>
        <color theme="1"/>
        <rFont val="宋体"/>
        <family val="2"/>
        <charset val="134"/>
      </rPr>
      <t>方案</t>
    </r>
    <r>
      <rPr>
        <sz val="10"/>
        <color theme="1"/>
        <rFont val="Arial Narrow"/>
        <family val="2"/>
      </rPr>
      <t>39</t>
    </r>
    <r>
      <rPr>
        <sz val="11"/>
        <color theme="1"/>
        <rFont val="宋体"/>
        <family val="2"/>
        <charset val="134"/>
        <scheme val="minor"/>
      </rPr>
      <t/>
    </r>
  </si>
  <si>
    <r>
      <rPr>
        <sz val="10"/>
        <color theme="1"/>
        <rFont val="宋体"/>
        <family val="2"/>
        <charset val="134"/>
      </rPr>
      <t>方案</t>
    </r>
    <r>
      <rPr>
        <sz val="10"/>
        <color theme="1"/>
        <rFont val="Arial Narrow"/>
        <family val="2"/>
      </rPr>
      <t>40</t>
    </r>
    <r>
      <rPr>
        <sz val="11"/>
        <color theme="1"/>
        <rFont val="宋体"/>
        <family val="2"/>
        <charset val="134"/>
        <scheme val="minor"/>
      </rPr>
      <t/>
    </r>
  </si>
  <si>
    <r>
      <rPr>
        <sz val="10"/>
        <color theme="1"/>
        <rFont val="宋体"/>
        <family val="2"/>
        <charset val="134"/>
      </rPr>
      <t>方案</t>
    </r>
    <r>
      <rPr>
        <sz val="10"/>
        <color theme="1"/>
        <rFont val="Arial Narrow"/>
        <family val="2"/>
      </rPr>
      <t>41</t>
    </r>
    <r>
      <rPr>
        <sz val="11"/>
        <color theme="1"/>
        <rFont val="宋体"/>
        <family val="2"/>
        <charset val="134"/>
        <scheme val="minor"/>
      </rPr>
      <t/>
    </r>
  </si>
  <si>
    <r>
      <rPr>
        <sz val="10"/>
        <color theme="1"/>
        <rFont val="宋体"/>
        <family val="2"/>
        <charset val="134"/>
      </rPr>
      <t>方案</t>
    </r>
    <r>
      <rPr>
        <sz val="10"/>
        <color theme="1"/>
        <rFont val="Arial Narrow"/>
        <family val="2"/>
      </rPr>
      <t>42</t>
    </r>
    <r>
      <rPr>
        <sz val="11"/>
        <color theme="1"/>
        <rFont val="宋体"/>
        <family val="2"/>
        <charset val="134"/>
        <scheme val="minor"/>
      </rPr>
      <t/>
    </r>
  </si>
  <si>
    <r>
      <rPr>
        <sz val="10"/>
        <color theme="1"/>
        <rFont val="宋体"/>
        <family val="2"/>
        <charset val="134"/>
      </rPr>
      <t>方案</t>
    </r>
    <r>
      <rPr>
        <sz val="10"/>
        <color theme="1"/>
        <rFont val="Arial Narrow"/>
        <family val="2"/>
      </rPr>
      <t>43</t>
    </r>
    <r>
      <rPr>
        <sz val="11"/>
        <color theme="1"/>
        <rFont val="宋体"/>
        <family val="2"/>
        <charset val="134"/>
        <scheme val="minor"/>
      </rPr>
      <t/>
    </r>
  </si>
  <si>
    <r>
      <rPr>
        <sz val="10"/>
        <color theme="1"/>
        <rFont val="宋体"/>
        <family val="2"/>
        <charset val="134"/>
      </rPr>
      <t>方案</t>
    </r>
    <r>
      <rPr>
        <sz val="10"/>
        <color theme="1"/>
        <rFont val="Arial Narrow"/>
        <family val="2"/>
      </rPr>
      <t>44</t>
    </r>
    <r>
      <rPr>
        <sz val="11"/>
        <color theme="1"/>
        <rFont val="宋体"/>
        <family val="2"/>
        <charset val="134"/>
        <scheme val="minor"/>
      </rPr>
      <t/>
    </r>
  </si>
  <si>
    <r>
      <rPr>
        <sz val="10"/>
        <color theme="1"/>
        <rFont val="宋体"/>
        <family val="2"/>
        <charset val="134"/>
      </rPr>
      <t>方案</t>
    </r>
    <r>
      <rPr>
        <sz val="10"/>
        <color theme="1"/>
        <rFont val="Arial Narrow"/>
        <family val="2"/>
      </rPr>
      <t>45</t>
    </r>
    <r>
      <rPr>
        <sz val="11"/>
        <color theme="1"/>
        <rFont val="宋体"/>
        <family val="2"/>
        <charset val="134"/>
        <scheme val="minor"/>
      </rPr>
      <t/>
    </r>
  </si>
  <si>
    <r>
      <rPr>
        <sz val="10"/>
        <color theme="1"/>
        <rFont val="宋体"/>
        <family val="2"/>
        <charset val="134"/>
      </rPr>
      <t>方案</t>
    </r>
    <r>
      <rPr>
        <sz val="10"/>
        <color theme="1"/>
        <rFont val="Arial Narrow"/>
        <family val="2"/>
      </rPr>
      <t>46</t>
    </r>
    <r>
      <rPr>
        <sz val="11"/>
        <color theme="1"/>
        <rFont val="宋体"/>
        <family val="2"/>
        <charset val="134"/>
        <scheme val="minor"/>
      </rPr>
      <t/>
    </r>
  </si>
  <si>
    <r>
      <rPr>
        <sz val="10"/>
        <color theme="1"/>
        <rFont val="宋体"/>
        <family val="2"/>
        <charset val="134"/>
      </rPr>
      <t>方案</t>
    </r>
    <r>
      <rPr>
        <sz val="10"/>
        <color theme="1"/>
        <rFont val="Arial Narrow"/>
        <family val="2"/>
      </rPr>
      <t>47</t>
    </r>
    <r>
      <rPr>
        <sz val="11"/>
        <color theme="1"/>
        <rFont val="宋体"/>
        <family val="2"/>
        <charset val="134"/>
        <scheme val="minor"/>
      </rPr>
      <t/>
    </r>
  </si>
  <si>
    <r>
      <rPr>
        <sz val="10"/>
        <color theme="1"/>
        <rFont val="宋体"/>
        <family val="2"/>
        <charset val="134"/>
      </rPr>
      <t>方案</t>
    </r>
    <r>
      <rPr>
        <sz val="10"/>
        <color theme="1"/>
        <rFont val="Arial Narrow"/>
        <family val="2"/>
      </rPr>
      <t>48</t>
    </r>
    <r>
      <rPr>
        <sz val="11"/>
        <color theme="1"/>
        <rFont val="宋体"/>
        <family val="2"/>
        <charset val="134"/>
        <scheme val="minor"/>
      </rPr>
      <t/>
    </r>
  </si>
  <si>
    <r>
      <rPr>
        <sz val="10"/>
        <color theme="1"/>
        <rFont val="宋体"/>
        <family val="2"/>
        <charset val="134"/>
      </rPr>
      <t>方案</t>
    </r>
    <r>
      <rPr>
        <sz val="10"/>
        <color theme="1"/>
        <rFont val="Arial Narrow"/>
        <family val="2"/>
      </rPr>
      <t>49</t>
    </r>
    <r>
      <rPr>
        <sz val="11"/>
        <color theme="1"/>
        <rFont val="宋体"/>
        <family val="2"/>
        <charset val="134"/>
        <scheme val="minor"/>
      </rPr>
      <t/>
    </r>
  </si>
  <si>
    <r>
      <rPr>
        <sz val="10"/>
        <color theme="1"/>
        <rFont val="宋体"/>
        <family val="2"/>
        <charset val="134"/>
      </rPr>
      <t>方案</t>
    </r>
    <r>
      <rPr>
        <sz val="10"/>
        <color theme="1"/>
        <rFont val="Arial Narrow"/>
        <family val="2"/>
      </rPr>
      <t>50</t>
    </r>
    <r>
      <rPr>
        <sz val="11"/>
        <color theme="1"/>
        <rFont val="宋体"/>
        <family val="2"/>
        <charset val="134"/>
        <scheme val="minor"/>
      </rPr>
      <t/>
    </r>
  </si>
  <si>
    <r>
      <rPr>
        <sz val="10"/>
        <color theme="1"/>
        <rFont val="宋体"/>
        <family val="2"/>
        <charset val="134"/>
      </rPr>
      <t>方案</t>
    </r>
    <r>
      <rPr>
        <sz val="10"/>
        <color theme="1"/>
        <rFont val="Arial Narrow"/>
        <family val="2"/>
      </rPr>
      <t>51</t>
    </r>
    <r>
      <rPr>
        <sz val="11"/>
        <color theme="1"/>
        <rFont val="宋体"/>
        <family val="2"/>
        <charset val="134"/>
        <scheme val="minor"/>
      </rPr>
      <t/>
    </r>
  </si>
  <si>
    <r>
      <rPr>
        <sz val="10"/>
        <color theme="1"/>
        <rFont val="宋体"/>
        <family val="2"/>
        <charset val="134"/>
      </rPr>
      <t>方案</t>
    </r>
    <r>
      <rPr>
        <sz val="10"/>
        <color theme="1"/>
        <rFont val="Arial Narrow"/>
        <family val="2"/>
      </rPr>
      <t>52</t>
    </r>
    <r>
      <rPr>
        <sz val="11"/>
        <color theme="1"/>
        <rFont val="宋体"/>
        <family val="2"/>
        <charset val="134"/>
        <scheme val="minor"/>
      </rPr>
      <t/>
    </r>
  </si>
  <si>
    <r>
      <rPr>
        <sz val="10"/>
        <color theme="1"/>
        <rFont val="宋体"/>
        <family val="2"/>
        <charset val="134"/>
      </rPr>
      <t>方案</t>
    </r>
    <r>
      <rPr>
        <sz val="10"/>
        <color theme="1"/>
        <rFont val="Arial Narrow"/>
        <family val="2"/>
      </rPr>
      <t>53</t>
    </r>
    <r>
      <rPr>
        <sz val="11"/>
        <color theme="1"/>
        <rFont val="宋体"/>
        <family val="2"/>
        <charset val="134"/>
        <scheme val="minor"/>
      </rPr>
      <t/>
    </r>
  </si>
  <si>
    <r>
      <rPr>
        <sz val="10"/>
        <color theme="1"/>
        <rFont val="宋体"/>
        <family val="2"/>
        <charset val="134"/>
      </rPr>
      <t>方案</t>
    </r>
    <r>
      <rPr>
        <sz val="10"/>
        <color theme="1"/>
        <rFont val="Arial Narrow"/>
        <family val="2"/>
      </rPr>
      <t>54</t>
    </r>
    <r>
      <rPr>
        <sz val="11"/>
        <color theme="1"/>
        <rFont val="宋体"/>
        <family val="2"/>
        <charset val="134"/>
        <scheme val="minor"/>
      </rPr>
      <t/>
    </r>
  </si>
  <si>
    <r>
      <rPr>
        <sz val="10"/>
        <color theme="1"/>
        <rFont val="宋体"/>
        <family val="2"/>
        <charset val="134"/>
      </rPr>
      <t>方案</t>
    </r>
    <r>
      <rPr>
        <sz val="10"/>
        <color theme="1"/>
        <rFont val="Arial Narrow"/>
        <family val="2"/>
      </rPr>
      <t>55</t>
    </r>
    <r>
      <rPr>
        <sz val="11"/>
        <color theme="1"/>
        <rFont val="宋体"/>
        <family val="2"/>
        <charset val="134"/>
        <scheme val="minor"/>
      </rPr>
      <t/>
    </r>
  </si>
  <si>
    <r>
      <rPr>
        <sz val="10"/>
        <color theme="1"/>
        <rFont val="宋体"/>
        <family val="2"/>
        <charset val="134"/>
      </rPr>
      <t>方案</t>
    </r>
    <r>
      <rPr>
        <sz val="10"/>
        <color theme="1"/>
        <rFont val="Arial Narrow"/>
        <family val="2"/>
      </rPr>
      <t>56</t>
    </r>
    <r>
      <rPr>
        <sz val="11"/>
        <color theme="1"/>
        <rFont val="宋体"/>
        <family val="2"/>
        <charset val="134"/>
        <scheme val="minor"/>
      </rPr>
      <t/>
    </r>
  </si>
  <si>
    <r>
      <rPr>
        <sz val="10"/>
        <color theme="1"/>
        <rFont val="宋体"/>
        <family val="2"/>
        <charset val="134"/>
      </rPr>
      <t>方案</t>
    </r>
    <r>
      <rPr>
        <sz val="10"/>
        <color theme="1"/>
        <rFont val="Arial Narrow"/>
        <family val="2"/>
      </rPr>
      <t>57</t>
    </r>
    <r>
      <rPr>
        <sz val="11"/>
        <color theme="1"/>
        <rFont val="宋体"/>
        <family val="2"/>
        <charset val="134"/>
        <scheme val="minor"/>
      </rPr>
      <t/>
    </r>
  </si>
  <si>
    <r>
      <rPr>
        <sz val="10"/>
        <color theme="1"/>
        <rFont val="宋体"/>
        <family val="2"/>
        <charset val="134"/>
      </rPr>
      <t>方案</t>
    </r>
    <r>
      <rPr>
        <sz val="10"/>
        <color theme="1"/>
        <rFont val="Arial Narrow"/>
        <family val="2"/>
      </rPr>
      <t>58</t>
    </r>
    <r>
      <rPr>
        <sz val="11"/>
        <color theme="1"/>
        <rFont val="宋体"/>
        <family val="2"/>
        <charset val="134"/>
        <scheme val="minor"/>
      </rPr>
      <t/>
    </r>
  </si>
  <si>
    <r>
      <rPr>
        <sz val="10"/>
        <color theme="1"/>
        <rFont val="宋体"/>
        <family val="2"/>
        <charset val="134"/>
      </rPr>
      <t>方案</t>
    </r>
    <r>
      <rPr>
        <sz val="10"/>
        <color theme="1"/>
        <rFont val="Arial Narrow"/>
        <family val="2"/>
      </rPr>
      <t>59</t>
    </r>
    <r>
      <rPr>
        <sz val="11"/>
        <color theme="1"/>
        <rFont val="宋体"/>
        <family val="2"/>
        <charset val="134"/>
        <scheme val="minor"/>
      </rPr>
      <t/>
    </r>
  </si>
  <si>
    <r>
      <rPr>
        <sz val="10"/>
        <color theme="1"/>
        <rFont val="宋体"/>
        <family val="2"/>
        <charset val="134"/>
      </rPr>
      <t>方案</t>
    </r>
    <r>
      <rPr>
        <sz val="10"/>
        <color theme="1"/>
        <rFont val="Arial Narrow"/>
        <family val="2"/>
      </rPr>
      <t>60</t>
    </r>
    <r>
      <rPr>
        <sz val="11"/>
        <color theme="1"/>
        <rFont val="宋体"/>
        <family val="2"/>
        <charset val="134"/>
        <scheme val="minor"/>
      </rPr>
      <t/>
    </r>
  </si>
  <si>
    <r>
      <rPr>
        <sz val="10"/>
        <color theme="1"/>
        <rFont val="宋体"/>
        <family val="2"/>
        <charset val="134"/>
      </rPr>
      <t>方案</t>
    </r>
    <r>
      <rPr>
        <sz val="10"/>
        <color theme="1"/>
        <rFont val="Arial Narrow"/>
        <family val="2"/>
      </rPr>
      <t>61</t>
    </r>
    <r>
      <rPr>
        <sz val="11"/>
        <color theme="1"/>
        <rFont val="宋体"/>
        <family val="2"/>
        <charset val="134"/>
        <scheme val="minor"/>
      </rPr>
      <t/>
    </r>
  </si>
  <si>
    <r>
      <rPr>
        <sz val="10"/>
        <color theme="1"/>
        <rFont val="宋体"/>
        <family val="2"/>
        <charset val="134"/>
      </rPr>
      <t>方案</t>
    </r>
    <r>
      <rPr>
        <sz val="10"/>
        <color theme="1"/>
        <rFont val="Arial Narrow"/>
        <family val="2"/>
      </rPr>
      <t>62</t>
    </r>
    <r>
      <rPr>
        <sz val="11"/>
        <color theme="1"/>
        <rFont val="宋体"/>
        <family val="2"/>
        <charset val="134"/>
        <scheme val="minor"/>
      </rPr>
      <t/>
    </r>
  </si>
  <si>
    <r>
      <rPr>
        <sz val="10"/>
        <color theme="1"/>
        <rFont val="宋体"/>
        <family val="2"/>
        <charset val="134"/>
      </rPr>
      <t>方案</t>
    </r>
    <r>
      <rPr>
        <sz val="10"/>
        <color theme="1"/>
        <rFont val="Arial Narrow"/>
        <family val="2"/>
      </rPr>
      <t>63</t>
    </r>
    <r>
      <rPr>
        <sz val="11"/>
        <color theme="1"/>
        <rFont val="宋体"/>
        <family val="2"/>
        <charset val="134"/>
        <scheme val="minor"/>
      </rPr>
      <t/>
    </r>
  </si>
  <si>
    <r>
      <rPr>
        <sz val="10"/>
        <color theme="1"/>
        <rFont val="宋体"/>
        <family val="2"/>
        <charset val="134"/>
      </rPr>
      <t>方案</t>
    </r>
    <r>
      <rPr>
        <sz val="10"/>
        <color theme="1"/>
        <rFont val="Arial Narrow"/>
        <family val="2"/>
      </rPr>
      <t>64</t>
    </r>
    <r>
      <rPr>
        <sz val="11"/>
        <color theme="1"/>
        <rFont val="宋体"/>
        <family val="2"/>
        <charset val="134"/>
        <scheme val="minor"/>
      </rPr>
      <t/>
    </r>
  </si>
  <si>
    <r>
      <rPr>
        <sz val="10"/>
        <color theme="1"/>
        <rFont val="宋体"/>
        <family val="2"/>
        <charset val="134"/>
      </rPr>
      <t>方案</t>
    </r>
    <r>
      <rPr>
        <sz val="10"/>
        <color theme="1"/>
        <rFont val="Arial Narrow"/>
        <family val="2"/>
      </rPr>
      <t>65</t>
    </r>
    <r>
      <rPr>
        <sz val="11"/>
        <color theme="1"/>
        <rFont val="宋体"/>
        <family val="2"/>
        <charset val="134"/>
        <scheme val="minor"/>
      </rPr>
      <t/>
    </r>
  </si>
  <si>
    <r>
      <rPr>
        <sz val="10"/>
        <color theme="1"/>
        <rFont val="宋体"/>
        <family val="2"/>
        <charset val="134"/>
      </rPr>
      <t>方案</t>
    </r>
    <r>
      <rPr>
        <sz val="10"/>
        <color theme="1"/>
        <rFont val="Arial Narrow"/>
        <family val="2"/>
      </rPr>
      <t>66</t>
    </r>
    <r>
      <rPr>
        <sz val="11"/>
        <color theme="1"/>
        <rFont val="宋体"/>
        <family val="2"/>
        <charset val="134"/>
        <scheme val="minor"/>
      </rPr>
      <t/>
    </r>
  </si>
  <si>
    <r>
      <rPr>
        <sz val="10"/>
        <color theme="1"/>
        <rFont val="宋体"/>
        <family val="2"/>
        <charset val="134"/>
      </rPr>
      <t>方案</t>
    </r>
    <r>
      <rPr>
        <sz val="10"/>
        <color theme="1"/>
        <rFont val="Arial Narrow"/>
        <family val="2"/>
      </rPr>
      <t>67</t>
    </r>
    <r>
      <rPr>
        <sz val="11"/>
        <color theme="1"/>
        <rFont val="宋体"/>
        <family val="2"/>
        <charset val="134"/>
        <scheme val="minor"/>
      </rPr>
      <t/>
    </r>
  </si>
  <si>
    <r>
      <rPr>
        <sz val="10"/>
        <color theme="1"/>
        <rFont val="宋体"/>
        <family val="2"/>
        <charset val="134"/>
      </rPr>
      <t>方案</t>
    </r>
    <r>
      <rPr>
        <sz val="10"/>
        <color theme="1"/>
        <rFont val="Arial Narrow"/>
        <family val="2"/>
      </rPr>
      <t>68</t>
    </r>
    <r>
      <rPr>
        <sz val="11"/>
        <color theme="1"/>
        <rFont val="宋体"/>
        <family val="2"/>
        <charset val="134"/>
        <scheme val="minor"/>
      </rPr>
      <t/>
    </r>
  </si>
  <si>
    <r>
      <rPr>
        <sz val="10"/>
        <color theme="1"/>
        <rFont val="宋体"/>
        <family val="2"/>
        <charset val="134"/>
      </rPr>
      <t>方案</t>
    </r>
    <r>
      <rPr>
        <sz val="10"/>
        <color theme="1"/>
        <rFont val="Arial Narrow"/>
        <family val="2"/>
      </rPr>
      <t>69</t>
    </r>
    <r>
      <rPr>
        <sz val="11"/>
        <color theme="1"/>
        <rFont val="宋体"/>
        <family val="2"/>
        <charset val="134"/>
        <scheme val="minor"/>
      </rPr>
      <t/>
    </r>
  </si>
  <si>
    <r>
      <rPr>
        <sz val="10"/>
        <color theme="1"/>
        <rFont val="宋体"/>
        <family val="2"/>
        <charset val="134"/>
      </rPr>
      <t>方案</t>
    </r>
    <r>
      <rPr>
        <sz val="10"/>
        <color theme="1"/>
        <rFont val="Arial Narrow"/>
        <family val="2"/>
      </rPr>
      <t>70</t>
    </r>
    <r>
      <rPr>
        <sz val="11"/>
        <color theme="1"/>
        <rFont val="宋体"/>
        <family val="2"/>
        <charset val="134"/>
        <scheme val="minor"/>
      </rPr>
      <t/>
    </r>
  </si>
  <si>
    <r>
      <rPr>
        <sz val="10"/>
        <color theme="1"/>
        <rFont val="宋体"/>
        <family val="2"/>
        <charset val="134"/>
      </rPr>
      <t>方案</t>
    </r>
    <r>
      <rPr>
        <sz val="10"/>
        <color theme="1"/>
        <rFont val="Arial Narrow"/>
        <family val="2"/>
      </rPr>
      <t>71</t>
    </r>
    <r>
      <rPr>
        <sz val="11"/>
        <color theme="1"/>
        <rFont val="宋体"/>
        <family val="2"/>
        <charset val="134"/>
        <scheme val="minor"/>
      </rPr>
      <t/>
    </r>
  </si>
  <si>
    <r>
      <rPr>
        <sz val="10"/>
        <color theme="1"/>
        <rFont val="宋体"/>
        <family val="2"/>
        <charset val="134"/>
      </rPr>
      <t>方案</t>
    </r>
    <r>
      <rPr>
        <sz val="10"/>
        <color theme="1"/>
        <rFont val="Arial Narrow"/>
        <family val="2"/>
      </rPr>
      <t>72</t>
    </r>
    <r>
      <rPr>
        <sz val="11"/>
        <color theme="1"/>
        <rFont val="宋体"/>
        <family val="2"/>
        <charset val="134"/>
        <scheme val="minor"/>
      </rPr>
      <t/>
    </r>
  </si>
  <si>
    <r>
      <rPr>
        <sz val="10"/>
        <color theme="1"/>
        <rFont val="宋体"/>
        <family val="2"/>
        <charset val="134"/>
      </rPr>
      <t>方案</t>
    </r>
    <r>
      <rPr>
        <sz val="10"/>
        <color theme="1"/>
        <rFont val="Arial Narrow"/>
        <family val="2"/>
      </rPr>
      <t>73</t>
    </r>
    <r>
      <rPr>
        <sz val="11"/>
        <color theme="1"/>
        <rFont val="宋体"/>
        <family val="2"/>
        <charset val="134"/>
        <scheme val="minor"/>
      </rPr>
      <t/>
    </r>
  </si>
  <si>
    <r>
      <rPr>
        <sz val="10"/>
        <color theme="1"/>
        <rFont val="宋体"/>
        <family val="2"/>
        <charset val="134"/>
      </rPr>
      <t>方案</t>
    </r>
    <r>
      <rPr>
        <sz val="10"/>
        <color theme="1"/>
        <rFont val="Arial Narrow"/>
        <family val="2"/>
      </rPr>
      <t>74</t>
    </r>
    <r>
      <rPr>
        <sz val="11"/>
        <color theme="1"/>
        <rFont val="宋体"/>
        <family val="2"/>
        <charset val="134"/>
        <scheme val="minor"/>
      </rPr>
      <t/>
    </r>
  </si>
  <si>
    <r>
      <rPr>
        <sz val="10"/>
        <color theme="1"/>
        <rFont val="宋体"/>
        <family val="2"/>
        <charset val="134"/>
      </rPr>
      <t>方案</t>
    </r>
    <r>
      <rPr>
        <sz val="10"/>
        <color theme="1"/>
        <rFont val="Arial Narrow"/>
        <family val="2"/>
      </rPr>
      <t>75</t>
    </r>
    <r>
      <rPr>
        <sz val="11"/>
        <color theme="1"/>
        <rFont val="宋体"/>
        <family val="2"/>
        <charset val="134"/>
        <scheme val="minor"/>
      </rPr>
      <t/>
    </r>
  </si>
  <si>
    <r>
      <rPr>
        <sz val="10"/>
        <color theme="1"/>
        <rFont val="宋体"/>
        <family val="2"/>
        <charset val="134"/>
      </rPr>
      <t>方案</t>
    </r>
    <r>
      <rPr>
        <sz val="10"/>
        <color theme="1"/>
        <rFont val="Arial Narrow"/>
        <family val="2"/>
      </rPr>
      <t>76</t>
    </r>
    <r>
      <rPr>
        <sz val="11"/>
        <color theme="1"/>
        <rFont val="宋体"/>
        <family val="2"/>
        <charset val="134"/>
        <scheme val="minor"/>
      </rPr>
      <t/>
    </r>
  </si>
  <si>
    <r>
      <rPr>
        <sz val="10"/>
        <color theme="1"/>
        <rFont val="宋体"/>
        <family val="2"/>
        <charset val="134"/>
      </rPr>
      <t>方案</t>
    </r>
    <r>
      <rPr>
        <sz val="10"/>
        <color theme="1"/>
        <rFont val="Arial Narrow"/>
        <family val="2"/>
      </rPr>
      <t>77</t>
    </r>
    <r>
      <rPr>
        <sz val="11"/>
        <color theme="1"/>
        <rFont val="宋体"/>
        <family val="2"/>
        <charset val="134"/>
        <scheme val="minor"/>
      </rPr>
      <t/>
    </r>
  </si>
  <si>
    <r>
      <rPr>
        <sz val="10"/>
        <color theme="1"/>
        <rFont val="宋体"/>
        <family val="2"/>
        <charset val="134"/>
      </rPr>
      <t>方案</t>
    </r>
    <r>
      <rPr>
        <sz val="10"/>
        <color theme="1"/>
        <rFont val="Arial Narrow"/>
        <family val="2"/>
      </rPr>
      <t>78</t>
    </r>
    <r>
      <rPr>
        <sz val="11"/>
        <color theme="1"/>
        <rFont val="宋体"/>
        <family val="2"/>
        <charset val="134"/>
        <scheme val="minor"/>
      </rPr>
      <t/>
    </r>
  </si>
  <si>
    <r>
      <rPr>
        <sz val="10"/>
        <color theme="1"/>
        <rFont val="宋体"/>
        <family val="2"/>
        <charset val="134"/>
      </rPr>
      <t>方案</t>
    </r>
    <r>
      <rPr>
        <sz val="10"/>
        <color theme="1"/>
        <rFont val="Arial Narrow"/>
        <family val="2"/>
      </rPr>
      <t>79</t>
    </r>
    <r>
      <rPr>
        <sz val="11"/>
        <color theme="1"/>
        <rFont val="宋体"/>
        <family val="2"/>
        <charset val="134"/>
        <scheme val="minor"/>
      </rPr>
      <t/>
    </r>
  </si>
  <si>
    <r>
      <rPr>
        <sz val="10"/>
        <color theme="1"/>
        <rFont val="宋体"/>
        <family val="2"/>
        <charset val="134"/>
      </rPr>
      <t>方案</t>
    </r>
    <r>
      <rPr>
        <sz val="10"/>
        <color theme="1"/>
        <rFont val="Arial Narrow"/>
        <family val="2"/>
      </rPr>
      <t>80</t>
    </r>
    <r>
      <rPr>
        <sz val="11"/>
        <color theme="1"/>
        <rFont val="宋体"/>
        <family val="2"/>
        <charset val="134"/>
        <scheme val="minor"/>
      </rPr>
      <t/>
    </r>
  </si>
  <si>
    <r>
      <rPr>
        <sz val="10"/>
        <color theme="1"/>
        <rFont val="宋体"/>
        <family val="2"/>
        <charset val="134"/>
      </rPr>
      <t>方案</t>
    </r>
    <r>
      <rPr>
        <sz val="10"/>
        <color theme="1"/>
        <rFont val="Arial Narrow"/>
        <family val="2"/>
      </rPr>
      <t>81</t>
    </r>
    <r>
      <rPr>
        <sz val="11"/>
        <color theme="1"/>
        <rFont val="宋体"/>
        <family val="2"/>
        <charset val="134"/>
        <scheme val="minor"/>
      </rPr>
      <t/>
    </r>
  </si>
  <si>
    <r>
      <rPr>
        <sz val="10"/>
        <color theme="1"/>
        <rFont val="宋体"/>
        <family val="2"/>
        <charset val="134"/>
      </rPr>
      <t>方案</t>
    </r>
    <r>
      <rPr>
        <sz val="10"/>
        <color theme="1"/>
        <rFont val="Arial Narrow"/>
        <family val="2"/>
      </rPr>
      <t>82</t>
    </r>
    <r>
      <rPr>
        <sz val="11"/>
        <color theme="1"/>
        <rFont val="宋体"/>
        <family val="2"/>
        <charset val="134"/>
        <scheme val="minor"/>
      </rPr>
      <t/>
    </r>
  </si>
  <si>
    <r>
      <rPr>
        <sz val="10"/>
        <color theme="1"/>
        <rFont val="宋体"/>
        <family val="2"/>
        <charset val="134"/>
      </rPr>
      <t>方案</t>
    </r>
    <r>
      <rPr>
        <sz val="10"/>
        <color theme="1"/>
        <rFont val="Arial Narrow"/>
        <family val="2"/>
      </rPr>
      <t>83</t>
    </r>
    <r>
      <rPr>
        <sz val="11"/>
        <color theme="1"/>
        <rFont val="宋体"/>
        <family val="2"/>
        <charset val="134"/>
        <scheme val="minor"/>
      </rPr>
      <t/>
    </r>
  </si>
  <si>
    <r>
      <rPr>
        <sz val="10"/>
        <color theme="1"/>
        <rFont val="宋体"/>
        <family val="2"/>
        <charset val="134"/>
      </rPr>
      <t>方案</t>
    </r>
    <r>
      <rPr>
        <sz val="10"/>
        <color theme="1"/>
        <rFont val="Arial Narrow"/>
        <family val="2"/>
      </rPr>
      <t>84</t>
    </r>
    <r>
      <rPr>
        <sz val="11"/>
        <color theme="1"/>
        <rFont val="宋体"/>
        <family val="2"/>
        <charset val="134"/>
        <scheme val="minor"/>
      </rPr>
      <t/>
    </r>
  </si>
  <si>
    <r>
      <rPr>
        <sz val="10"/>
        <color theme="1"/>
        <rFont val="宋体"/>
        <family val="2"/>
        <charset val="134"/>
      </rPr>
      <t>方案</t>
    </r>
    <r>
      <rPr>
        <sz val="10"/>
        <color theme="1"/>
        <rFont val="Arial Narrow"/>
        <family val="2"/>
      </rPr>
      <t>85</t>
    </r>
    <r>
      <rPr>
        <sz val="11"/>
        <color theme="1"/>
        <rFont val="宋体"/>
        <family val="2"/>
        <charset val="134"/>
        <scheme val="minor"/>
      </rPr>
      <t/>
    </r>
  </si>
  <si>
    <r>
      <rPr>
        <sz val="10"/>
        <color theme="1"/>
        <rFont val="宋体"/>
        <family val="2"/>
        <charset val="134"/>
      </rPr>
      <t>方案</t>
    </r>
    <r>
      <rPr>
        <sz val="10"/>
        <color theme="1"/>
        <rFont val="Arial Narrow"/>
        <family val="2"/>
      </rPr>
      <t>86</t>
    </r>
    <r>
      <rPr>
        <sz val="11"/>
        <color theme="1"/>
        <rFont val="宋体"/>
        <family val="2"/>
        <charset val="134"/>
        <scheme val="minor"/>
      </rPr>
      <t/>
    </r>
  </si>
  <si>
    <r>
      <rPr>
        <sz val="10"/>
        <color theme="1"/>
        <rFont val="宋体"/>
        <family val="2"/>
        <charset val="134"/>
      </rPr>
      <t>方案</t>
    </r>
    <r>
      <rPr>
        <sz val="10"/>
        <color theme="1"/>
        <rFont val="Arial Narrow"/>
        <family val="2"/>
      </rPr>
      <t>87</t>
    </r>
    <r>
      <rPr>
        <sz val="11"/>
        <color theme="1"/>
        <rFont val="宋体"/>
        <family val="2"/>
        <charset val="134"/>
        <scheme val="minor"/>
      </rPr>
      <t/>
    </r>
  </si>
  <si>
    <r>
      <rPr>
        <sz val="10"/>
        <color theme="1"/>
        <rFont val="宋体"/>
        <family val="2"/>
        <charset val="134"/>
      </rPr>
      <t>方案</t>
    </r>
    <r>
      <rPr>
        <sz val="10"/>
        <color theme="1"/>
        <rFont val="Arial Narrow"/>
        <family val="2"/>
      </rPr>
      <t>88</t>
    </r>
    <r>
      <rPr>
        <sz val="11"/>
        <color theme="1"/>
        <rFont val="宋体"/>
        <family val="2"/>
        <charset val="134"/>
        <scheme val="minor"/>
      </rPr>
      <t/>
    </r>
  </si>
  <si>
    <r>
      <rPr>
        <sz val="10"/>
        <color theme="1"/>
        <rFont val="宋体"/>
        <family val="2"/>
        <charset val="134"/>
      </rPr>
      <t>方案</t>
    </r>
    <r>
      <rPr>
        <sz val="10"/>
        <color theme="1"/>
        <rFont val="Arial Narrow"/>
        <family val="2"/>
      </rPr>
      <t>89</t>
    </r>
    <r>
      <rPr>
        <sz val="11"/>
        <color theme="1"/>
        <rFont val="宋体"/>
        <family val="2"/>
        <charset val="134"/>
        <scheme val="minor"/>
      </rPr>
      <t/>
    </r>
  </si>
  <si>
    <r>
      <rPr>
        <sz val="10"/>
        <color theme="1"/>
        <rFont val="宋体"/>
        <family val="2"/>
        <charset val="134"/>
      </rPr>
      <t>方案</t>
    </r>
    <r>
      <rPr>
        <sz val="10"/>
        <color theme="1"/>
        <rFont val="Arial Narrow"/>
        <family val="2"/>
      </rPr>
      <t>90</t>
    </r>
    <r>
      <rPr>
        <sz val="11"/>
        <color theme="1"/>
        <rFont val="宋体"/>
        <family val="2"/>
        <charset val="134"/>
        <scheme val="minor"/>
      </rPr>
      <t/>
    </r>
  </si>
  <si>
    <r>
      <rPr>
        <sz val="10"/>
        <color theme="1"/>
        <rFont val="宋体"/>
        <family val="2"/>
        <charset val="134"/>
      </rPr>
      <t>方案</t>
    </r>
    <r>
      <rPr>
        <sz val="10"/>
        <color theme="1"/>
        <rFont val="Arial Narrow"/>
        <family val="2"/>
      </rPr>
      <t>91</t>
    </r>
    <r>
      <rPr>
        <sz val="11"/>
        <color theme="1"/>
        <rFont val="宋体"/>
        <family val="2"/>
        <charset val="134"/>
        <scheme val="minor"/>
      </rPr>
      <t/>
    </r>
  </si>
  <si>
    <r>
      <rPr>
        <sz val="10"/>
        <color theme="1"/>
        <rFont val="宋体"/>
        <family val="2"/>
        <charset val="134"/>
      </rPr>
      <t>方案</t>
    </r>
    <r>
      <rPr>
        <sz val="10"/>
        <color theme="1"/>
        <rFont val="Arial Narrow"/>
        <family val="2"/>
      </rPr>
      <t>92</t>
    </r>
    <r>
      <rPr>
        <sz val="11"/>
        <color theme="1"/>
        <rFont val="宋体"/>
        <family val="2"/>
        <charset val="134"/>
        <scheme val="minor"/>
      </rPr>
      <t/>
    </r>
  </si>
  <si>
    <r>
      <rPr>
        <sz val="10"/>
        <color theme="1"/>
        <rFont val="宋体"/>
        <family val="2"/>
        <charset val="134"/>
      </rPr>
      <t>方案</t>
    </r>
    <r>
      <rPr>
        <sz val="10"/>
        <color theme="1"/>
        <rFont val="Arial Narrow"/>
        <family val="2"/>
      </rPr>
      <t>93</t>
    </r>
    <r>
      <rPr>
        <sz val="11"/>
        <color theme="1"/>
        <rFont val="宋体"/>
        <family val="2"/>
        <charset val="134"/>
        <scheme val="minor"/>
      </rPr>
      <t/>
    </r>
  </si>
  <si>
    <r>
      <rPr>
        <sz val="10"/>
        <color theme="1"/>
        <rFont val="宋体"/>
        <family val="2"/>
        <charset val="134"/>
      </rPr>
      <t>方案</t>
    </r>
    <r>
      <rPr>
        <sz val="10"/>
        <color theme="1"/>
        <rFont val="Arial Narrow"/>
        <family val="2"/>
      </rPr>
      <t>94</t>
    </r>
    <r>
      <rPr>
        <sz val="11"/>
        <color theme="1"/>
        <rFont val="宋体"/>
        <family val="2"/>
        <charset val="134"/>
        <scheme val="minor"/>
      </rPr>
      <t/>
    </r>
  </si>
  <si>
    <r>
      <rPr>
        <sz val="10"/>
        <color theme="1"/>
        <rFont val="宋体"/>
        <family val="2"/>
        <charset val="134"/>
      </rPr>
      <t>方案</t>
    </r>
    <r>
      <rPr>
        <sz val="10"/>
        <color theme="1"/>
        <rFont val="Arial Narrow"/>
        <family val="2"/>
      </rPr>
      <t>95</t>
    </r>
    <r>
      <rPr>
        <sz val="11"/>
        <color theme="1"/>
        <rFont val="宋体"/>
        <family val="2"/>
        <charset val="134"/>
        <scheme val="minor"/>
      </rPr>
      <t/>
    </r>
  </si>
  <si>
    <r>
      <rPr>
        <sz val="10"/>
        <color theme="1"/>
        <rFont val="宋体"/>
        <family val="2"/>
        <charset val="134"/>
      </rPr>
      <t>方案</t>
    </r>
    <r>
      <rPr>
        <sz val="10"/>
        <color theme="1"/>
        <rFont val="Arial Narrow"/>
        <family val="2"/>
      </rPr>
      <t>96</t>
    </r>
    <r>
      <rPr>
        <sz val="11"/>
        <color theme="1"/>
        <rFont val="宋体"/>
        <family val="2"/>
        <charset val="134"/>
        <scheme val="minor"/>
      </rPr>
      <t/>
    </r>
  </si>
  <si>
    <r>
      <rPr>
        <sz val="10"/>
        <color theme="1"/>
        <rFont val="宋体"/>
        <family val="2"/>
        <charset val="134"/>
      </rPr>
      <t>方案</t>
    </r>
    <r>
      <rPr>
        <sz val="10"/>
        <color theme="1"/>
        <rFont val="Arial Narrow"/>
        <family val="2"/>
      </rPr>
      <t>97</t>
    </r>
    <r>
      <rPr>
        <sz val="11"/>
        <color theme="1"/>
        <rFont val="宋体"/>
        <family val="2"/>
        <charset val="134"/>
        <scheme val="minor"/>
      </rPr>
      <t/>
    </r>
  </si>
  <si>
    <r>
      <rPr>
        <sz val="10"/>
        <color theme="1"/>
        <rFont val="宋体"/>
        <family val="2"/>
        <charset val="134"/>
      </rPr>
      <t>方案</t>
    </r>
    <r>
      <rPr>
        <sz val="10"/>
        <color theme="1"/>
        <rFont val="Arial Narrow"/>
        <family val="2"/>
      </rPr>
      <t>98</t>
    </r>
    <r>
      <rPr>
        <sz val="11"/>
        <color theme="1"/>
        <rFont val="宋体"/>
        <family val="2"/>
        <charset val="134"/>
        <scheme val="minor"/>
      </rPr>
      <t/>
    </r>
  </si>
  <si>
    <r>
      <rPr>
        <sz val="10"/>
        <color theme="1"/>
        <rFont val="宋体"/>
        <family val="2"/>
        <charset val="134"/>
      </rPr>
      <t>方案</t>
    </r>
    <r>
      <rPr>
        <sz val="10"/>
        <color theme="1"/>
        <rFont val="Arial Narrow"/>
        <family val="2"/>
      </rPr>
      <t>99</t>
    </r>
    <r>
      <rPr>
        <sz val="11"/>
        <color theme="1"/>
        <rFont val="宋体"/>
        <family val="2"/>
        <charset val="134"/>
        <scheme val="minor"/>
      </rPr>
      <t/>
    </r>
  </si>
  <si>
    <r>
      <rPr>
        <sz val="10"/>
        <color theme="1"/>
        <rFont val="宋体"/>
        <family val="2"/>
        <charset val="134"/>
      </rPr>
      <t>方案</t>
    </r>
    <r>
      <rPr>
        <sz val="10"/>
        <color theme="1"/>
        <rFont val="Arial Narrow"/>
        <family val="2"/>
      </rPr>
      <t>100</t>
    </r>
    <r>
      <rPr>
        <sz val="11"/>
        <color theme="1"/>
        <rFont val="宋体"/>
        <family val="2"/>
        <charset val="134"/>
        <scheme val="minor"/>
      </rPr>
      <t/>
    </r>
  </si>
  <si>
    <t>每月工资</t>
  </si>
  <si>
    <r>
      <rPr>
        <sz val="10"/>
        <color theme="1"/>
        <rFont val="宋体"/>
        <family val="2"/>
        <charset val="134"/>
      </rPr>
      <t>方案</t>
    </r>
    <r>
      <rPr>
        <sz val="10"/>
        <color theme="1"/>
        <rFont val="Arial Narrow"/>
        <family val="2"/>
      </rPr>
      <t>101</t>
    </r>
    <r>
      <rPr>
        <sz val="11"/>
        <color theme="1"/>
        <rFont val="宋体"/>
        <family val="2"/>
        <charset val="134"/>
        <scheme val="minor"/>
      </rPr>
      <t/>
    </r>
  </si>
  <si>
    <r>
      <rPr>
        <sz val="10"/>
        <color theme="1"/>
        <rFont val="宋体"/>
        <family val="2"/>
        <charset val="134"/>
      </rPr>
      <t>方案</t>
    </r>
    <r>
      <rPr>
        <sz val="10"/>
        <color theme="1"/>
        <rFont val="Arial Narrow"/>
        <family val="2"/>
      </rPr>
      <t>102</t>
    </r>
    <r>
      <rPr>
        <sz val="11"/>
        <color theme="1"/>
        <rFont val="宋体"/>
        <family val="2"/>
        <charset val="134"/>
        <scheme val="minor"/>
      </rPr>
      <t/>
    </r>
  </si>
  <si>
    <r>
      <rPr>
        <sz val="10"/>
        <color theme="1"/>
        <rFont val="宋体"/>
        <family val="2"/>
        <charset val="134"/>
      </rPr>
      <t>方案</t>
    </r>
    <r>
      <rPr>
        <sz val="10"/>
        <color theme="1"/>
        <rFont val="Arial Narrow"/>
        <family val="2"/>
      </rPr>
      <t>103</t>
    </r>
    <r>
      <rPr>
        <sz val="11"/>
        <color theme="1"/>
        <rFont val="宋体"/>
        <family val="2"/>
        <charset val="134"/>
        <scheme val="minor"/>
      </rPr>
      <t/>
    </r>
  </si>
  <si>
    <r>
      <rPr>
        <sz val="10"/>
        <color theme="1"/>
        <rFont val="宋体"/>
        <family val="2"/>
        <charset val="134"/>
      </rPr>
      <t>方案</t>
    </r>
    <r>
      <rPr>
        <sz val="10"/>
        <color theme="1"/>
        <rFont val="Arial Narrow"/>
        <family val="2"/>
      </rPr>
      <t>104</t>
    </r>
    <r>
      <rPr>
        <sz val="11"/>
        <color theme="1"/>
        <rFont val="宋体"/>
        <family val="2"/>
        <charset val="134"/>
        <scheme val="minor"/>
      </rPr>
      <t/>
    </r>
  </si>
  <si>
    <r>
      <rPr>
        <sz val="10"/>
        <color theme="1"/>
        <rFont val="宋体"/>
        <family val="2"/>
        <charset val="134"/>
      </rPr>
      <t>方案</t>
    </r>
    <r>
      <rPr>
        <sz val="10"/>
        <color theme="1"/>
        <rFont val="Arial Narrow"/>
        <family val="2"/>
      </rPr>
      <t>105</t>
    </r>
    <r>
      <rPr>
        <sz val="11"/>
        <color theme="1"/>
        <rFont val="宋体"/>
        <family val="2"/>
        <charset val="134"/>
        <scheme val="minor"/>
      </rPr>
      <t/>
    </r>
  </si>
  <si>
    <r>
      <rPr>
        <sz val="10"/>
        <color theme="1"/>
        <rFont val="宋体"/>
        <family val="2"/>
        <charset val="134"/>
      </rPr>
      <t>方案</t>
    </r>
    <r>
      <rPr>
        <sz val="10"/>
        <color theme="1"/>
        <rFont val="Arial Narrow"/>
        <family val="2"/>
      </rPr>
      <t>106</t>
    </r>
    <r>
      <rPr>
        <sz val="11"/>
        <color theme="1"/>
        <rFont val="宋体"/>
        <family val="2"/>
        <charset val="134"/>
        <scheme val="minor"/>
      </rPr>
      <t/>
    </r>
  </si>
  <si>
    <r>
      <rPr>
        <sz val="10"/>
        <color theme="1"/>
        <rFont val="宋体"/>
        <family val="2"/>
        <charset val="134"/>
      </rPr>
      <t>方案</t>
    </r>
    <r>
      <rPr>
        <sz val="10"/>
        <color theme="1"/>
        <rFont val="Arial Narrow"/>
        <family val="2"/>
      </rPr>
      <t>107</t>
    </r>
    <r>
      <rPr>
        <sz val="11"/>
        <color theme="1"/>
        <rFont val="宋体"/>
        <family val="2"/>
        <charset val="134"/>
        <scheme val="minor"/>
      </rPr>
      <t/>
    </r>
  </si>
  <si>
    <r>
      <rPr>
        <sz val="10"/>
        <color theme="1"/>
        <rFont val="宋体"/>
        <family val="2"/>
        <charset val="134"/>
      </rPr>
      <t>方案</t>
    </r>
    <r>
      <rPr>
        <sz val="10"/>
        <color theme="1"/>
        <rFont val="Arial Narrow"/>
        <family val="2"/>
      </rPr>
      <t>108</t>
    </r>
    <r>
      <rPr>
        <sz val="11"/>
        <color theme="1"/>
        <rFont val="宋体"/>
        <family val="2"/>
        <charset val="134"/>
        <scheme val="minor"/>
      </rPr>
      <t/>
    </r>
  </si>
  <si>
    <r>
      <rPr>
        <sz val="10"/>
        <color theme="1"/>
        <rFont val="宋体"/>
        <family val="2"/>
        <charset val="134"/>
      </rPr>
      <t>方案</t>
    </r>
    <r>
      <rPr>
        <sz val="10"/>
        <color theme="1"/>
        <rFont val="Arial Narrow"/>
        <family val="2"/>
      </rPr>
      <t>109</t>
    </r>
    <r>
      <rPr>
        <sz val="11"/>
        <color theme="1"/>
        <rFont val="宋体"/>
        <family val="2"/>
        <charset val="134"/>
        <scheme val="minor"/>
      </rPr>
      <t/>
    </r>
  </si>
  <si>
    <r>
      <rPr>
        <sz val="10"/>
        <color theme="1"/>
        <rFont val="宋体"/>
        <family val="2"/>
        <charset val="134"/>
      </rPr>
      <t>方案</t>
    </r>
    <r>
      <rPr>
        <sz val="10"/>
        <color theme="1"/>
        <rFont val="Arial Narrow"/>
        <family val="2"/>
      </rPr>
      <t>110</t>
    </r>
    <r>
      <rPr>
        <sz val="11"/>
        <color theme="1"/>
        <rFont val="宋体"/>
        <family val="2"/>
        <charset val="134"/>
        <scheme val="minor"/>
      </rPr>
      <t/>
    </r>
  </si>
  <si>
    <r>
      <rPr>
        <sz val="10"/>
        <color theme="1"/>
        <rFont val="宋体"/>
        <family val="2"/>
        <charset val="134"/>
      </rPr>
      <t>方案</t>
    </r>
    <r>
      <rPr>
        <sz val="10"/>
        <color theme="1"/>
        <rFont val="Arial Narrow"/>
        <family val="2"/>
      </rPr>
      <t>111</t>
    </r>
    <r>
      <rPr>
        <sz val="11"/>
        <color theme="1"/>
        <rFont val="宋体"/>
        <family val="2"/>
        <charset val="134"/>
        <scheme val="minor"/>
      </rPr>
      <t/>
    </r>
  </si>
  <si>
    <r>
      <rPr>
        <sz val="10"/>
        <color theme="1"/>
        <rFont val="宋体"/>
        <family val="2"/>
        <charset val="134"/>
      </rPr>
      <t>方案</t>
    </r>
    <r>
      <rPr>
        <sz val="10"/>
        <color theme="1"/>
        <rFont val="Arial Narrow"/>
        <family val="2"/>
      </rPr>
      <t>112</t>
    </r>
    <r>
      <rPr>
        <sz val="11"/>
        <color theme="1"/>
        <rFont val="宋体"/>
        <family val="2"/>
        <charset val="134"/>
        <scheme val="minor"/>
      </rPr>
      <t/>
    </r>
  </si>
  <si>
    <r>
      <rPr>
        <sz val="10"/>
        <color theme="1"/>
        <rFont val="宋体"/>
        <family val="2"/>
        <charset val="134"/>
      </rPr>
      <t>方案</t>
    </r>
    <r>
      <rPr>
        <sz val="10"/>
        <color theme="1"/>
        <rFont val="Arial Narrow"/>
        <family val="2"/>
      </rPr>
      <t>113</t>
    </r>
    <r>
      <rPr>
        <sz val="11"/>
        <color theme="1"/>
        <rFont val="宋体"/>
        <family val="2"/>
        <charset val="134"/>
        <scheme val="minor"/>
      </rPr>
      <t/>
    </r>
  </si>
  <si>
    <r>
      <rPr>
        <sz val="10"/>
        <color theme="1"/>
        <rFont val="宋体"/>
        <family val="2"/>
        <charset val="134"/>
      </rPr>
      <t>方案</t>
    </r>
    <r>
      <rPr>
        <sz val="10"/>
        <color theme="1"/>
        <rFont val="Arial Narrow"/>
        <family val="2"/>
      </rPr>
      <t>114</t>
    </r>
    <r>
      <rPr>
        <sz val="11"/>
        <color theme="1"/>
        <rFont val="宋体"/>
        <family val="2"/>
        <charset val="134"/>
        <scheme val="minor"/>
      </rPr>
      <t/>
    </r>
  </si>
  <si>
    <r>
      <rPr>
        <sz val="10"/>
        <color theme="1"/>
        <rFont val="宋体"/>
        <family val="2"/>
        <charset val="134"/>
      </rPr>
      <t>方案</t>
    </r>
    <r>
      <rPr>
        <sz val="10"/>
        <color theme="1"/>
        <rFont val="Arial Narrow"/>
        <family val="2"/>
      </rPr>
      <t>115</t>
    </r>
    <r>
      <rPr>
        <sz val="11"/>
        <color theme="1"/>
        <rFont val="宋体"/>
        <family val="2"/>
        <charset val="134"/>
        <scheme val="minor"/>
      </rPr>
      <t/>
    </r>
  </si>
  <si>
    <r>
      <rPr>
        <sz val="10"/>
        <color theme="1"/>
        <rFont val="宋体"/>
        <family val="2"/>
        <charset val="134"/>
      </rPr>
      <t>方案</t>
    </r>
    <r>
      <rPr>
        <sz val="10"/>
        <color theme="1"/>
        <rFont val="Arial Narrow"/>
        <family val="2"/>
      </rPr>
      <t>116</t>
    </r>
    <r>
      <rPr>
        <sz val="11"/>
        <color theme="1"/>
        <rFont val="宋体"/>
        <family val="2"/>
        <charset val="134"/>
        <scheme val="minor"/>
      </rPr>
      <t/>
    </r>
  </si>
  <si>
    <r>
      <rPr>
        <sz val="10"/>
        <color theme="1"/>
        <rFont val="宋体"/>
        <family val="2"/>
        <charset val="134"/>
      </rPr>
      <t>方案</t>
    </r>
    <r>
      <rPr>
        <sz val="10"/>
        <color theme="1"/>
        <rFont val="Arial Narrow"/>
        <family val="2"/>
      </rPr>
      <t>117</t>
    </r>
    <r>
      <rPr>
        <sz val="11"/>
        <color theme="1"/>
        <rFont val="宋体"/>
        <family val="2"/>
        <charset val="134"/>
        <scheme val="minor"/>
      </rPr>
      <t/>
    </r>
  </si>
  <si>
    <r>
      <rPr>
        <sz val="10"/>
        <color theme="1"/>
        <rFont val="宋体"/>
        <family val="2"/>
        <charset val="134"/>
      </rPr>
      <t>方案</t>
    </r>
    <r>
      <rPr>
        <sz val="10"/>
        <color theme="1"/>
        <rFont val="Arial Narrow"/>
        <family val="2"/>
      </rPr>
      <t>118</t>
    </r>
    <r>
      <rPr>
        <sz val="11"/>
        <color theme="1"/>
        <rFont val="宋体"/>
        <family val="2"/>
        <charset val="134"/>
        <scheme val="minor"/>
      </rPr>
      <t/>
    </r>
  </si>
  <si>
    <r>
      <rPr>
        <sz val="10"/>
        <color theme="1"/>
        <rFont val="宋体"/>
        <family val="2"/>
        <charset val="134"/>
      </rPr>
      <t>方案</t>
    </r>
    <r>
      <rPr>
        <sz val="10"/>
        <color theme="1"/>
        <rFont val="Arial Narrow"/>
        <family val="2"/>
      </rPr>
      <t>119</t>
    </r>
    <r>
      <rPr>
        <sz val="11"/>
        <color theme="1"/>
        <rFont val="宋体"/>
        <family val="2"/>
        <charset val="134"/>
        <scheme val="minor"/>
      </rPr>
      <t/>
    </r>
  </si>
  <si>
    <r>
      <rPr>
        <sz val="10"/>
        <color theme="1"/>
        <rFont val="宋体"/>
        <family val="2"/>
        <charset val="134"/>
      </rPr>
      <t>方案</t>
    </r>
    <r>
      <rPr>
        <sz val="10"/>
        <color theme="1"/>
        <rFont val="Arial Narrow"/>
        <family val="2"/>
      </rPr>
      <t>120</t>
    </r>
    <r>
      <rPr>
        <sz val="11"/>
        <color theme="1"/>
        <rFont val="宋体"/>
        <family val="2"/>
        <charset val="134"/>
        <scheme val="minor"/>
      </rPr>
      <t/>
    </r>
  </si>
  <si>
    <r>
      <rPr>
        <sz val="10"/>
        <color theme="1"/>
        <rFont val="宋体"/>
        <family val="2"/>
        <charset val="134"/>
      </rPr>
      <t>方案</t>
    </r>
    <r>
      <rPr>
        <sz val="10"/>
        <color theme="1"/>
        <rFont val="Arial Narrow"/>
        <family val="2"/>
      </rPr>
      <t>121</t>
    </r>
    <r>
      <rPr>
        <sz val="11"/>
        <color theme="1"/>
        <rFont val="宋体"/>
        <family val="2"/>
        <charset val="134"/>
        <scheme val="minor"/>
      </rPr>
      <t/>
    </r>
  </si>
  <si>
    <r>
      <rPr>
        <sz val="10"/>
        <color theme="1"/>
        <rFont val="宋体"/>
        <family val="2"/>
        <charset val="134"/>
      </rPr>
      <t>方案</t>
    </r>
    <r>
      <rPr>
        <sz val="10"/>
        <color theme="1"/>
        <rFont val="Arial Narrow"/>
        <family val="2"/>
      </rPr>
      <t>122</t>
    </r>
    <r>
      <rPr>
        <sz val="11"/>
        <color theme="1"/>
        <rFont val="宋体"/>
        <family val="2"/>
        <charset val="134"/>
        <scheme val="minor"/>
      </rPr>
      <t/>
    </r>
  </si>
  <si>
    <r>
      <rPr>
        <sz val="10"/>
        <color theme="1"/>
        <rFont val="宋体"/>
        <family val="2"/>
        <charset val="134"/>
      </rPr>
      <t>方案</t>
    </r>
    <r>
      <rPr>
        <sz val="10"/>
        <color theme="1"/>
        <rFont val="Arial Narrow"/>
        <family val="2"/>
      </rPr>
      <t>123</t>
    </r>
    <r>
      <rPr>
        <sz val="11"/>
        <color theme="1"/>
        <rFont val="宋体"/>
        <family val="2"/>
        <charset val="134"/>
        <scheme val="minor"/>
      </rPr>
      <t/>
    </r>
  </si>
  <si>
    <r>
      <rPr>
        <sz val="10"/>
        <color theme="1"/>
        <rFont val="宋体"/>
        <family val="2"/>
        <charset val="134"/>
      </rPr>
      <t>方案</t>
    </r>
    <r>
      <rPr>
        <sz val="10"/>
        <color theme="1"/>
        <rFont val="Arial Narrow"/>
        <family val="2"/>
      </rPr>
      <t>124</t>
    </r>
    <r>
      <rPr>
        <sz val="11"/>
        <color theme="1"/>
        <rFont val="宋体"/>
        <family val="2"/>
        <charset val="134"/>
        <scheme val="minor"/>
      </rPr>
      <t/>
    </r>
  </si>
  <si>
    <r>
      <rPr>
        <sz val="10"/>
        <color theme="1"/>
        <rFont val="宋体"/>
        <family val="2"/>
        <charset val="134"/>
      </rPr>
      <t>方案</t>
    </r>
    <r>
      <rPr>
        <sz val="10"/>
        <color theme="1"/>
        <rFont val="Arial Narrow"/>
        <family val="2"/>
      </rPr>
      <t>125</t>
    </r>
    <r>
      <rPr>
        <sz val="11"/>
        <color theme="1"/>
        <rFont val="宋体"/>
        <family val="2"/>
        <charset val="134"/>
        <scheme val="minor"/>
      </rPr>
      <t/>
    </r>
  </si>
  <si>
    <r>
      <rPr>
        <sz val="10"/>
        <color theme="1"/>
        <rFont val="宋体"/>
        <family val="2"/>
        <charset val="134"/>
      </rPr>
      <t>方案</t>
    </r>
    <r>
      <rPr>
        <sz val="10"/>
        <color theme="1"/>
        <rFont val="Arial Narrow"/>
        <family val="2"/>
      </rPr>
      <t>126</t>
    </r>
    <r>
      <rPr>
        <sz val="11"/>
        <color theme="1"/>
        <rFont val="宋体"/>
        <family val="2"/>
        <charset val="134"/>
        <scheme val="minor"/>
      </rPr>
      <t/>
    </r>
  </si>
  <si>
    <r>
      <rPr>
        <sz val="10"/>
        <color theme="1"/>
        <rFont val="宋体"/>
        <family val="2"/>
        <charset val="134"/>
      </rPr>
      <t>方案</t>
    </r>
    <r>
      <rPr>
        <sz val="10"/>
        <color theme="1"/>
        <rFont val="Arial Narrow"/>
        <family val="2"/>
      </rPr>
      <t>127</t>
    </r>
    <r>
      <rPr>
        <sz val="11"/>
        <color theme="1"/>
        <rFont val="宋体"/>
        <family val="2"/>
        <charset val="134"/>
        <scheme val="minor"/>
      </rPr>
      <t/>
    </r>
  </si>
  <si>
    <r>
      <rPr>
        <sz val="10"/>
        <color theme="1"/>
        <rFont val="宋体"/>
        <family val="2"/>
        <charset val="134"/>
      </rPr>
      <t>方案</t>
    </r>
    <r>
      <rPr>
        <sz val="10"/>
        <color theme="1"/>
        <rFont val="Arial Narrow"/>
        <family val="2"/>
      </rPr>
      <t>128</t>
    </r>
    <r>
      <rPr>
        <sz val="11"/>
        <color theme="1"/>
        <rFont val="宋体"/>
        <family val="2"/>
        <charset val="134"/>
        <scheme val="minor"/>
      </rPr>
      <t/>
    </r>
  </si>
  <si>
    <r>
      <rPr>
        <sz val="10"/>
        <color theme="1"/>
        <rFont val="宋体"/>
        <family val="2"/>
        <charset val="134"/>
      </rPr>
      <t>方案</t>
    </r>
    <r>
      <rPr>
        <sz val="10"/>
        <color theme="1"/>
        <rFont val="Arial Narrow"/>
        <family val="2"/>
      </rPr>
      <t>129</t>
    </r>
    <r>
      <rPr>
        <sz val="11"/>
        <color theme="1"/>
        <rFont val="宋体"/>
        <family val="2"/>
        <charset val="134"/>
        <scheme val="minor"/>
      </rPr>
      <t/>
    </r>
  </si>
  <si>
    <r>
      <rPr>
        <sz val="10"/>
        <color theme="1"/>
        <rFont val="宋体"/>
        <family val="2"/>
        <charset val="134"/>
      </rPr>
      <t>方案</t>
    </r>
    <r>
      <rPr>
        <sz val="10"/>
        <color theme="1"/>
        <rFont val="Arial Narrow"/>
        <family val="2"/>
      </rPr>
      <t>130</t>
    </r>
    <r>
      <rPr>
        <sz val="11"/>
        <color theme="1"/>
        <rFont val="宋体"/>
        <family val="2"/>
        <charset val="134"/>
        <scheme val="minor"/>
      </rPr>
      <t/>
    </r>
  </si>
  <si>
    <r>
      <rPr>
        <sz val="10"/>
        <color theme="1"/>
        <rFont val="宋体"/>
        <family val="2"/>
        <charset val="134"/>
      </rPr>
      <t>方案</t>
    </r>
    <r>
      <rPr>
        <sz val="10"/>
        <color theme="1"/>
        <rFont val="Arial Narrow"/>
        <family val="2"/>
      </rPr>
      <t>131</t>
    </r>
    <r>
      <rPr>
        <sz val="11"/>
        <color theme="1"/>
        <rFont val="宋体"/>
        <family val="2"/>
        <charset val="134"/>
        <scheme val="minor"/>
      </rPr>
      <t/>
    </r>
  </si>
  <si>
    <r>
      <rPr>
        <sz val="10"/>
        <color theme="1"/>
        <rFont val="宋体"/>
        <family val="2"/>
        <charset val="134"/>
      </rPr>
      <t>方案</t>
    </r>
    <r>
      <rPr>
        <sz val="10"/>
        <color theme="1"/>
        <rFont val="Arial Narrow"/>
        <family val="2"/>
      </rPr>
      <t>132</t>
    </r>
    <r>
      <rPr>
        <sz val="11"/>
        <color theme="1"/>
        <rFont val="宋体"/>
        <family val="2"/>
        <charset val="134"/>
        <scheme val="minor"/>
      </rPr>
      <t/>
    </r>
  </si>
  <si>
    <r>
      <rPr>
        <sz val="10"/>
        <color theme="1"/>
        <rFont val="宋体"/>
        <family val="2"/>
        <charset val="134"/>
      </rPr>
      <t>方案</t>
    </r>
    <r>
      <rPr>
        <sz val="10"/>
        <color theme="1"/>
        <rFont val="Arial Narrow"/>
        <family val="2"/>
      </rPr>
      <t>133</t>
    </r>
    <r>
      <rPr>
        <sz val="11"/>
        <color theme="1"/>
        <rFont val="宋体"/>
        <family val="2"/>
        <charset val="134"/>
        <scheme val="minor"/>
      </rPr>
      <t/>
    </r>
  </si>
  <si>
    <r>
      <rPr>
        <sz val="10"/>
        <color theme="1"/>
        <rFont val="宋体"/>
        <family val="2"/>
        <charset val="134"/>
      </rPr>
      <t>方案</t>
    </r>
    <r>
      <rPr>
        <sz val="10"/>
        <color theme="1"/>
        <rFont val="Arial Narrow"/>
        <family val="2"/>
      </rPr>
      <t>134</t>
    </r>
    <r>
      <rPr>
        <sz val="11"/>
        <color theme="1"/>
        <rFont val="宋体"/>
        <family val="2"/>
        <charset val="134"/>
        <scheme val="minor"/>
      </rPr>
      <t/>
    </r>
  </si>
  <si>
    <r>
      <rPr>
        <sz val="10"/>
        <color theme="1"/>
        <rFont val="宋体"/>
        <family val="2"/>
        <charset val="134"/>
      </rPr>
      <t>方案</t>
    </r>
    <r>
      <rPr>
        <sz val="10"/>
        <color theme="1"/>
        <rFont val="Arial Narrow"/>
        <family val="2"/>
      </rPr>
      <t>135</t>
    </r>
    <r>
      <rPr>
        <sz val="11"/>
        <color theme="1"/>
        <rFont val="宋体"/>
        <family val="2"/>
        <charset val="134"/>
        <scheme val="minor"/>
      </rPr>
      <t/>
    </r>
  </si>
  <si>
    <r>
      <rPr>
        <sz val="10"/>
        <color theme="1"/>
        <rFont val="宋体"/>
        <family val="2"/>
        <charset val="134"/>
      </rPr>
      <t>方案</t>
    </r>
    <r>
      <rPr>
        <sz val="10"/>
        <color theme="1"/>
        <rFont val="Arial Narrow"/>
        <family val="2"/>
      </rPr>
      <t>136</t>
    </r>
    <r>
      <rPr>
        <sz val="11"/>
        <color theme="1"/>
        <rFont val="宋体"/>
        <family val="2"/>
        <charset val="134"/>
        <scheme val="minor"/>
      </rPr>
      <t/>
    </r>
  </si>
  <si>
    <r>
      <rPr>
        <sz val="10"/>
        <color theme="1"/>
        <rFont val="宋体"/>
        <family val="2"/>
        <charset val="134"/>
      </rPr>
      <t>方案</t>
    </r>
    <r>
      <rPr>
        <sz val="10"/>
        <color theme="1"/>
        <rFont val="Arial Narrow"/>
        <family val="2"/>
      </rPr>
      <t>137</t>
    </r>
    <r>
      <rPr>
        <sz val="11"/>
        <color theme="1"/>
        <rFont val="宋体"/>
        <family val="2"/>
        <charset val="134"/>
        <scheme val="minor"/>
      </rPr>
      <t/>
    </r>
  </si>
  <si>
    <r>
      <rPr>
        <sz val="10"/>
        <color theme="1"/>
        <rFont val="宋体"/>
        <family val="2"/>
        <charset val="134"/>
      </rPr>
      <t>方案</t>
    </r>
    <r>
      <rPr>
        <sz val="10"/>
        <color theme="1"/>
        <rFont val="Arial Narrow"/>
        <family val="2"/>
      </rPr>
      <t>138</t>
    </r>
    <r>
      <rPr>
        <sz val="11"/>
        <color theme="1"/>
        <rFont val="宋体"/>
        <family val="2"/>
        <charset val="134"/>
        <scheme val="minor"/>
      </rPr>
      <t/>
    </r>
  </si>
  <si>
    <r>
      <rPr>
        <sz val="10"/>
        <color theme="1"/>
        <rFont val="宋体"/>
        <family val="2"/>
        <charset val="134"/>
      </rPr>
      <t>方案</t>
    </r>
    <r>
      <rPr>
        <sz val="10"/>
        <color theme="1"/>
        <rFont val="Arial Narrow"/>
        <family val="2"/>
      </rPr>
      <t>139</t>
    </r>
    <r>
      <rPr>
        <sz val="11"/>
        <color theme="1"/>
        <rFont val="宋体"/>
        <family val="2"/>
        <charset val="134"/>
        <scheme val="minor"/>
      </rPr>
      <t/>
    </r>
  </si>
  <si>
    <r>
      <rPr>
        <sz val="10"/>
        <color theme="1"/>
        <rFont val="宋体"/>
        <family val="2"/>
        <charset val="134"/>
      </rPr>
      <t>方案</t>
    </r>
    <r>
      <rPr>
        <sz val="10"/>
        <color theme="1"/>
        <rFont val="Arial Narrow"/>
        <family val="2"/>
      </rPr>
      <t>140</t>
    </r>
    <r>
      <rPr>
        <sz val="11"/>
        <color theme="1"/>
        <rFont val="宋体"/>
        <family val="2"/>
        <charset val="134"/>
        <scheme val="minor"/>
      </rPr>
      <t/>
    </r>
  </si>
  <si>
    <r>
      <rPr>
        <sz val="10"/>
        <color theme="1"/>
        <rFont val="宋体"/>
        <family val="2"/>
        <charset val="134"/>
      </rPr>
      <t>方案</t>
    </r>
    <r>
      <rPr>
        <sz val="10"/>
        <color theme="1"/>
        <rFont val="Arial Narrow"/>
        <family val="2"/>
      </rPr>
      <t>141</t>
    </r>
    <r>
      <rPr>
        <sz val="11"/>
        <color theme="1"/>
        <rFont val="宋体"/>
        <family val="2"/>
        <charset val="134"/>
        <scheme val="minor"/>
      </rPr>
      <t/>
    </r>
  </si>
  <si>
    <r>
      <rPr>
        <sz val="10"/>
        <color theme="1"/>
        <rFont val="宋体"/>
        <family val="2"/>
        <charset val="134"/>
      </rPr>
      <t>方案</t>
    </r>
    <r>
      <rPr>
        <sz val="10"/>
        <color theme="1"/>
        <rFont val="Arial Narrow"/>
        <family val="2"/>
      </rPr>
      <t>142</t>
    </r>
    <r>
      <rPr>
        <sz val="11"/>
        <color theme="1"/>
        <rFont val="宋体"/>
        <family val="2"/>
        <charset val="134"/>
        <scheme val="minor"/>
      </rPr>
      <t/>
    </r>
  </si>
  <si>
    <r>
      <rPr>
        <sz val="10"/>
        <color theme="1"/>
        <rFont val="宋体"/>
        <family val="2"/>
        <charset val="134"/>
      </rPr>
      <t>方案</t>
    </r>
    <r>
      <rPr>
        <sz val="10"/>
        <color theme="1"/>
        <rFont val="Arial Narrow"/>
        <family val="2"/>
      </rPr>
      <t>143</t>
    </r>
    <r>
      <rPr>
        <sz val="11"/>
        <color theme="1"/>
        <rFont val="宋体"/>
        <family val="2"/>
        <charset val="134"/>
        <scheme val="minor"/>
      </rPr>
      <t/>
    </r>
  </si>
  <si>
    <r>
      <rPr>
        <sz val="10"/>
        <color theme="1"/>
        <rFont val="宋体"/>
        <family val="2"/>
        <charset val="134"/>
      </rPr>
      <t>方案</t>
    </r>
    <r>
      <rPr>
        <sz val="10"/>
        <color theme="1"/>
        <rFont val="Arial Narrow"/>
        <family val="2"/>
      </rPr>
      <t>144</t>
    </r>
    <r>
      <rPr>
        <sz val="11"/>
        <color theme="1"/>
        <rFont val="宋体"/>
        <family val="2"/>
        <charset val="134"/>
        <scheme val="minor"/>
      </rPr>
      <t/>
    </r>
  </si>
  <si>
    <r>
      <rPr>
        <sz val="10"/>
        <color theme="1"/>
        <rFont val="宋体"/>
        <family val="2"/>
        <charset val="134"/>
      </rPr>
      <t>方案</t>
    </r>
    <r>
      <rPr>
        <sz val="10"/>
        <color theme="1"/>
        <rFont val="Arial Narrow"/>
        <family val="2"/>
      </rPr>
      <t>145</t>
    </r>
    <r>
      <rPr>
        <sz val="11"/>
        <color theme="1"/>
        <rFont val="宋体"/>
        <family val="2"/>
        <charset val="134"/>
        <scheme val="minor"/>
      </rPr>
      <t/>
    </r>
  </si>
  <si>
    <r>
      <rPr>
        <sz val="10"/>
        <color theme="1"/>
        <rFont val="宋体"/>
        <family val="2"/>
        <charset val="134"/>
      </rPr>
      <t>方案</t>
    </r>
    <r>
      <rPr>
        <sz val="10"/>
        <color theme="1"/>
        <rFont val="Arial Narrow"/>
        <family val="2"/>
      </rPr>
      <t>146</t>
    </r>
    <r>
      <rPr>
        <sz val="11"/>
        <color theme="1"/>
        <rFont val="宋体"/>
        <family val="2"/>
        <charset val="134"/>
        <scheme val="minor"/>
      </rPr>
      <t/>
    </r>
  </si>
  <si>
    <r>
      <rPr>
        <sz val="10"/>
        <color theme="1"/>
        <rFont val="宋体"/>
        <family val="2"/>
        <charset val="134"/>
      </rPr>
      <t>方案</t>
    </r>
    <r>
      <rPr>
        <sz val="10"/>
        <color theme="1"/>
        <rFont val="Arial Narrow"/>
        <family val="2"/>
      </rPr>
      <t>147</t>
    </r>
    <r>
      <rPr>
        <sz val="11"/>
        <color theme="1"/>
        <rFont val="宋体"/>
        <family val="2"/>
        <charset val="134"/>
        <scheme val="minor"/>
      </rPr>
      <t/>
    </r>
  </si>
  <si>
    <r>
      <rPr>
        <sz val="10"/>
        <color theme="1"/>
        <rFont val="宋体"/>
        <family val="2"/>
        <charset val="134"/>
      </rPr>
      <t>方案</t>
    </r>
    <r>
      <rPr>
        <sz val="10"/>
        <color theme="1"/>
        <rFont val="Arial Narrow"/>
        <family val="2"/>
      </rPr>
      <t>148</t>
    </r>
    <r>
      <rPr>
        <sz val="11"/>
        <color theme="1"/>
        <rFont val="宋体"/>
        <family val="2"/>
        <charset val="134"/>
        <scheme val="minor"/>
      </rPr>
      <t/>
    </r>
  </si>
  <si>
    <r>
      <rPr>
        <sz val="10"/>
        <color theme="1"/>
        <rFont val="宋体"/>
        <family val="2"/>
        <charset val="134"/>
      </rPr>
      <t>方案</t>
    </r>
    <r>
      <rPr>
        <sz val="10"/>
        <color theme="1"/>
        <rFont val="Arial Narrow"/>
        <family val="2"/>
      </rPr>
      <t>149</t>
    </r>
    <r>
      <rPr>
        <sz val="11"/>
        <color theme="1"/>
        <rFont val="宋体"/>
        <family val="2"/>
        <charset val="134"/>
        <scheme val="minor"/>
      </rPr>
      <t/>
    </r>
  </si>
  <si>
    <r>
      <rPr>
        <sz val="10"/>
        <color theme="1"/>
        <rFont val="宋体"/>
        <family val="2"/>
        <charset val="134"/>
      </rPr>
      <t>方案</t>
    </r>
    <r>
      <rPr>
        <sz val="10"/>
        <color theme="1"/>
        <rFont val="Arial Narrow"/>
        <family val="2"/>
      </rPr>
      <t>150</t>
    </r>
    <r>
      <rPr>
        <sz val="11"/>
        <color theme="1"/>
        <rFont val="宋体"/>
        <family val="2"/>
        <charset val="134"/>
        <scheme val="minor"/>
      </rPr>
      <t/>
    </r>
  </si>
  <si>
    <r>
      <rPr>
        <sz val="10"/>
        <color theme="1"/>
        <rFont val="宋体"/>
        <family val="2"/>
        <charset val="134"/>
      </rPr>
      <t>方案</t>
    </r>
    <r>
      <rPr>
        <sz val="10"/>
        <color theme="1"/>
        <rFont val="Arial Narrow"/>
        <family val="2"/>
      </rPr>
      <t>151</t>
    </r>
    <r>
      <rPr>
        <sz val="11"/>
        <color theme="1"/>
        <rFont val="宋体"/>
        <family val="2"/>
        <charset val="134"/>
        <scheme val="minor"/>
      </rPr>
      <t/>
    </r>
  </si>
  <si>
    <r>
      <rPr>
        <sz val="10"/>
        <color theme="1"/>
        <rFont val="宋体"/>
        <family val="2"/>
        <charset val="134"/>
      </rPr>
      <t>方案</t>
    </r>
    <r>
      <rPr>
        <sz val="10"/>
        <color theme="1"/>
        <rFont val="Arial Narrow"/>
        <family val="2"/>
      </rPr>
      <t>152</t>
    </r>
    <r>
      <rPr>
        <sz val="11"/>
        <color theme="1"/>
        <rFont val="宋体"/>
        <family val="2"/>
        <charset val="134"/>
        <scheme val="minor"/>
      </rPr>
      <t/>
    </r>
  </si>
  <si>
    <r>
      <rPr>
        <sz val="10"/>
        <color theme="1"/>
        <rFont val="宋体"/>
        <family val="2"/>
        <charset val="134"/>
      </rPr>
      <t>方案</t>
    </r>
    <r>
      <rPr>
        <sz val="10"/>
        <color theme="1"/>
        <rFont val="Arial Narrow"/>
        <family val="2"/>
      </rPr>
      <t>153</t>
    </r>
    <r>
      <rPr>
        <sz val="11"/>
        <color theme="1"/>
        <rFont val="宋体"/>
        <family val="2"/>
        <charset val="134"/>
        <scheme val="minor"/>
      </rPr>
      <t/>
    </r>
  </si>
  <si>
    <r>
      <rPr>
        <sz val="10"/>
        <color theme="1"/>
        <rFont val="宋体"/>
        <family val="2"/>
        <charset val="134"/>
      </rPr>
      <t>方案</t>
    </r>
    <r>
      <rPr>
        <sz val="10"/>
        <color theme="1"/>
        <rFont val="Arial Narrow"/>
        <family val="2"/>
      </rPr>
      <t>154</t>
    </r>
    <r>
      <rPr>
        <sz val="11"/>
        <color theme="1"/>
        <rFont val="宋体"/>
        <family val="2"/>
        <charset val="134"/>
        <scheme val="minor"/>
      </rPr>
      <t/>
    </r>
  </si>
  <si>
    <r>
      <rPr>
        <sz val="10"/>
        <color theme="1"/>
        <rFont val="宋体"/>
        <family val="2"/>
        <charset val="134"/>
      </rPr>
      <t>方案</t>
    </r>
    <r>
      <rPr>
        <sz val="10"/>
        <color theme="1"/>
        <rFont val="Arial Narrow"/>
        <family val="2"/>
      </rPr>
      <t>155</t>
    </r>
    <r>
      <rPr>
        <sz val="11"/>
        <color theme="1"/>
        <rFont val="宋体"/>
        <family val="2"/>
        <charset val="134"/>
        <scheme val="minor"/>
      </rPr>
      <t/>
    </r>
  </si>
  <si>
    <r>
      <rPr>
        <sz val="10"/>
        <color theme="1"/>
        <rFont val="宋体"/>
        <family val="2"/>
        <charset val="134"/>
      </rPr>
      <t>方案</t>
    </r>
    <r>
      <rPr>
        <sz val="10"/>
        <color theme="1"/>
        <rFont val="Arial Narrow"/>
        <family val="2"/>
      </rPr>
      <t>156</t>
    </r>
    <r>
      <rPr>
        <sz val="11"/>
        <color theme="1"/>
        <rFont val="宋体"/>
        <family val="2"/>
        <charset val="134"/>
        <scheme val="minor"/>
      </rPr>
      <t/>
    </r>
  </si>
  <si>
    <r>
      <rPr>
        <sz val="10"/>
        <color theme="1"/>
        <rFont val="宋体"/>
        <family val="2"/>
        <charset val="134"/>
      </rPr>
      <t>方案</t>
    </r>
    <r>
      <rPr>
        <sz val="10"/>
        <color theme="1"/>
        <rFont val="Arial Narrow"/>
        <family val="2"/>
      </rPr>
      <t>157</t>
    </r>
    <r>
      <rPr>
        <sz val="11"/>
        <color theme="1"/>
        <rFont val="宋体"/>
        <family val="2"/>
        <charset val="134"/>
        <scheme val="minor"/>
      </rPr>
      <t/>
    </r>
  </si>
  <si>
    <r>
      <rPr>
        <sz val="10"/>
        <color theme="1"/>
        <rFont val="宋体"/>
        <family val="2"/>
        <charset val="134"/>
      </rPr>
      <t>方案</t>
    </r>
    <r>
      <rPr>
        <sz val="10"/>
        <color theme="1"/>
        <rFont val="Arial Narrow"/>
        <family val="2"/>
      </rPr>
      <t>158</t>
    </r>
    <r>
      <rPr>
        <sz val="11"/>
        <color theme="1"/>
        <rFont val="宋体"/>
        <family val="2"/>
        <charset val="134"/>
        <scheme val="minor"/>
      </rPr>
      <t/>
    </r>
  </si>
  <si>
    <r>
      <rPr>
        <sz val="10"/>
        <color theme="1"/>
        <rFont val="宋体"/>
        <family val="2"/>
        <charset val="134"/>
      </rPr>
      <t>方案</t>
    </r>
    <r>
      <rPr>
        <sz val="10"/>
        <color theme="1"/>
        <rFont val="Arial Narrow"/>
        <family val="2"/>
      </rPr>
      <t>159</t>
    </r>
    <r>
      <rPr>
        <sz val="11"/>
        <color theme="1"/>
        <rFont val="宋体"/>
        <family val="2"/>
        <charset val="134"/>
        <scheme val="minor"/>
      </rPr>
      <t/>
    </r>
  </si>
  <si>
    <r>
      <rPr>
        <sz val="10"/>
        <color theme="1"/>
        <rFont val="宋体"/>
        <family val="2"/>
        <charset val="134"/>
      </rPr>
      <t>方案</t>
    </r>
    <r>
      <rPr>
        <sz val="10"/>
        <color theme="1"/>
        <rFont val="Arial Narrow"/>
        <family val="2"/>
      </rPr>
      <t>160</t>
    </r>
    <r>
      <rPr>
        <sz val="11"/>
        <color theme="1"/>
        <rFont val="宋体"/>
        <family val="2"/>
        <charset val="134"/>
        <scheme val="minor"/>
      </rPr>
      <t/>
    </r>
  </si>
  <si>
    <r>
      <rPr>
        <sz val="10"/>
        <color theme="1"/>
        <rFont val="宋体"/>
        <family val="2"/>
        <charset val="134"/>
      </rPr>
      <t>方案</t>
    </r>
    <r>
      <rPr>
        <sz val="10"/>
        <color theme="1"/>
        <rFont val="Arial Narrow"/>
        <family val="2"/>
      </rPr>
      <t>161</t>
    </r>
    <r>
      <rPr>
        <sz val="11"/>
        <color theme="1"/>
        <rFont val="宋体"/>
        <family val="2"/>
        <charset val="134"/>
        <scheme val="minor"/>
      </rPr>
      <t/>
    </r>
  </si>
  <si>
    <r>
      <rPr>
        <sz val="10"/>
        <color theme="1"/>
        <rFont val="宋体"/>
        <family val="2"/>
        <charset val="134"/>
      </rPr>
      <t>方案</t>
    </r>
    <r>
      <rPr>
        <sz val="10"/>
        <color theme="1"/>
        <rFont val="Arial Narrow"/>
        <family val="2"/>
      </rPr>
      <t>162</t>
    </r>
    <r>
      <rPr>
        <sz val="11"/>
        <color theme="1"/>
        <rFont val="宋体"/>
        <family val="2"/>
        <charset val="134"/>
        <scheme val="minor"/>
      </rPr>
      <t/>
    </r>
  </si>
  <si>
    <r>
      <rPr>
        <sz val="10"/>
        <color theme="1"/>
        <rFont val="宋体"/>
        <family val="2"/>
        <charset val="134"/>
      </rPr>
      <t>方案</t>
    </r>
    <r>
      <rPr>
        <sz val="10"/>
        <color theme="1"/>
        <rFont val="Arial Narrow"/>
        <family val="2"/>
      </rPr>
      <t>163</t>
    </r>
    <r>
      <rPr>
        <sz val="11"/>
        <color theme="1"/>
        <rFont val="宋体"/>
        <family val="2"/>
        <charset val="134"/>
        <scheme val="minor"/>
      </rPr>
      <t/>
    </r>
  </si>
  <si>
    <r>
      <rPr>
        <sz val="10"/>
        <color theme="1"/>
        <rFont val="宋体"/>
        <family val="2"/>
        <charset val="134"/>
      </rPr>
      <t>方案</t>
    </r>
    <r>
      <rPr>
        <sz val="10"/>
        <color theme="1"/>
        <rFont val="Arial Narrow"/>
        <family val="2"/>
      </rPr>
      <t>164</t>
    </r>
    <r>
      <rPr>
        <sz val="11"/>
        <color theme="1"/>
        <rFont val="宋体"/>
        <family val="2"/>
        <charset val="134"/>
        <scheme val="minor"/>
      </rPr>
      <t/>
    </r>
  </si>
  <si>
    <r>
      <rPr>
        <sz val="10"/>
        <color theme="1"/>
        <rFont val="宋体"/>
        <family val="2"/>
        <charset val="134"/>
      </rPr>
      <t>方案</t>
    </r>
    <r>
      <rPr>
        <sz val="10"/>
        <color theme="1"/>
        <rFont val="Arial Narrow"/>
        <family val="2"/>
      </rPr>
      <t>165</t>
    </r>
    <r>
      <rPr>
        <sz val="11"/>
        <color theme="1"/>
        <rFont val="宋体"/>
        <family val="2"/>
        <charset val="134"/>
        <scheme val="minor"/>
      </rPr>
      <t/>
    </r>
  </si>
  <si>
    <r>
      <rPr>
        <sz val="10"/>
        <color theme="1"/>
        <rFont val="宋体"/>
        <family val="2"/>
        <charset val="134"/>
      </rPr>
      <t>方案</t>
    </r>
    <r>
      <rPr>
        <sz val="10"/>
        <color theme="1"/>
        <rFont val="Arial Narrow"/>
        <family val="2"/>
      </rPr>
      <t>166</t>
    </r>
    <r>
      <rPr>
        <sz val="11"/>
        <color theme="1"/>
        <rFont val="宋体"/>
        <family val="2"/>
        <charset val="134"/>
        <scheme val="minor"/>
      </rPr>
      <t/>
    </r>
  </si>
  <si>
    <r>
      <rPr>
        <sz val="10"/>
        <color theme="1"/>
        <rFont val="宋体"/>
        <family val="2"/>
        <charset val="134"/>
      </rPr>
      <t>方案</t>
    </r>
    <r>
      <rPr>
        <sz val="10"/>
        <color theme="1"/>
        <rFont val="Arial Narrow"/>
        <family val="2"/>
      </rPr>
      <t>167</t>
    </r>
    <r>
      <rPr>
        <sz val="11"/>
        <color theme="1"/>
        <rFont val="宋体"/>
        <family val="2"/>
        <charset val="134"/>
        <scheme val="minor"/>
      </rPr>
      <t/>
    </r>
  </si>
  <si>
    <r>
      <rPr>
        <sz val="10"/>
        <color theme="1"/>
        <rFont val="宋体"/>
        <family val="2"/>
        <charset val="134"/>
      </rPr>
      <t>方案</t>
    </r>
    <r>
      <rPr>
        <sz val="10"/>
        <color theme="1"/>
        <rFont val="Arial Narrow"/>
        <family val="2"/>
      </rPr>
      <t>168</t>
    </r>
    <r>
      <rPr>
        <sz val="11"/>
        <color theme="1"/>
        <rFont val="宋体"/>
        <family val="2"/>
        <charset val="134"/>
        <scheme val="minor"/>
      </rPr>
      <t/>
    </r>
  </si>
  <si>
    <r>
      <rPr>
        <sz val="10"/>
        <color theme="1"/>
        <rFont val="宋体"/>
        <family val="2"/>
        <charset val="134"/>
      </rPr>
      <t>方案</t>
    </r>
    <r>
      <rPr>
        <sz val="10"/>
        <color theme="1"/>
        <rFont val="Arial Narrow"/>
        <family val="2"/>
      </rPr>
      <t>169</t>
    </r>
    <r>
      <rPr>
        <sz val="11"/>
        <color theme="1"/>
        <rFont val="宋体"/>
        <family val="2"/>
        <charset val="134"/>
        <scheme val="minor"/>
      </rPr>
      <t/>
    </r>
  </si>
  <si>
    <r>
      <rPr>
        <sz val="10"/>
        <color theme="1"/>
        <rFont val="宋体"/>
        <family val="2"/>
        <charset val="134"/>
      </rPr>
      <t>方案</t>
    </r>
    <r>
      <rPr>
        <sz val="10"/>
        <color theme="1"/>
        <rFont val="Arial Narrow"/>
        <family val="2"/>
      </rPr>
      <t>170</t>
    </r>
    <r>
      <rPr>
        <sz val="11"/>
        <color theme="1"/>
        <rFont val="宋体"/>
        <family val="2"/>
        <charset val="134"/>
        <scheme val="minor"/>
      </rPr>
      <t/>
    </r>
  </si>
  <si>
    <r>
      <rPr>
        <sz val="10"/>
        <color theme="1"/>
        <rFont val="宋体"/>
        <family val="2"/>
        <charset val="134"/>
      </rPr>
      <t>方案</t>
    </r>
    <r>
      <rPr>
        <sz val="10"/>
        <color theme="1"/>
        <rFont val="Arial Narrow"/>
        <family val="2"/>
      </rPr>
      <t>171</t>
    </r>
    <r>
      <rPr>
        <sz val="11"/>
        <color theme="1"/>
        <rFont val="宋体"/>
        <family val="2"/>
        <charset val="134"/>
        <scheme val="minor"/>
      </rPr>
      <t/>
    </r>
  </si>
  <si>
    <r>
      <rPr>
        <sz val="10"/>
        <color theme="1"/>
        <rFont val="宋体"/>
        <family val="2"/>
        <charset val="134"/>
      </rPr>
      <t>方案</t>
    </r>
    <r>
      <rPr>
        <sz val="10"/>
        <color theme="1"/>
        <rFont val="Arial Narrow"/>
        <family val="2"/>
      </rPr>
      <t>172</t>
    </r>
    <r>
      <rPr>
        <sz val="11"/>
        <color theme="1"/>
        <rFont val="宋体"/>
        <family val="2"/>
        <charset val="134"/>
        <scheme val="minor"/>
      </rPr>
      <t/>
    </r>
  </si>
  <si>
    <r>
      <rPr>
        <sz val="10"/>
        <color theme="1"/>
        <rFont val="宋体"/>
        <family val="2"/>
        <charset val="134"/>
      </rPr>
      <t>方案</t>
    </r>
    <r>
      <rPr>
        <sz val="10"/>
        <color theme="1"/>
        <rFont val="Arial Narrow"/>
        <family val="2"/>
      </rPr>
      <t>173</t>
    </r>
    <r>
      <rPr>
        <sz val="11"/>
        <color theme="1"/>
        <rFont val="宋体"/>
        <family val="2"/>
        <charset val="134"/>
        <scheme val="minor"/>
      </rPr>
      <t/>
    </r>
  </si>
  <si>
    <r>
      <rPr>
        <sz val="10"/>
        <color theme="1"/>
        <rFont val="宋体"/>
        <family val="2"/>
        <charset val="134"/>
      </rPr>
      <t>方案</t>
    </r>
    <r>
      <rPr>
        <sz val="10"/>
        <color theme="1"/>
        <rFont val="Arial Narrow"/>
        <family val="2"/>
      </rPr>
      <t>174</t>
    </r>
    <r>
      <rPr>
        <sz val="11"/>
        <color theme="1"/>
        <rFont val="宋体"/>
        <family val="2"/>
        <charset val="134"/>
        <scheme val="minor"/>
      </rPr>
      <t/>
    </r>
  </si>
  <si>
    <r>
      <rPr>
        <sz val="10"/>
        <color theme="1"/>
        <rFont val="宋体"/>
        <family val="2"/>
        <charset val="134"/>
      </rPr>
      <t>方案</t>
    </r>
    <r>
      <rPr>
        <sz val="10"/>
        <color theme="1"/>
        <rFont val="Arial Narrow"/>
        <family val="2"/>
      </rPr>
      <t>175</t>
    </r>
    <r>
      <rPr>
        <sz val="11"/>
        <color theme="1"/>
        <rFont val="宋体"/>
        <family val="2"/>
        <charset val="134"/>
        <scheme val="minor"/>
      </rPr>
      <t/>
    </r>
  </si>
  <si>
    <r>
      <rPr>
        <sz val="10"/>
        <color theme="1"/>
        <rFont val="宋体"/>
        <family val="2"/>
        <charset val="134"/>
      </rPr>
      <t>方案</t>
    </r>
    <r>
      <rPr>
        <sz val="10"/>
        <color theme="1"/>
        <rFont val="Arial Narrow"/>
        <family val="2"/>
      </rPr>
      <t>176</t>
    </r>
    <r>
      <rPr>
        <sz val="11"/>
        <color theme="1"/>
        <rFont val="宋体"/>
        <family val="2"/>
        <charset val="134"/>
        <scheme val="minor"/>
      </rPr>
      <t/>
    </r>
  </si>
  <si>
    <r>
      <rPr>
        <sz val="10"/>
        <color theme="1"/>
        <rFont val="宋体"/>
        <family val="2"/>
        <charset val="134"/>
      </rPr>
      <t>方案</t>
    </r>
    <r>
      <rPr>
        <sz val="10"/>
        <color theme="1"/>
        <rFont val="Arial Narrow"/>
        <family val="2"/>
      </rPr>
      <t>177</t>
    </r>
    <r>
      <rPr>
        <sz val="11"/>
        <color theme="1"/>
        <rFont val="宋体"/>
        <family val="2"/>
        <charset val="134"/>
        <scheme val="minor"/>
      </rPr>
      <t/>
    </r>
  </si>
  <si>
    <r>
      <rPr>
        <sz val="10"/>
        <color theme="1"/>
        <rFont val="宋体"/>
        <family val="2"/>
        <charset val="134"/>
      </rPr>
      <t>方案</t>
    </r>
    <r>
      <rPr>
        <sz val="10"/>
        <color theme="1"/>
        <rFont val="Arial Narrow"/>
        <family val="2"/>
      </rPr>
      <t>178</t>
    </r>
    <r>
      <rPr>
        <sz val="11"/>
        <color theme="1"/>
        <rFont val="宋体"/>
        <family val="2"/>
        <charset val="134"/>
        <scheme val="minor"/>
      </rPr>
      <t/>
    </r>
  </si>
  <si>
    <r>
      <rPr>
        <sz val="10"/>
        <color theme="1"/>
        <rFont val="宋体"/>
        <family val="2"/>
        <charset val="134"/>
      </rPr>
      <t>方案</t>
    </r>
    <r>
      <rPr>
        <sz val="10"/>
        <color theme="1"/>
        <rFont val="Arial Narrow"/>
        <family val="2"/>
      </rPr>
      <t>179</t>
    </r>
    <r>
      <rPr>
        <sz val="11"/>
        <color theme="1"/>
        <rFont val="宋体"/>
        <family val="2"/>
        <charset val="134"/>
        <scheme val="minor"/>
      </rPr>
      <t/>
    </r>
  </si>
  <si>
    <r>
      <rPr>
        <sz val="10"/>
        <color theme="1"/>
        <rFont val="宋体"/>
        <family val="2"/>
        <charset val="134"/>
      </rPr>
      <t>方案</t>
    </r>
    <r>
      <rPr>
        <sz val="10"/>
        <color theme="1"/>
        <rFont val="Arial Narrow"/>
        <family val="2"/>
      </rPr>
      <t>180</t>
    </r>
    <r>
      <rPr>
        <sz val="11"/>
        <color theme="1"/>
        <rFont val="宋体"/>
        <family val="2"/>
        <charset val="134"/>
        <scheme val="minor"/>
      </rPr>
      <t/>
    </r>
  </si>
  <si>
    <r>
      <rPr>
        <sz val="10"/>
        <color theme="1"/>
        <rFont val="宋体"/>
        <family val="2"/>
        <charset val="134"/>
      </rPr>
      <t>方案</t>
    </r>
    <r>
      <rPr>
        <sz val="10"/>
        <color theme="1"/>
        <rFont val="Arial Narrow"/>
        <family val="2"/>
      </rPr>
      <t>181</t>
    </r>
    <r>
      <rPr>
        <sz val="11"/>
        <color theme="1"/>
        <rFont val="宋体"/>
        <family val="2"/>
        <charset val="134"/>
        <scheme val="minor"/>
      </rPr>
      <t/>
    </r>
  </si>
  <si>
    <r>
      <rPr>
        <sz val="10"/>
        <color theme="1"/>
        <rFont val="宋体"/>
        <family val="2"/>
        <charset val="134"/>
      </rPr>
      <t>方案</t>
    </r>
    <r>
      <rPr>
        <sz val="10"/>
        <color theme="1"/>
        <rFont val="Arial Narrow"/>
        <family val="2"/>
      </rPr>
      <t>182</t>
    </r>
    <r>
      <rPr>
        <sz val="11"/>
        <color theme="1"/>
        <rFont val="宋体"/>
        <family val="2"/>
        <charset val="134"/>
        <scheme val="minor"/>
      </rPr>
      <t/>
    </r>
  </si>
  <si>
    <r>
      <rPr>
        <sz val="10"/>
        <color theme="1"/>
        <rFont val="宋体"/>
        <family val="2"/>
        <charset val="134"/>
      </rPr>
      <t>方案</t>
    </r>
    <r>
      <rPr>
        <sz val="10"/>
        <color theme="1"/>
        <rFont val="Arial Narrow"/>
        <family val="2"/>
      </rPr>
      <t>183</t>
    </r>
    <r>
      <rPr>
        <sz val="11"/>
        <color theme="1"/>
        <rFont val="宋体"/>
        <family val="2"/>
        <charset val="134"/>
        <scheme val="minor"/>
      </rPr>
      <t/>
    </r>
  </si>
  <si>
    <r>
      <rPr>
        <sz val="10"/>
        <color theme="1"/>
        <rFont val="宋体"/>
        <family val="2"/>
        <charset val="134"/>
      </rPr>
      <t>方案</t>
    </r>
    <r>
      <rPr>
        <sz val="10"/>
        <color theme="1"/>
        <rFont val="Arial Narrow"/>
        <family val="2"/>
      </rPr>
      <t>184</t>
    </r>
    <r>
      <rPr>
        <sz val="11"/>
        <color theme="1"/>
        <rFont val="宋体"/>
        <family val="2"/>
        <charset val="134"/>
        <scheme val="minor"/>
      </rPr>
      <t/>
    </r>
  </si>
  <si>
    <r>
      <rPr>
        <sz val="10"/>
        <color theme="1"/>
        <rFont val="宋体"/>
        <family val="2"/>
        <charset val="134"/>
      </rPr>
      <t>方案</t>
    </r>
    <r>
      <rPr>
        <sz val="10"/>
        <color theme="1"/>
        <rFont val="Arial Narrow"/>
        <family val="2"/>
      </rPr>
      <t>185</t>
    </r>
    <r>
      <rPr>
        <sz val="11"/>
        <color theme="1"/>
        <rFont val="宋体"/>
        <family val="2"/>
        <charset val="134"/>
        <scheme val="minor"/>
      </rPr>
      <t/>
    </r>
  </si>
  <si>
    <r>
      <rPr>
        <sz val="10"/>
        <color theme="1"/>
        <rFont val="宋体"/>
        <family val="2"/>
        <charset val="134"/>
      </rPr>
      <t>方案</t>
    </r>
    <r>
      <rPr>
        <sz val="10"/>
        <color theme="1"/>
        <rFont val="Arial Narrow"/>
        <family val="2"/>
      </rPr>
      <t>186</t>
    </r>
    <r>
      <rPr>
        <sz val="11"/>
        <color theme="1"/>
        <rFont val="宋体"/>
        <family val="2"/>
        <charset val="134"/>
        <scheme val="minor"/>
      </rPr>
      <t/>
    </r>
  </si>
  <si>
    <r>
      <rPr>
        <sz val="10"/>
        <color theme="1"/>
        <rFont val="宋体"/>
        <family val="2"/>
        <charset val="134"/>
      </rPr>
      <t>方案</t>
    </r>
    <r>
      <rPr>
        <sz val="10"/>
        <color theme="1"/>
        <rFont val="Arial Narrow"/>
        <family val="2"/>
      </rPr>
      <t>187</t>
    </r>
    <r>
      <rPr>
        <sz val="11"/>
        <color theme="1"/>
        <rFont val="宋体"/>
        <family val="2"/>
        <charset val="134"/>
        <scheme val="minor"/>
      </rPr>
      <t/>
    </r>
  </si>
  <si>
    <r>
      <rPr>
        <sz val="10"/>
        <color theme="1"/>
        <rFont val="宋体"/>
        <family val="2"/>
        <charset val="134"/>
      </rPr>
      <t>方案</t>
    </r>
    <r>
      <rPr>
        <sz val="10"/>
        <color theme="1"/>
        <rFont val="Arial Narrow"/>
        <family val="2"/>
      </rPr>
      <t>188</t>
    </r>
    <r>
      <rPr>
        <sz val="11"/>
        <color theme="1"/>
        <rFont val="宋体"/>
        <family val="2"/>
        <charset val="134"/>
        <scheme val="minor"/>
      </rPr>
      <t/>
    </r>
  </si>
  <si>
    <r>
      <rPr>
        <sz val="10"/>
        <color theme="1"/>
        <rFont val="宋体"/>
        <family val="2"/>
        <charset val="134"/>
      </rPr>
      <t>方案</t>
    </r>
    <r>
      <rPr>
        <sz val="10"/>
        <color theme="1"/>
        <rFont val="Arial Narrow"/>
        <family val="2"/>
      </rPr>
      <t>189</t>
    </r>
    <r>
      <rPr>
        <sz val="11"/>
        <color theme="1"/>
        <rFont val="宋体"/>
        <family val="2"/>
        <charset val="134"/>
        <scheme val="minor"/>
      </rPr>
      <t/>
    </r>
  </si>
  <si>
    <r>
      <rPr>
        <sz val="10"/>
        <color theme="1"/>
        <rFont val="宋体"/>
        <family val="2"/>
        <charset val="134"/>
      </rPr>
      <t>方案</t>
    </r>
    <r>
      <rPr>
        <sz val="10"/>
        <color theme="1"/>
        <rFont val="Arial Narrow"/>
        <family val="2"/>
      </rPr>
      <t>190</t>
    </r>
    <r>
      <rPr>
        <sz val="11"/>
        <color theme="1"/>
        <rFont val="宋体"/>
        <family val="2"/>
        <charset val="134"/>
        <scheme val="minor"/>
      </rPr>
      <t/>
    </r>
  </si>
  <si>
    <r>
      <rPr>
        <sz val="10"/>
        <color theme="1"/>
        <rFont val="宋体"/>
        <family val="2"/>
        <charset val="134"/>
      </rPr>
      <t>方案</t>
    </r>
    <r>
      <rPr>
        <sz val="10"/>
        <color theme="1"/>
        <rFont val="Arial Narrow"/>
        <family val="2"/>
      </rPr>
      <t>191</t>
    </r>
    <r>
      <rPr>
        <sz val="11"/>
        <color theme="1"/>
        <rFont val="宋体"/>
        <family val="2"/>
        <charset val="134"/>
        <scheme val="minor"/>
      </rPr>
      <t/>
    </r>
  </si>
  <si>
    <r>
      <rPr>
        <sz val="10"/>
        <color theme="1"/>
        <rFont val="宋体"/>
        <family val="2"/>
        <charset val="134"/>
      </rPr>
      <t>方案</t>
    </r>
    <r>
      <rPr>
        <sz val="10"/>
        <color theme="1"/>
        <rFont val="Arial Narrow"/>
        <family val="2"/>
      </rPr>
      <t>192</t>
    </r>
    <r>
      <rPr>
        <sz val="11"/>
        <color theme="1"/>
        <rFont val="宋体"/>
        <family val="2"/>
        <charset val="134"/>
        <scheme val="minor"/>
      </rPr>
      <t/>
    </r>
  </si>
  <si>
    <r>
      <rPr>
        <sz val="10"/>
        <color theme="1"/>
        <rFont val="宋体"/>
        <family val="2"/>
        <charset val="134"/>
      </rPr>
      <t>方案</t>
    </r>
    <r>
      <rPr>
        <sz val="10"/>
        <color theme="1"/>
        <rFont val="Arial Narrow"/>
        <family val="2"/>
      </rPr>
      <t>193</t>
    </r>
    <r>
      <rPr>
        <sz val="11"/>
        <color theme="1"/>
        <rFont val="宋体"/>
        <family val="2"/>
        <charset val="134"/>
        <scheme val="minor"/>
      </rPr>
      <t/>
    </r>
  </si>
  <si>
    <r>
      <rPr>
        <sz val="10"/>
        <color theme="1"/>
        <rFont val="宋体"/>
        <family val="2"/>
        <charset val="134"/>
      </rPr>
      <t>方案</t>
    </r>
    <r>
      <rPr>
        <sz val="10"/>
        <color theme="1"/>
        <rFont val="Arial Narrow"/>
        <family val="2"/>
      </rPr>
      <t>194</t>
    </r>
    <r>
      <rPr>
        <sz val="11"/>
        <color theme="1"/>
        <rFont val="宋体"/>
        <family val="2"/>
        <charset val="134"/>
        <scheme val="minor"/>
      </rPr>
      <t/>
    </r>
  </si>
  <si>
    <r>
      <rPr>
        <sz val="10"/>
        <color theme="1"/>
        <rFont val="宋体"/>
        <family val="2"/>
        <charset val="134"/>
      </rPr>
      <t>方案</t>
    </r>
    <r>
      <rPr>
        <sz val="10"/>
        <color theme="1"/>
        <rFont val="Arial Narrow"/>
        <family val="2"/>
      </rPr>
      <t>195</t>
    </r>
    <r>
      <rPr>
        <sz val="11"/>
        <color theme="1"/>
        <rFont val="宋体"/>
        <family val="2"/>
        <charset val="134"/>
        <scheme val="minor"/>
      </rPr>
      <t/>
    </r>
  </si>
  <si>
    <r>
      <rPr>
        <sz val="10"/>
        <color theme="1"/>
        <rFont val="宋体"/>
        <family val="2"/>
        <charset val="134"/>
      </rPr>
      <t>方案</t>
    </r>
    <r>
      <rPr>
        <sz val="10"/>
        <color theme="1"/>
        <rFont val="Arial Narrow"/>
        <family val="2"/>
      </rPr>
      <t>196</t>
    </r>
    <r>
      <rPr>
        <sz val="11"/>
        <color theme="1"/>
        <rFont val="宋体"/>
        <family val="2"/>
        <charset val="134"/>
        <scheme val="minor"/>
      </rPr>
      <t/>
    </r>
  </si>
  <si>
    <r>
      <rPr>
        <sz val="10"/>
        <color theme="1"/>
        <rFont val="宋体"/>
        <family val="2"/>
        <charset val="134"/>
      </rPr>
      <t>方案</t>
    </r>
    <r>
      <rPr>
        <sz val="10"/>
        <color theme="1"/>
        <rFont val="Arial Narrow"/>
        <family val="2"/>
      </rPr>
      <t>197</t>
    </r>
    <r>
      <rPr>
        <sz val="11"/>
        <color theme="1"/>
        <rFont val="宋体"/>
        <family val="2"/>
        <charset val="134"/>
        <scheme val="minor"/>
      </rPr>
      <t/>
    </r>
  </si>
  <si>
    <r>
      <rPr>
        <sz val="10"/>
        <color theme="1"/>
        <rFont val="宋体"/>
        <family val="2"/>
        <charset val="134"/>
      </rPr>
      <t>方案</t>
    </r>
    <r>
      <rPr>
        <sz val="10"/>
        <color theme="1"/>
        <rFont val="Arial Narrow"/>
        <family val="2"/>
      </rPr>
      <t>198</t>
    </r>
    <r>
      <rPr>
        <sz val="11"/>
        <color theme="1"/>
        <rFont val="宋体"/>
        <family val="2"/>
        <charset val="134"/>
        <scheme val="minor"/>
      </rPr>
      <t/>
    </r>
  </si>
  <si>
    <r>
      <rPr>
        <sz val="10"/>
        <color theme="1"/>
        <rFont val="宋体"/>
        <family val="2"/>
        <charset val="134"/>
      </rPr>
      <t>方案</t>
    </r>
    <r>
      <rPr>
        <sz val="10"/>
        <color theme="1"/>
        <rFont val="Arial Narrow"/>
        <family val="2"/>
      </rPr>
      <t>199</t>
    </r>
    <r>
      <rPr>
        <sz val="11"/>
        <color theme="1"/>
        <rFont val="宋体"/>
        <family val="2"/>
        <charset val="134"/>
        <scheme val="minor"/>
      </rPr>
      <t/>
    </r>
  </si>
  <si>
    <r>
      <rPr>
        <sz val="10"/>
        <color theme="1"/>
        <rFont val="宋体"/>
        <family val="2"/>
        <charset val="134"/>
      </rPr>
      <t>方案</t>
    </r>
    <r>
      <rPr>
        <sz val="10"/>
        <color theme="1"/>
        <rFont val="Arial Narrow"/>
        <family val="2"/>
      </rPr>
      <t>200</t>
    </r>
    <r>
      <rPr>
        <sz val="11"/>
        <color theme="1"/>
        <rFont val="宋体"/>
        <family val="2"/>
        <charset val="134"/>
        <scheme val="minor"/>
      </rPr>
      <t/>
    </r>
  </si>
  <si>
    <r>
      <rPr>
        <sz val="10"/>
        <color theme="1"/>
        <rFont val="宋体"/>
        <family val="2"/>
        <charset val="134"/>
      </rPr>
      <t>方案</t>
    </r>
    <r>
      <rPr>
        <sz val="10"/>
        <color theme="1"/>
        <rFont val="Arial Narrow"/>
        <family val="2"/>
      </rPr>
      <t>201</t>
    </r>
    <r>
      <rPr>
        <sz val="11"/>
        <color theme="1"/>
        <rFont val="宋体"/>
        <family val="2"/>
        <charset val="134"/>
        <scheme val="minor"/>
      </rPr>
      <t/>
    </r>
  </si>
  <si>
    <r>
      <rPr>
        <sz val="10"/>
        <color theme="1"/>
        <rFont val="宋体"/>
        <family val="2"/>
        <charset val="134"/>
      </rPr>
      <t>方案</t>
    </r>
    <r>
      <rPr>
        <sz val="10"/>
        <color theme="1"/>
        <rFont val="Arial Narrow"/>
        <family val="2"/>
      </rPr>
      <t>202</t>
    </r>
    <r>
      <rPr>
        <sz val="11"/>
        <color theme="1"/>
        <rFont val="宋体"/>
        <family val="2"/>
        <charset val="134"/>
        <scheme val="minor"/>
      </rPr>
      <t/>
    </r>
  </si>
  <si>
    <r>
      <rPr>
        <sz val="10"/>
        <color theme="1"/>
        <rFont val="宋体"/>
        <family val="2"/>
        <charset val="134"/>
      </rPr>
      <t>方案</t>
    </r>
    <r>
      <rPr>
        <sz val="10"/>
        <color theme="1"/>
        <rFont val="Arial Narrow"/>
        <family val="2"/>
      </rPr>
      <t>203</t>
    </r>
    <r>
      <rPr>
        <sz val="11"/>
        <color theme="1"/>
        <rFont val="宋体"/>
        <family val="2"/>
        <charset val="134"/>
        <scheme val="minor"/>
      </rPr>
      <t/>
    </r>
  </si>
  <si>
    <r>
      <rPr>
        <sz val="10"/>
        <color theme="1"/>
        <rFont val="宋体"/>
        <family val="2"/>
        <charset val="134"/>
      </rPr>
      <t>方案</t>
    </r>
    <r>
      <rPr>
        <sz val="10"/>
        <color theme="1"/>
        <rFont val="Arial Narrow"/>
        <family val="2"/>
      </rPr>
      <t>204</t>
    </r>
    <r>
      <rPr>
        <sz val="11"/>
        <color theme="1"/>
        <rFont val="宋体"/>
        <family val="2"/>
        <charset val="134"/>
        <scheme val="minor"/>
      </rPr>
      <t/>
    </r>
  </si>
  <si>
    <r>
      <rPr>
        <sz val="10"/>
        <color theme="1"/>
        <rFont val="宋体"/>
        <family val="2"/>
        <charset val="134"/>
      </rPr>
      <t>方案</t>
    </r>
    <r>
      <rPr>
        <sz val="10"/>
        <color theme="1"/>
        <rFont val="Arial Narrow"/>
        <family val="2"/>
      </rPr>
      <t>205</t>
    </r>
    <r>
      <rPr>
        <sz val="11"/>
        <color theme="1"/>
        <rFont val="宋体"/>
        <family val="2"/>
        <charset val="134"/>
        <scheme val="minor"/>
      </rPr>
      <t/>
    </r>
  </si>
  <si>
    <r>
      <rPr>
        <sz val="10"/>
        <color theme="1"/>
        <rFont val="宋体"/>
        <family val="2"/>
        <charset val="134"/>
      </rPr>
      <t>方案</t>
    </r>
    <r>
      <rPr>
        <sz val="10"/>
        <color theme="1"/>
        <rFont val="Arial Narrow"/>
        <family val="2"/>
      </rPr>
      <t>206</t>
    </r>
    <r>
      <rPr>
        <sz val="11"/>
        <color theme="1"/>
        <rFont val="宋体"/>
        <family val="2"/>
        <charset val="134"/>
        <scheme val="minor"/>
      </rPr>
      <t/>
    </r>
  </si>
  <si>
    <r>
      <rPr>
        <sz val="10"/>
        <color theme="1"/>
        <rFont val="宋体"/>
        <family val="2"/>
        <charset val="134"/>
      </rPr>
      <t>方案</t>
    </r>
    <r>
      <rPr>
        <sz val="10"/>
        <color theme="1"/>
        <rFont val="Arial Narrow"/>
        <family val="2"/>
      </rPr>
      <t>207</t>
    </r>
    <r>
      <rPr>
        <sz val="11"/>
        <color theme="1"/>
        <rFont val="宋体"/>
        <family val="2"/>
        <charset val="134"/>
        <scheme val="minor"/>
      </rPr>
      <t/>
    </r>
  </si>
  <si>
    <r>
      <rPr>
        <sz val="10"/>
        <color theme="1"/>
        <rFont val="宋体"/>
        <family val="2"/>
        <charset val="134"/>
      </rPr>
      <t>方案</t>
    </r>
    <r>
      <rPr>
        <sz val="10"/>
        <color theme="1"/>
        <rFont val="Arial Narrow"/>
        <family val="2"/>
      </rPr>
      <t>208</t>
    </r>
    <r>
      <rPr>
        <sz val="11"/>
        <color theme="1"/>
        <rFont val="宋体"/>
        <family val="2"/>
        <charset val="134"/>
        <scheme val="minor"/>
      </rPr>
      <t/>
    </r>
  </si>
  <si>
    <r>
      <rPr>
        <sz val="10"/>
        <color theme="1"/>
        <rFont val="宋体"/>
        <family val="2"/>
        <charset val="134"/>
      </rPr>
      <t>方案</t>
    </r>
    <r>
      <rPr>
        <sz val="10"/>
        <color theme="1"/>
        <rFont val="Arial Narrow"/>
        <family val="2"/>
      </rPr>
      <t>209</t>
    </r>
    <r>
      <rPr>
        <sz val="11"/>
        <color theme="1"/>
        <rFont val="宋体"/>
        <family val="2"/>
        <charset val="134"/>
        <scheme val="minor"/>
      </rPr>
      <t/>
    </r>
  </si>
  <si>
    <r>
      <rPr>
        <sz val="10"/>
        <color theme="1"/>
        <rFont val="宋体"/>
        <family val="2"/>
        <charset val="134"/>
      </rPr>
      <t>方案</t>
    </r>
    <r>
      <rPr>
        <sz val="10"/>
        <color theme="1"/>
        <rFont val="Arial Narrow"/>
        <family val="2"/>
      </rPr>
      <t>210</t>
    </r>
    <r>
      <rPr>
        <sz val="11"/>
        <color theme="1"/>
        <rFont val="宋体"/>
        <family val="2"/>
        <charset val="134"/>
        <scheme val="minor"/>
      </rPr>
      <t/>
    </r>
  </si>
  <si>
    <r>
      <rPr>
        <sz val="10"/>
        <color theme="1"/>
        <rFont val="宋体"/>
        <family val="2"/>
        <charset val="134"/>
      </rPr>
      <t>方案</t>
    </r>
    <r>
      <rPr>
        <sz val="10"/>
        <color theme="1"/>
        <rFont val="Arial Narrow"/>
        <family val="2"/>
      </rPr>
      <t>211</t>
    </r>
    <r>
      <rPr>
        <sz val="11"/>
        <color theme="1"/>
        <rFont val="宋体"/>
        <family val="2"/>
        <charset val="134"/>
        <scheme val="minor"/>
      </rPr>
      <t/>
    </r>
  </si>
  <si>
    <r>
      <rPr>
        <sz val="10"/>
        <color theme="1"/>
        <rFont val="宋体"/>
        <family val="2"/>
        <charset val="134"/>
      </rPr>
      <t>方案</t>
    </r>
    <r>
      <rPr>
        <sz val="10"/>
        <color theme="1"/>
        <rFont val="Arial Narrow"/>
        <family val="2"/>
      </rPr>
      <t>212</t>
    </r>
    <r>
      <rPr>
        <sz val="11"/>
        <color theme="1"/>
        <rFont val="宋体"/>
        <family val="2"/>
        <charset val="134"/>
        <scheme val="minor"/>
      </rPr>
      <t/>
    </r>
  </si>
  <si>
    <r>
      <rPr>
        <sz val="10"/>
        <color theme="1"/>
        <rFont val="宋体"/>
        <family val="2"/>
        <charset val="134"/>
      </rPr>
      <t>方案</t>
    </r>
    <r>
      <rPr>
        <sz val="10"/>
        <color theme="1"/>
        <rFont val="Arial Narrow"/>
        <family val="2"/>
      </rPr>
      <t>213</t>
    </r>
    <r>
      <rPr>
        <sz val="11"/>
        <color theme="1"/>
        <rFont val="宋体"/>
        <family val="2"/>
        <charset val="134"/>
        <scheme val="minor"/>
      </rPr>
      <t/>
    </r>
  </si>
  <si>
    <r>
      <rPr>
        <sz val="10"/>
        <color theme="1"/>
        <rFont val="宋体"/>
        <family val="2"/>
        <charset val="134"/>
      </rPr>
      <t>方案</t>
    </r>
    <r>
      <rPr>
        <sz val="10"/>
        <color theme="1"/>
        <rFont val="Arial Narrow"/>
        <family val="2"/>
      </rPr>
      <t>214</t>
    </r>
    <r>
      <rPr>
        <sz val="11"/>
        <color theme="1"/>
        <rFont val="宋体"/>
        <family val="2"/>
        <charset val="134"/>
        <scheme val="minor"/>
      </rPr>
      <t/>
    </r>
  </si>
  <si>
    <r>
      <rPr>
        <sz val="10"/>
        <color theme="1"/>
        <rFont val="宋体"/>
        <family val="2"/>
        <charset val="134"/>
      </rPr>
      <t>方案</t>
    </r>
    <r>
      <rPr>
        <sz val="10"/>
        <color theme="1"/>
        <rFont val="Arial Narrow"/>
        <family val="2"/>
      </rPr>
      <t>215</t>
    </r>
    <r>
      <rPr>
        <sz val="11"/>
        <color theme="1"/>
        <rFont val="宋体"/>
        <family val="2"/>
        <charset val="134"/>
        <scheme val="minor"/>
      </rPr>
      <t/>
    </r>
  </si>
  <si>
    <r>
      <rPr>
        <sz val="10"/>
        <color theme="1"/>
        <rFont val="宋体"/>
        <family val="2"/>
        <charset val="134"/>
      </rPr>
      <t>方案</t>
    </r>
    <r>
      <rPr>
        <sz val="10"/>
        <color theme="1"/>
        <rFont val="Arial Narrow"/>
        <family val="2"/>
      </rPr>
      <t>216</t>
    </r>
    <r>
      <rPr>
        <sz val="11"/>
        <color theme="1"/>
        <rFont val="宋体"/>
        <family val="2"/>
        <charset val="134"/>
        <scheme val="minor"/>
      </rPr>
      <t/>
    </r>
  </si>
  <si>
    <r>
      <rPr>
        <sz val="10"/>
        <color theme="1"/>
        <rFont val="宋体"/>
        <family val="2"/>
        <charset val="134"/>
      </rPr>
      <t>方案</t>
    </r>
    <r>
      <rPr>
        <sz val="10"/>
        <color theme="1"/>
        <rFont val="Arial Narrow"/>
        <family val="2"/>
      </rPr>
      <t>217</t>
    </r>
    <r>
      <rPr>
        <sz val="11"/>
        <color theme="1"/>
        <rFont val="宋体"/>
        <family val="2"/>
        <charset val="134"/>
        <scheme val="minor"/>
      </rPr>
      <t/>
    </r>
  </si>
  <si>
    <r>
      <rPr>
        <sz val="10"/>
        <color theme="1"/>
        <rFont val="宋体"/>
        <family val="2"/>
        <charset val="134"/>
      </rPr>
      <t>方案</t>
    </r>
    <r>
      <rPr>
        <sz val="10"/>
        <color theme="1"/>
        <rFont val="Arial Narrow"/>
        <family val="2"/>
      </rPr>
      <t>218</t>
    </r>
    <r>
      <rPr>
        <sz val="11"/>
        <color theme="1"/>
        <rFont val="宋体"/>
        <family val="2"/>
        <charset val="134"/>
        <scheme val="minor"/>
      </rPr>
      <t/>
    </r>
  </si>
  <si>
    <r>
      <rPr>
        <sz val="10"/>
        <color theme="1"/>
        <rFont val="宋体"/>
        <family val="2"/>
        <charset val="134"/>
      </rPr>
      <t>方案</t>
    </r>
    <r>
      <rPr>
        <sz val="10"/>
        <color theme="1"/>
        <rFont val="Arial Narrow"/>
        <family val="2"/>
      </rPr>
      <t>219</t>
    </r>
    <r>
      <rPr>
        <sz val="11"/>
        <color theme="1"/>
        <rFont val="宋体"/>
        <family val="2"/>
        <charset val="134"/>
        <scheme val="minor"/>
      </rPr>
      <t/>
    </r>
  </si>
  <si>
    <r>
      <rPr>
        <sz val="10"/>
        <color theme="1"/>
        <rFont val="宋体"/>
        <family val="2"/>
        <charset val="134"/>
      </rPr>
      <t>方案</t>
    </r>
    <r>
      <rPr>
        <sz val="10"/>
        <color theme="1"/>
        <rFont val="Arial Narrow"/>
        <family val="2"/>
      </rPr>
      <t>220</t>
    </r>
    <r>
      <rPr>
        <sz val="11"/>
        <color theme="1"/>
        <rFont val="宋体"/>
        <family val="2"/>
        <charset val="134"/>
        <scheme val="minor"/>
      </rPr>
      <t/>
    </r>
  </si>
  <si>
    <r>
      <rPr>
        <sz val="10"/>
        <color theme="1"/>
        <rFont val="宋体"/>
        <family val="2"/>
        <charset val="134"/>
      </rPr>
      <t>方案</t>
    </r>
    <r>
      <rPr>
        <sz val="10"/>
        <color theme="1"/>
        <rFont val="Arial Narrow"/>
        <family val="2"/>
      </rPr>
      <t>221</t>
    </r>
    <r>
      <rPr>
        <sz val="11"/>
        <color theme="1"/>
        <rFont val="宋体"/>
        <family val="2"/>
        <charset val="134"/>
        <scheme val="minor"/>
      </rPr>
      <t/>
    </r>
  </si>
  <si>
    <r>
      <rPr>
        <sz val="10"/>
        <color theme="1"/>
        <rFont val="宋体"/>
        <family val="2"/>
        <charset val="134"/>
      </rPr>
      <t>方案</t>
    </r>
    <r>
      <rPr>
        <sz val="10"/>
        <color theme="1"/>
        <rFont val="Arial Narrow"/>
        <family val="2"/>
      </rPr>
      <t>222</t>
    </r>
    <r>
      <rPr>
        <sz val="11"/>
        <color theme="1"/>
        <rFont val="宋体"/>
        <family val="2"/>
        <charset val="134"/>
        <scheme val="minor"/>
      </rPr>
      <t/>
    </r>
  </si>
  <si>
    <r>
      <rPr>
        <sz val="10"/>
        <color theme="1"/>
        <rFont val="宋体"/>
        <family val="2"/>
        <charset val="134"/>
      </rPr>
      <t>方案</t>
    </r>
    <r>
      <rPr>
        <sz val="10"/>
        <color theme="1"/>
        <rFont val="Arial Narrow"/>
        <family val="2"/>
      </rPr>
      <t>223</t>
    </r>
    <r>
      <rPr>
        <sz val="11"/>
        <color theme="1"/>
        <rFont val="宋体"/>
        <family val="2"/>
        <charset val="134"/>
        <scheme val="minor"/>
      </rPr>
      <t/>
    </r>
  </si>
  <si>
    <r>
      <rPr>
        <sz val="10"/>
        <color theme="1"/>
        <rFont val="宋体"/>
        <family val="2"/>
        <charset val="134"/>
      </rPr>
      <t>方案</t>
    </r>
    <r>
      <rPr>
        <sz val="10"/>
        <color theme="1"/>
        <rFont val="Arial Narrow"/>
        <family val="2"/>
      </rPr>
      <t>224</t>
    </r>
    <r>
      <rPr>
        <sz val="11"/>
        <color theme="1"/>
        <rFont val="宋体"/>
        <family val="2"/>
        <charset val="134"/>
        <scheme val="minor"/>
      </rPr>
      <t/>
    </r>
  </si>
  <si>
    <r>
      <rPr>
        <sz val="10"/>
        <color theme="1"/>
        <rFont val="宋体"/>
        <family val="2"/>
        <charset val="134"/>
      </rPr>
      <t>方案</t>
    </r>
    <r>
      <rPr>
        <sz val="10"/>
        <color theme="1"/>
        <rFont val="Arial Narrow"/>
        <family val="2"/>
      </rPr>
      <t>225</t>
    </r>
    <r>
      <rPr>
        <sz val="11"/>
        <color theme="1"/>
        <rFont val="宋体"/>
        <family val="2"/>
        <charset val="134"/>
        <scheme val="minor"/>
      </rPr>
      <t/>
    </r>
  </si>
  <si>
    <r>
      <rPr>
        <sz val="10"/>
        <color theme="1"/>
        <rFont val="宋体"/>
        <family val="2"/>
        <charset val="134"/>
      </rPr>
      <t>方案</t>
    </r>
    <r>
      <rPr>
        <sz val="10"/>
        <color theme="1"/>
        <rFont val="Arial Narrow"/>
        <family val="2"/>
      </rPr>
      <t>226</t>
    </r>
    <r>
      <rPr>
        <sz val="11"/>
        <color theme="1"/>
        <rFont val="宋体"/>
        <family val="2"/>
        <charset val="134"/>
        <scheme val="minor"/>
      </rPr>
      <t/>
    </r>
  </si>
  <si>
    <r>
      <rPr>
        <sz val="10"/>
        <color theme="1"/>
        <rFont val="宋体"/>
        <family val="2"/>
        <charset val="134"/>
      </rPr>
      <t>方案</t>
    </r>
    <r>
      <rPr>
        <sz val="10"/>
        <color theme="1"/>
        <rFont val="Arial Narrow"/>
        <family val="2"/>
      </rPr>
      <t>227</t>
    </r>
    <r>
      <rPr>
        <sz val="11"/>
        <color theme="1"/>
        <rFont val="宋体"/>
        <family val="2"/>
        <charset val="134"/>
        <scheme val="minor"/>
      </rPr>
      <t/>
    </r>
  </si>
  <si>
    <r>
      <rPr>
        <sz val="10"/>
        <color theme="1"/>
        <rFont val="宋体"/>
        <family val="2"/>
        <charset val="134"/>
      </rPr>
      <t>方案</t>
    </r>
    <r>
      <rPr>
        <sz val="10"/>
        <color theme="1"/>
        <rFont val="Arial Narrow"/>
        <family val="2"/>
      </rPr>
      <t>228</t>
    </r>
    <r>
      <rPr>
        <sz val="11"/>
        <color theme="1"/>
        <rFont val="宋体"/>
        <family val="2"/>
        <charset val="134"/>
        <scheme val="minor"/>
      </rPr>
      <t/>
    </r>
  </si>
  <si>
    <r>
      <rPr>
        <sz val="10"/>
        <color theme="1"/>
        <rFont val="宋体"/>
        <family val="2"/>
        <charset val="134"/>
      </rPr>
      <t>方案</t>
    </r>
    <r>
      <rPr>
        <sz val="10"/>
        <color theme="1"/>
        <rFont val="Arial Narrow"/>
        <family val="2"/>
      </rPr>
      <t>229</t>
    </r>
    <r>
      <rPr>
        <sz val="11"/>
        <color theme="1"/>
        <rFont val="宋体"/>
        <family val="2"/>
        <charset val="134"/>
        <scheme val="minor"/>
      </rPr>
      <t/>
    </r>
  </si>
  <si>
    <r>
      <rPr>
        <sz val="10"/>
        <color theme="1"/>
        <rFont val="宋体"/>
        <family val="2"/>
        <charset val="134"/>
      </rPr>
      <t>方案</t>
    </r>
    <r>
      <rPr>
        <sz val="10"/>
        <color theme="1"/>
        <rFont val="Arial Narrow"/>
        <family val="2"/>
      </rPr>
      <t>230</t>
    </r>
    <r>
      <rPr>
        <sz val="11"/>
        <color theme="1"/>
        <rFont val="宋体"/>
        <family val="2"/>
        <charset val="134"/>
        <scheme val="minor"/>
      </rPr>
      <t/>
    </r>
  </si>
  <si>
    <r>
      <rPr>
        <sz val="10"/>
        <color theme="1"/>
        <rFont val="宋体"/>
        <family val="2"/>
        <charset val="134"/>
      </rPr>
      <t>方案</t>
    </r>
    <r>
      <rPr>
        <sz val="10"/>
        <color theme="1"/>
        <rFont val="Arial Narrow"/>
        <family val="2"/>
      </rPr>
      <t>231</t>
    </r>
    <r>
      <rPr>
        <sz val="11"/>
        <color theme="1"/>
        <rFont val="宋体"/>
        <family val="2"/>
        <charset val="134"/>
        <scheme val="minor"/>
      </rPr>
      <t/>
    </r>
  </si>
  <si>
    <r>
      <rPr>
        <sz val="10"/>
        <color theme="1"/>
        <rFont val="宋体"/>
        <family val="2"/>
        <charset val="134"/>
      </rPr>
      <t>方案</t>
    </r>
    <r>
      <rPr>
        <sz val="10"/>
        <color theme="1"/>
        <rFont val="Arial Narrow"/>
        <family val="2"/>
      </rPr>
      <t>232</t>
    </r>
    <r>
      <rPr>
        <sz val="11"/>
        <color theme="1"/>
        <rFont val="宋体"/>
        <family val="2"/>
        <charset val="134"/>
        <scheme val="minor"/>
      </rPr>
      <t/>
    </r>
  </si>
  <si>
    <r>
      <rPr>
        <sz val="10"/>
        <color theme="1"/>
        <rFont val="宋体"/>
        <family val="2"/>
        <charset val="134"/>
      </rPr>
      <t>方案</t>
    </r>
    <r>
      <rPr>
        <sz val="10"/>
        <color theme="1"/>
        <rFont val="Arial Narrow"/>
        <family val="2"/>
      </rPr>
      <t>233</t>
    </r>
    <r>
      <rPr>
        <sz val="11"/>
        <color theme="1"/>
        <rFont val="宋体"/>
        <family val="2"/>
        <charset val="134"/>
        <scheme val="minor"/>
      </rPr>
      <t/>
    </r>
  </si>
  <si>
    <r>
      <rPr>
        <sz val="10"/>
        <color theme="1"/>
        <rFont val="宋体"/>
        <family val="2"/>
        <charset val="134"/>
      </rPr>
      <t>方案</t>
    </r>
    <r>
      <rPr>
        <sz val="10"/>
        <color theme="1"/>
        <rFont val="Arial Narrow"/>
        <family val="2"/>
      </rPr>
      <t>234</t>
    </r>
    <r>
      <rPr>
        <sz val="11"/>
        <color theme="1"/>
        <rFont val="宋体"/>
        <family val="2"/>
        <charset val="134"/>
        <scheme val="minor"/>
      </rPr>
      <t/>
    </r>
  </si>
  <si>
    <r>
      <rPr>
        <sz val="10"/>
        <color theme="1"/>
        <rFont val="宋体"/>
        <family val="2"/>
        <charset val="134"/>
      </rPr>
      <t>方案</t>
    </r>
    <r>
      <rPr>
        <sz val="10"/>
        <color theme="1"/>
        <rFont val="Arial Narrow"/>
        <family val="2"/>
      </rPr>
      <t>235</t>
    </r>
    <r>
      <rPr>
        <sz val="11"/>
        <color theme="1"/>
        <rFont val="宋体"/>
        <family val="2"/>
        <charset val="134"/>
        <scheme val="minor"/>
      </rPr>
      <t/>
    </r>
  </si>
  <si>
    <r>
      <rPr>
        <sz val="10"/>
        <color theme="1"/>
        <rFont val="宋体"/>
        <family val="2"/>
        <charset val="134"/>
      </rPr>
      <t>方案</t>
    </r>
    <r>
      <rPr>
        <sz val="10"/>
        <color theme="1"/>
        <rFont val="Arial Narrow"/>
        <family val="2"/>
      </rPr>
      <t>236</t>
    </r>
    <r>
      <rPr>
        <sz val="11"/>
        <color theme="1"/>
        <rFont val="宋体"/>
        <family val="2"/>
        <charset val="134"/>
        <scheme val="minor"/>
      </rPr>
      <t/>
    </r>
  </si>
  <si>
    <r>
      <rPr>
        <sz val="10"/>
        <color theme="1"/>
        <rFont val="宋体"/>
        <family val="2"/>
        <charset val="134"/>
      </rPr>
      <t>方案</t>
    </r>
    <r>
      <rPr>
        <sz val="10"/>
        <color theme="1"/>
        <rFont val="Arial Narrow"/>
        <family val="2"/>
      </rPr>
      <t>237</t>
    </r>
    <r>
      <rPr>
        <sz val="11"/>
        <color theme="1"/>
        <rFont val="宋体"/>
        <family val="2"/>
        <charset val="134"/>
        <scheme val="minor"/>
      </rPr>
      <t/>
    </r>
  </si>
  <si>
    <r>
      <rPr>
        <sz val="10"/>
        <color theme="1"/>
        <rFont val="宋体"/>
        <family val="2"/>
        <charset val="134"/>
      </rPr>
      <t>方案</t>
    </r>
    <r>
      <rPr>
        <sz val="10"/>
        <color theme="1"/>
        <rFont val="Arial Narrow"/>
        <family val="2"/>
      </rPr>
      <t>238</t>
    </r>
    <r>
      <rPr>
        <sz val="11"/>
        <color theme="1"/>
        <rFont val="宋体"/>
        <family val="2"/>
        <charset val="134"/>
        <scheme val="minor"/>
      </rPr>
      <t/>
    </r>
  </si>
  <si>
    <r>
      <rPr>
        <sz val="10"/>
        <color theme="1"/>
        <rFont val="宋体"/>
        <family val="2"/>
        <charset val="134"/>
      </rPr>
      <t>方案</t>
    </r>
    <r>
      <rPr>
        <sz val="10"/>
        <color theme="1"/>
        <rFont val="Arial Narrow"/>
        <family val="2"/>
      </rPr>
      <t>239</t>
    </r>
    <r>
      <rPr>
        <sz val="11"/>
        <color theme="1"/>
        <rFont val="宋体"/>
        <family val="2"/>
        <charset val="134"/>
        <scheme val="minor"/>
      </rPr>
      <t/>
    </r>
  </si>
  <si>
    <r>
      <rPr>
        <sz val="10"/>
        <color theme="1"/>
        <rFont val="宋体"/>
        <family val="2"/>
        <charset val="134"/>
      </rPr>
      <t>方案</t>
    </r>
    <r>
      <rPr>
        <sz val="10"/>
        <color theme="1"/>
        <rFont val="Arial Narrow"/>
        <family val="2"/>
      </rPr>
      <t>240</t>
    </r>
    <r>
      <rPr>
        <sz val="11"/>
        <color theme="1"/>
        <rFont val="宋体"/>
        <family val="2"/>
        <charset val="134"/>
        <scheme val="minor"/>
      </rPr>
      <t/>
    </r>
  </si>
  <si>
    <r>
      <rPr>
        <sz val="10"/>
        <color theme="1"/>
        <rFont val="宋体"/>
        <family val="2"/>
        <charset val="134"/>
      </rPr>
      <t>方案</t>
    </r>
    <r>
      <rPr>
        <sz val="10"/>
        <color theme="1"/>
        <rFont val="Arial Narrow"/>
        <family val="2"/>
      </rPr>
      <t>241</t>
    </r>
    <r>
      <rPr>
        <sz val="11"/>
        <color theme="1"/>
        <rFont val="宋体"/>
        <family val="2"/>
        <charset val="134"/>
        <scheme val="minor"/>
      </rPr>
      <t/>
    </r>
  </si>
  <si>
    <r>
      <rPr>
        <sz val="10"/>
        <color theme="1"/>
        <rFont val="宋体"/>
        <family val="2"/>
        <charset val="134"/>
      </rPr>
      <t>方案</t>
    </r>
    <r>
      <rPr>
        <sz val="10"/>
        <color theme="1"/>
        <rFont val="Arial Narrow"/>
        <family val="2"/>
      </rPr>
      <t>242</t>
    </r>
    <r>
      <rPr>
        <sz val="11"/>
        <color theme="1"/>
        <rFont val="宋体"/>
        <family val="2"/>
        <charset val="134"/>
        <scheme val="minor"/>
      </rPr>
      <t/>
    </r>
  </si>
  <si>
    <r>
      <rPr>
        <sz val="10"/>
        <color theme="1"/>
        <rFont val="宋体"/>
        <family val="2"/>
        <charset val="134"/>
      </rPr>
      <t>方案</t>
    </r>
    <r>
      <rPr>
        <sz val="10"/>
        <color theme="1"/>
        <rFont val="Arial Narrow"/>
        <family val="2"/>
      </rPr>
      <t>243</t>
    </r>
    <r>
      <rPr>
        <sz val="11"/>
        <color theme="1"/>
        <rFont val="宋体"/>
        <family val="2"/>
        <charset val="134"/>
        <scheme val="minor"/>
      </rPr>
      <t/>
    </r>
  </si>
  <si>
    <r>
      <rPr>
        <sz val="10"/>
        <color theme="1"/>
        <rFont val="宋体"/>
        <family val="2"/>
        <charset val="134"/>
      </rPr>
      <t>方案</t>
    </r>
    <r>
      <rPr>
        <sz val="10"/>
        <color theme="1"/>
        <rFont val="Arial Narrow"/>
        <family val="2"/>
      </rPr>
      <t>244</t>
    </r>
    <r>
      <rPr>
        <sz val="11"/>
        <color theme="1"/>
        <rFont val="宋体"/>
        <family val="2"/>
        <charset val="134"/>
        <scheme val="minor"/>
      </rPr>
      <t/>
    </r>
  </si>
  <si>
    <r>
      <rPr>
        <sz val="10"/>
        <color theme="1"/>
        <rFont val="宋体"/>
        <family val="2"/>
        <charset val="134"/>
      </rPr>
      <t>方案</t>
    </r>
    <r>
      <rPr>
        <sz val="10"/>
        <color theme="1"/>
        <rFont val="Arial Narrow"/>
        <family val="2"/>
      </rPr>
      <t>245</t>
    </r>
    <r>
      <rPr>
        <sz val="11"/>
        <color theme="1"/>
        <rFont val="宋体"/>
        <family val="2"/>
        <charset val="134"/>
        <scheme val="minor"/>
      </rPr>
      <t/>
    </r>
  </si>
  <si>
    <r>
      <rPr>
        <sz val="10"/>
        <color theme="1"/>
        <rFont val="宋体"/>
        <family val="2"/>
        <charset val="134"/>
      </rPr>
      <t>方案</t>
    </r>
    <r>
      <rPr>
        <sz val="10"/>
        <color theme="1"/>
        <rFont val="Arial Narrow"/>
        <family val="2"/>
      </rPr>
      <t>246</t>
    </r>
    <r>
      <rPr>
        <sz val="11"/>
        <color theme="1"/>
        <rFont val="宋体"/>
        <family val="2"/>
        <charset val="134"/>
        <scheme val="minor"/>
      </rPr>
      <t/>
    </r>
  </si>
  <si>
    <r>
      <rPr>
        <sz val="10"/>
        <color theme="1"/>
        <rFont val="宋体"/>
        <family val="2"/>
        <charset val="134"/>
      </rPr>
      <t>方案</t>
    </r>
    <r>
      <rPr>
        <sz val="10"/>
        <color theme="1"/>
        <rFont val="Arial Narrow"/>
        <family val="2"/>
      </rPr>
      <t>247</t>
    </r>
    <r>
      <rPr>
        <sz val="11"/>
        <color theme="1"/>
        <rFont val="宋体"/>
        <family val="2"/>
        <charset val="134"/>
        <scheme val="minor"/>
      </rPr>
      <t/>
    </r>
  </si>
  <si>
    <r>
      <rPr>
        <sz val="10"/>
        <color theme="1"/>
        <rFont val="宋体"/>
        <family val="2"/>
        <charset val="134"/>
      </rPr>
      <t>方案</t>
    </r>
    <r>
      <rPr>
        <sz val="10"/>
        <color theme="1"/>
        <rFont val="Arial Narrow"/>
        <family val="2"/>
      </rPr>
      <t>248</t>
    </r>
    <r>
      <rPr>
        <sz val="11"/>
        <color theme="1"/>
        <rFont val="宋体"/>
        <family val="2"/>
        <charset val="134"/>
        <scheme val="minor"/>
      </rPr>
      <t/>
    </r>
  </si>
  <si>
    <r>
      <rPr>
        <sz val="10"/>
        <color theme="1"/>
        <rFont val="宋体"/>
        <family val="2"/>
        <charset val="134"/>
      </rPr>
      <t>方案</t>
    </r>
    <r>
      <rPr>
        <sz val="10"/>
        <color theme="1"/>
        <rFont val="Arial Narrow"/>
        <family val="2"/>
      </rPr>
      <t>249</t>
    </r>
    <r>
      <rPr>
        <sz val="11"/>
        <color theme="1"/>
        <rFont val="宋体"/>
        <family val="2"/>
        <charset val="134"/>
        <scheme val="minor"/>
      </rPr>
      <t/>
    </r>
  </si>
  <si>
    <r>
      <rPr>
        <sz val="10"/>
        <color theme="1"/>
        <rFont val="宋体"/>
        <family val="2"/>
        <charset val="134"/>
      </rPr>
      <t>方案</t>
    </r>
    <r>
      <rPr>
        <sz val="10"/>
        <color theme="1"/>
        <rFont val="Arial Narrow"/>
        <family val="2"/>
      </rPr>
      <t>250</t>
    </r>
    <r>
      <rPr>
        <sz val="11"/>
        <color theme="1"/>
        <rFont val="宋体"/>
        <family val="2"/>
        <charset val="134"/>
        <scheme val="minor"/>
      </rPr>
      <t/>
    </r>
  </si>
  <si>
    <r>
      <rPr>
        <sz val="10"/>
        <color theme="1"/>
        <rFont val="宋体"/>
        <family val="2"/>
        <charset val="134"/>
      </rPr>
      <t>方案</t>
    </r>
    <r>
      <rPr>
        <sz val="10"/>
        <color theme="1"/>
        <rFont val="Arial Narrow"/>
        <family val="2"/>
      </rPr>
      <t>251</t>
    </r>
    <r>
      <rPr>
        <sz val="11"/>
        <color theme="1"/>
        <rFont val="宋体"/>
        <family val="2"/>
        <charset val="134"/>
        <scheme val="minor"/>
      </rPr>
      <t/>
    </r>
  </si>
  <si>
    <r>
      <rPr>
        <sz val="10"/>
        <color theme="1"/>
        <rFont val="宋体"/>
        <family val="2"/>
        <charset val="134"/>
      </rPr>
      <t>方案</t>
    </r>
    <r>
      <rPr>
        <sz val="10"/>
        <color theme="1"/>
        <rFont val="Arial Narrow"/>
        <family val="2"/>
      </rPr>
      <t>252</t>
    </r>
    <r>
      <rPr>
        <sz val="11"/>
        <color theme="1"/>
        <rFont val="宋体"/>
        <family val="2"/>
        <charset val="134"/>
        <scheme val="minor"/>
      </rPr>
      <t/>
    </r>
  </si>
  <si>
    <r>
      <rPr>
        <sz val="10"/>
        <color theme="1"/>
        <rFont val="宋体"/>
        <family val="2"/>
        <charset val="134"/>
      </rPr>
      <t>方案</t>
    </r>
    <r>
      <rPr>
        <sz val="10"/>
        <color theme="1"/>
        <rFont val="Arial Narrow"/>
        <family val="2"/>
      </rPr>
      <t>253</t>
    </r>
    <r>
      <rPr>
        <sz val="11"/>
        <color theme="1"/>
        <rFont val="宋体"/>
        <family val="2"/>
        <charset val="134"/>
        <scheme val="minor"/>
      </rPr>
      <t/>
    </r>
  </si>
  <si>
    <r>
      <rPr>
        <sz val="10"/>
        <color theme="1"/>
        <rFont val="宋体"/>
        <family val="2"/>
        <charset val="134"/>
      </rPr>
      <t>方案</t>
    </r>
    <r>
      <rPr>
        <sz val="10"/>
        <color theme="1"/>
        <rFont val="Arial Narrow"/>
        <family val="2"/>
      </rPr>
      <t>254</t>
    </r>
    <r>
      <rPr>
        <sz val="11"/>
        <color theme="1"/>
        <rFont val="宋体"/>
        <family val="2"/>
        <charset val="134"/>
        <scheme val="minor"/>
      </rPr>
      <t/>
    </r>
  </si>
  <si>
    <r>
      <rPr>
        <sz val="10"/>
        <color theme="1"/>
        <rFont val="宋体"/>
        <family val="2"/>
        <charset val="134"/>
      </rPr>
      <t>方案</t>
    </r>
    <r>
      <rPr>
        <sz val="10"/>
        <color theme="1"/>
        <rFont val="Arial Narrow"/>
        <family val="2"/>
      </rPr>
      <t>255</t>
    </r>
    <r>
      <rPr>
        <sz val="11"/>
        <color theme="1"/>
        <rFont val="宋体"/>
        <family val="2"/>
        <charset val="134"/>
        <scheme val="minor"/>
      </rPr>
      <t/>
    </r>
  </si>
  <si>
    <r>
      <rPr>
        <sz val="10"/>
        <color theme="1"/>
        <rFont val="宋体"/>
        <family val="2"/>
        <charset val="134"/>
      </rPr>
      <t>方案</t>
    </r>
    <r>
      <rPr>
        <sz val="10"/>
        <color theme="1"/>
        <rFont val="Arial Narrow"/>
        <family val="2"/>
      </rPr>
      <t>256</t>
    </r>
    <r>
      <rPr>
        <sz val="11"/>
        <color theme="1"/>
        <rFont val="宋体"/>
        <family val="2"/>
        <charset val="134"/>
        <scheme val="minor"/>
      </rPr>
      <t/>
    </r>
  </si>
  <si>
    <r>
      <rPr>
        <sz val="10"/>
        <color theme="1"/>
        <rFont val="宋体"/>
        <family val="2"/>
        <charset val="134"/>
      </rPr>
      <t>方案</t>
    </r>
    <r>
      <rPr>
        <sz val="10"/>
        <color theme="1"/>
        <rFont val="Arial Narrow"/>
        <family val="2"/>
      </rPr>
      <t>257</t>
    </r>
    <r>
      <rPr>
        <sz val="11"/>
        <color theme="1"/>
        <rFont val="宋体"/>
        <family val="2"/>
        <charset val="134"/>
        <scheme val="minor"/>
      </rPr>
      <t/>
    </r>
  </si>
  <si>
    <r>
      <rPr>
        <sz val="10"/>
        <color theme="1"/>
        <rFont val="宋体"/>
        <family val="2"/>
        <charset val="134"/>
      </rPr>
      <t>方案</t>
    </r>
    <r>
      <rPr>
        <sz val="10"/>
        <color theme="1"/>
        <rFont val="Arial Narrow"/>
        <family val="2"/>
      </rPr>
      <t>258</t>
    </r>
    <r>
      <rPr>
        <sz val="11"/>
        <color theme="1"/>
        <rFont val="宋体"/>
        <family val="2"/>
        <charset val="134"/>
        <scheme val="minor"/>
      </rPr>
      <t/>
    </r>
  </si>
  <si>
    <r>
      <rPr>
        <sz val="10"/>
        <color theme="1"/>
        <rFont val="宋体"/>
        <family val="2"/>
        <charset val="134"/>
      </rPr>
      <t>方案</t>
    </r>
    <r>
      <rPr>
        <sz val="10"/>
        <color theme="1"/>
        <rFont val="Arial Narrow"/>
        <family val="2"/>
      </rPr>
      <t>259</t>
    </r>
    <r>
      <rPr>
        <sz val="11"/>
        <color theme="1"/>
        <rFont val="宋体"/>
        <family val="2"/>
        <charset val="134"/>
        <scheme val="minor"/>
      </rPr>
      <t/>
    </r>
  </si>
  <si>
    <r>
      <rPr>
        <sz val="10"/>
        <color theme="1"/>
        <rFont val="宋体"/>
        <family val="2"/>
        <charset val="134"/>
      </rPr>
      <t>方案</t>
    </r>
    <r>
      <rPr>
        <sz val="10"/>
        <color theme="1"/>
        <rFont val="Arial Narrow"/>
        <family val="2"/>
      </rPr>
      <t>260</t>
    </r>
    <r>
      <rPr>
        <sz val="11"/>
        <color theme="1"/>
        <rFont val="宋体"/>
        <family val="2"/>
        <charset val="134"/>
        <scheme val="minor"/>
      </rPr>
      <t/>
    </r>
  </si>
  <si>
    <r>
      <rPr>
        <sz val="10"/>
        <color theme="1"/>
        <rFont val="宋体"/>
        <family val="2"/>
        <charset val="134"/>
      </rPr>
      <t>方案</t>
    </r>
    <r>
      <rPr>
        <sz val="10"/>
        <color theme="1"/>
        <rFont val="Arial Narrow"/>
        <family val="2"/>
      </rPr>
      <t>261</t>
    </r>
    <r>
      <rPr>
        <sz val="11"/>
        <color theme="1"/>
        <rFont val="宋体"/>
        <family val="2"/>
        <charset val="134"/>
        <scheme val="minor"/>
      </rPr>
      <t/>
    </r>
  </si>
  <si>
    <r>
      <rPr>
        <sz val="10"/>
        <color theme="1"/>
        <rFont val="宋体"/>
        <family val="2"/>
        <charset val="134"/>
      </rPr>
      <t>方案</t>
    </r>
    <r>
      <rPr>
        <sz val="10"/>
        <color theme="1"/>
        <rFont val="Arial Narrow"/>
        <family val="2"/>
      </rPr>
      <t>262</t>
    </r>
    <r>
      <rPr>
        <sz val="11"/>
        <color theme="1"/>
        <rFont val="宋体"/>
        <family val="2"/>
        <charset val="134"/>
        <scheme val="minor"/>
      </rPr>
      <t/>
    </r>
  </si>
  <si>
    <r>
      <rPr>
        <sz val="10"/>
        <color theme="1"/>
        <rFont val="宋体"/>
        <family val="2"/>
        <charset val="134"/>
      </rPr>
      <t>方案</t>
    </r>
    <r>
      <rPr>
        <sz val="10"/>
        <color theme="1"/>
        <rFont val="Arial Narrow"/>
        <family val="2"/>
      </rPr>
      <t>263</t>
    </r>
    <r>
      <rPr>
        <sz val="11"/>
        <color theme="1"/>
        <rFont val="宋体"/>
        <family val="2"/>
        <charset val="134"/>
        <scheme val="minor"/>
      </rPr>
      <t/>
    </r>
  </si>
  <si>
    <r>
      <rPr>
        <sz val="10"/>
        <color theme="1"/>
        <rFont val="宋体"/>
        <family val="2"/>
        <charset val="134"/>
      </rPr>
      <t>方案</t>
    </r>
    <r>
      <rPr>
        <sz val="10"/>
        <color theme="1"/>
        <rFont val="Arial Narrow"/>
        <family val="2"/>
      </rPr>
      <t>264</t>
    </r>
    <r>
      <rPr>
        <sz val="11"/>
        <color theme="1"/>
        <rFont val="宋体"/>
        <family val="2"/>
        <charset val="134"/>
        <scheme val="minor"/>
      </rPr>
      <t/>
    </r>
  </si>
  <si>
    <r>
      <rPr>
        <sz val="10"/>
        <color theme="1"/>
        <rFont val="宋体"/>
        <family val="2"/>
        <charset val="134"/>
      </rPr>
      <t>方案</t>
    </r>
    <r>
      <rPr>
        <sz val="10"/>
        <color theme="1"/>
        <rFont val="Arial Narrow"/>
        <family val="2"/>
      </rPr>
      <t>265</t>
    </r>
    <r>
      <rPr>
        <sz val="11"/>
        <color theme="1"/>
        <rFont val="宋体"/>
        <family val="2"/>
        <charset val="134"/>
        <scheme val="minor"/>
      </rPr>
      <t/>
    </r>
  </si>
  <si>
    <r>
      <rPr>
        <sz val="10"/>
        <color theme="1"/>
        <rFont val="宋体"/>
        <family val="2"/>
        <charset val="134"/>
      </rPr>
      <t>方案</t>
    </r>
    <r>
      <rPr>
        <sz val="10"/>
        <color theme="1"/>
        <rFont val="Arial Narrow"/>
        <family val="2"/>
      </rPr>
      <t>266</t>
    </r>
    <r>
      <rPr>
        <sz val="11"/>
        <color theme="1"/>
        <rFont val="宋体"/>
        <family val="2"/>
        <charset val="134"/>
        <scheme val="minor"/>
      </rPr>
      <t/>
    </r>
  </si>
  <si>
    <r>
      <rPr>
        <sz val="10"/>
        <color theme="1"/>
        <rFont val="宋体"/>
        <family val="2"/>
        <charset val="134"/>
      </rPr>
      <t>方案</t>
    </r>
    <r>
      <rPr>
        <sz val="10"/>
        <color theme="1"/>
        <rFont val="Arial Narrow"/>
        <family val="2"/>
      </rPr>
      <t>267</t>
    </r>
    <r>
      <rPr>
        <sz val="11"/>
        <color theme="1"/>
        <rFont val="宋体"/>
        <family val="2"/>
        <charset val="134"/>
        <scheme val="minor"/>
      </rPr>
      <t/>
    </r>
  </si>
  <si>
    <r>
      <rPr>
        <sz val="10"/>
        <color theme="1"/>
        <rFont val="宋体"/>
        <family val="2"/>
        <charset val="134"/>
      </rPr>
      <t>方案</t>
    </r>
    <r>
      <rPr>
        <sz val="10"/>
        <color theme="1"/>
        <rFont val="Arial Narrow"/>
        <family val="2"/>
      </rPr>
      <t>268</t>
    </r>
    <r>
      <rPr>
        <sz val="11"/>
        <color theme="1"/>
        <rFont val="宋体"/>
        <family val="2"/>
        <charset val="134"/>
        <scheme val="minor"/>
      </rPr>
      <t/>
    </r>
  </si>
  <si>
    <r>
      <rPr>
        <sz val="10"/>
        <color theme="1"/>
        <rFont val="宋体"/>
        <family val="2"/>
        <charset val="134"/>
      </rPr>
      <t>方案</t>
    </r>
    <r>
      <rPr>
        <sz val="10"/>
        <color theme="1"/>
        <rFont val="Arial Narrow"/>
        <family val="2"/>
      </rPr>
      <t>269</t>
    </r>
    <r>
      <rPr>
        <sz val="11"/>
        <color theme="1"/>
        <rFont val="宋体"/>
        <family val="2"/>
        <charset val="134"/>
        <scheme val="minor"/>
      </rPr>
      <t/>
    </r>
  </si>
  <si>
    <r>
      <rPr>
        <sz val="10"/>
        <color theme="1"/>
        <rFont val="宋体"/>
        <family val="2"/>
        <charset val="134"/>
      </rPr>
      <t>方案</t>
    </r>
    <r>
      <rPr>
        <sz val="10"/>
        <color theme="1"/>
        <rFont val="Arial Narrow"/>
        <family val="2"/>
      </rPr>
      <t>270</t>
    </r>
    <r>
      <rPr>
        <sz val="11"/>
        <color theme="1"/>
        <rFont val="宋体"/>
        <family val="2"/>
        <charset val="134"/>
        <scheme val="minor"/>
      </rPr>
      <t/>
    </r>
  </si>
  <si>
    <r>
      <rPr>
        <sz val="10"/>
        <color theme="1"/>
        <rFont val="宋体"/>
        <family val="2"/>
        <charset val="134"/>
      </rPr>
      <t>方案</t>
    </r>
    <r>
      <rPr>
        <sz val="10"/>
        <color theme="1"/>
        <rFont val="Arial Narrow"/>
        <family val="2"/>
      </rPr>
      <t>271</t>
    </r>
    <r>
      <rPr>
        <sz val="11"/>
        <color theme="1"/>
        <rFont val="宋体"/>
        <family val="2"/>
        <charset val="134"/>
        <scheme val="minor"/>
      </rPr>
      <t/>
    </r>
  </si>
  <si>
    <r>
      <rPr>
        <sz val="10"/>
        <color theme="1"/>
        <rFont val="宋体"/>
        <family val="2"/>
        <charset val="134"/>
      </rPr>
      <t>方案</t>
    </r>
    <r>
      <rPr>
        <sz val="10"/>
        <color theme="1"/>
        <rFont val="Arial Narrow"/>
        <family val="2"/>
      </rPr>
      <t>272</t>
    </r>
    <r>
      <rPr>
        <sz val="11"/>
        <color theme="1"/>
        <rFont val="宋体"/>
        <family val="2"/>
        <charset val="134"/>
        <scheme val="minor"/>
      </rPr>
      <t/>
    </r>
  </si>
  <si>
    <r>
      <rPr>
        <sz val="10"/>
        <color theme="1"/>
        <rFont val="宋体"/>
        <family val="2"/>
        <charset val="134"/>
      </rPr>
      <t>方案</t>
    </r>
    <r>
      <rPr>
        <sz val="10"/>
        <color theme="1"/>
        <rFont val="Arial Narrow"/>
        <family val="2"/>
      </rPr>
      <t>273</t>
    </r>
    <r>
      <rPr>
        <sz val="11"/>
        <color theme="1"/>
        <rFont val="宋体"/>
        <family val="2"/>
        <charset val="134"/>
        <scheme val="minor"/>
      </rPr>
      <t/>
    </r>
  </si>
  <si>
    <r>
      <rPr>
        <sz val="10"/>
        <color theme="1"/>
        <rFont val="宋体"/>
        <family val="2"/>
        <charset val="134"/>
      </rPr>
      <t>方案</t>
    </r>
    <r>
      <rPr>
        <sz val="10"/>
        <color theme="1"/>
        <rFont val="Arial Narrow"/>
        <family val="2"/>
      </rPr>
      <t>274</t>
    </r>
    <r>
      <rPr>
        <sz val="11"/>
        <color theme="1"/>
        <rFont val="宋体"/>
        <family val="2"/>
        <charset val="134"/>
        <scheme val="minor"/>
      </rPr>
      <t/>
    </r>
  </si>
  <si>
    <r>
      <rPr>
        <sz val="10"/>
        <color theme="1"/>
        <rFont val="宋体"/>
        <family val="2"/>
        <charset val="134"/>
      </rPr>
      <t>方案</t>
    </r>
    <r>
      <rPr>
        <sz val="10"/>
        <color theme="1"/>
        <rFont val="Arial Narrow"/>
        <family val="2"/>
      </rPr>
      <t>275</t>
    </r>
    <r>
      <rPr>
        <sz val="11"/>
        <color theme="1"/>
        <rFont val="宋体"/>
        <family val="2"/>
        <charset val="134"/>
        <scheme val="minor"/>
      </rPr>
      <t/>
    </r>
  </si>
  <si>
    <r>
      <rPr>
        <sz val="10"/>
        <color theme="1"/>
        <rFont val="宋体"/>
        <family val="2"/>
        <charset val="134"/>
      </rPr>
      <t>方案</t>
    </r>
    <r>
      <rPr>
        <sz val="10"/>
        <color theme="1"/>
        <rFont val="Arial Narrow"/>
        <family val="2"/>
      </rPr>
      <t>276</t>
    </r>
    <r>
      <rPr>
        <sz val="11"/>
        <color theme="1"/>
        <rFont val="宋体"/>
        <family val="2"/>
        <charset val="134"/>
        <scheme val="minor"/>
      </rPr>
      <t/>
    </r>
  </si>
  <si>
    <r>
      <rPr>
        <sz val="10"/>
        <color theme="1"/>
        <rFont val="宋体"/>
        <family val="2"/>
        <charset val="134"/>
      </rPr>
      <t>方案</t>
    </r>
    <r>
      <rPr>
        <sz val="10"/>
        <color theme="1"/>
        <rFont val="Arial Narrow"/>
        <family val="2"/>
      </rPr>
      <t>277</t>
    </r>
    <r>
      <rPr>
        <sz val="11"/>
        <color theme="1"/>
        <rFont val="宋体"/>
        <family val="2"/>
        <charset val="134"/>
        <scheme val="minor"/>
      </rPr>
      <t/>
    </r>
  </si>
  <si>
    <r>
      <rPr>
        <sz val="10"/>
        <color theme="1"/>
        <rFont val="宋体"/>
        <family val="2"/>
        <charset val="134"/>
      </rPr>
      <t>方案</t>
    </r>
    <r>
      <rPr>
        <sz val="10"/>
        <color theme="1"/>
        <rFont val="Arial Narrow"/>
        <family val="2"/>
      </rPr>
      <t>278</t>
    </r>
    <r>
      <rPr>
        <sz val="11"/>
        <color theme="1"/>
        <rFont val="宋体"/>
        <family val="2"/>
        <charset val="134"/>
        <scheme val="minor"/>
      </rPr>
      <t/>
    </r>
  </si>
  <si>
    <r>
      <rPr>
        <sz val="10"/>
        <color theme="1"/>
        <rFont val="宋体"/>
        <family val="2"/>
        <charset val="134"/>
      </rPr>
      <t>方案</t>
    </r>
    <r>
      <rPr>
        <sz val="10"/>
        <color theme="1"/>
        <rFont val="Arial Narrow"/>
        <family val="2"/>
      </rPr>
      <t>279</t>
    </r>
    <r>
      <rPr>
        <sz val="11"/>
        <color theme="1"/>
        <rFont val="宋体"/>
        <family val="2"/>
        <charset val="134"/>
        <scheme val="minor"/>
      </rPr>
      <t/>
    </r>
  </si>
  <si>
    <r>
      <rPr>
        <sz val="10"/>
        <color theme="1"/>
        <rFont val="宋体"/>
        <family val="2"/>
        <charset val="134"/>
      </rPr>
      <t>方案</t>
    </r>
    <r>
      <rPr>
        <sz val="10"/>
        <color theme="1"/>
        <rFont val="Arial Narrow"/>
        <family val="2"/>
      </rPr>
      <t>280</t>
    </r>
    <r>
      <rPr>
        <sz val="11"/>
        <color theme="1"/>
        <rFont val="宋体"/>
        <family val="2"/>
        <charset val="134"/>
        <scheme val="minor"/>
      </rPr>
      <t/>
    </r>
  </si>
  <si>
    <r>
      <rPr>
        <sz val="10"/>
        <color theme="1"/>
        <rFont val="宋体"/>
        <family val="2"/>
        <charset val="134"/>
      </rPr>
      <t>方案</t>
    </r>
    <r>
      <rPr>
        <sz val="10"/>
        <color theme="1"/>
        <rFont val="Arial Narrow"/>
        <family val="2"/>
      </rPr>
      <t>281</t>
    </r>
    <r>
      <rPr>
        <sz val="11"/>
        <color theme="1"/>
        <rFont val="宋体"/>
        <family val="2"/>
        <charset val="134"/>
        <scheme val="minor"/>
      </rPr>
      <t/>
    </r>
  </si>
  <si>
    <r>
      <rPr>
        <sz val="10"/>
        <color theme="1"/>
        <rFont val="宋体"/>
        <family val="2"/>
        <charset val="134"/>
      </rPr>
      <t>方案</t>
    </r>
    <r>
      <rPr>
        <sz val="10"/>
        <color theme="1"/>
        <rFont val="Arial Narrow"/>
        <family val="2"/>
      </rPr>
      <t>282</t>
    </r>
    <r>
      <rPr>
        <sz val="11"/>
        <color theme="1"/>
        <rFont val="宋体"/>
        <family val="2"/>
        <charset val="134"/>
        <scheme val="minor"/>
      </rPr>
      <t/>
    </r>
  </si>
  <si>
    <r>
      <rPr>
        <sz val="10"/>
        <color theme="1"/>
        <rFont val="宋体"/>
        <family val="2"/>
        <charset val="134"/>
      </rPr>
      <t>方案</t>
    </r>
    <r>
      <rPr>
        <sz val="10"/>
        <color theme="1"/>
        <rFont val="Arial Narrow"/>
        <family val="2"/>
      </rPr>
      <t>283</t>
    </r>
    <r>
      <rPr>
        <sz val="11"/>
        <color theme="1"/>
        <rFont val="宋体"/>
        <family val="2"/>
        <charset val="134"/>
        <scheme val="minor"/>
      </rPr>
      <t/>
    </r>
  </si>
  <si>
    <r>
      <rPr>
        <sz val="10"/>
        <color theme="1"/>
        <rFont val="宋体"/>
        <family val="2"/>
        <charset val="134"/>
      </rPr>
      <t>方案</t>
    </r>
    <r>
      <rPr>
        <sz val="10"/>
        <color theme="1"/>
        <rFont val="Arial Narrow"/>
        <family val="2"/>
      </rPr>
      <t>284</t>
    </r>
    <r>
      <rPr>
        <sz val="11"/>
        <color theme="1"/>
        <rFont val="宋体"/>
        <family val="2"/>
        <charset val="134"/>
        <scheme val="minor"/>
      </rPr>
      <t/>
    </r>
  </si>
  <si>
    <r>
      <rPr>
        <sz val="10"/>
        <color theme="1"/>
        <rFont val="宋体"/>
        <family val="2"/>
        <charset val="134"/>
      </rPr>
      <t>方案</t>
    </r>
    <r>
      <rPr>
        <sz val="10"/>
        <color theme="1"/>
        <rFont val="Arial Narrow"/>
        <family val="2"/>
      </rPr>
      <t>285</t>
    </r>
    <r>
      <rPr>
        <sz val="11"/>
        <color theme="1"/>
        <rFont val="宋体"/>
        <family val="2"/>
        <charset val="134"/>
        <scheme val="minor"/>
      </rPr>
      <t/>
    </r>
  </si>
  <si>
    <r>
      <rPr>
        <sz val="10"/>
        <color theme="1"/>
        <rFont val="宋体"/>
        <family val="2"/>
        <charset val="134"/>
      </rPr>
      <t>方案</t>
    </r>
    <r>
      <rPr>
        <sz val="10"/>
        <color theme="1"/>
        <rFont val="Arial Narrow"/>
        <family val="2"/>
      </rPr>
      <t>286</t>
    </r>
    <r>
      <rPr>
        <sz val="11"/>
        <color theme="1"/>
        <rFont val="宋体"/>
        <family val="2"/>
        <charset val="134"/>
        <scheme val="minor"/>
      </rPr>
      <t/>
    </r>
  </si>
  <si>
    <r>
      <rPr>
        <sz val="10"/>
        <color theme="1"/>
        <rFont val="宋体"/>
        <family val="2"/>
        <charset val="134"/>
      </rPr>
      <t>方案</t>
    </r>
    <r>
      <rPr>
        <sz val="10"/>
        <color theme="1"/>
        <rFont val="Arial Narrow"/>
        <family val="2"/>
      </rPr>
      <t>287</t>
    </r>
    <r>
      <rPr>
        <sz val="11"/>
        <color theme="1"/>
        <rFont val="宋体"/>
        <family val="2"/>
        <charset val="134"/>
        <scheme val="minor"/>
      </rPr>
      <t/>
    </r>
  </si>
  <si>
    <r>
      <rPr>
        <sz val="10"/>
        <color theme="1"/>
        <rFont val="宋体"/>
        <family val="2"/>
        <charset val="134"/>
      </rPr>
      <t>方案</t>
    </r>
    <r>
      <rPr>
        <sz val="10"/>
        <color theme="1"/>
        <rFont val="Arial Narrow"/>
        <family val="2"/>
      </rPr>
      <t>288</t>
    </r>
    <r>
      <rPr>
        <sz val="11"/>
        <color theme="1"/>
        <rFont val="宋体"/>
        <family val="2"/>
        <charset val="134"/>
        <scheme val="minor"/>
      </rPr>
      <t/>
    </r>
  </si>
  <si>
    <r>
      <rPr>
        <sz val="10"/>
        <color theme="1"/>
        <rFont val="宋体"/>
        <family val="2"/>
        <charset val="134"/>
      </rPr>
      <t>方案</t>
    </r>
    <r>
      <rPr>
        <sz val="10"/>
        <color theme="1"/>
        <rFont val="Arial Narrow"/>
        <family val="2"/>
      </rPr>
      <t>289</t>
    </r>
    <r>
      <rPr>
        <sz val="11"/>
        <color theme="1"/>
        <rFont val="宋体"/>
        <family val="2"/>
        <charset val="134"/>
        <scheme val="minor"/>
      </rPr>
      <t/>
    </r>
  </si>
  <si>
    <r>
      <rPr>
        <sz val="10"/>
        <color theme="1"/>
        <rFont val="宋体"/>
        <family val="2"/>
        <charset val="134"/>
      </rPr>
      <t>方案</t>
    </r>
    <r>
      <rPr>
        <sz val="10"/>
        <color theme="1"/>
        <rFont val="Arial Narrow"/>
        <family val="2"/>
      </rPr>
      <t>290</t>
    </r>
    <r>
      <rPr>
        <sz val="11"/>
        <color theme="1"/>
        <rFont val="宋体"/>
        <family val="2"/>
        <charset val="134"/>
        <scheme val="minor"/>
      </rPr>
      <t/>
    </r>
  </si>
  <si>
    <r>
      <rPr>
        <sz val="10"/>
        <color theme="1"/>
        <rFont val="宋体"/>
        <family val="2"/>
        <charset val="134"/>
      </rPr>
      <t>方案</t>
    </r>
    <r>
      <rPr>
        <sz val="10"/>
        <color theme="1"/>
        <rFont val="Arial Narrow"/>
        <family val="2"/>
      </rPr>
      <t>291</t>
    </r>
    <r>
      <rPr>
        <sz val="11"/>
        <color theme="1"/>
        <rFont val="宋体"/>
        <family val="2"/>
        <charset val="134"/>
        <scheme val="minor"/>
      </rPr>
      <t/>
    </r>
  </si>
  <si>
    <r>
      <rPr>
        <sz val="10"/>
        <color theme="1"/>
        <rFont val="宋体"/>
        <family val="2"/>
        <charset val="134"/>
      </rPr>
      <t>方案</t>
    </r>
    <r>
      <rPr>
        <sz val="10"/>
        <color theme="1"/>
        <rFont val="Arial Narrow"/>
        <family val="2"/>
      </rPr>
      <t>292</t>
    </r>
    <r>
      <rPr>
        <sz val="11"/>
        <color theme="1"/>
        <rFont val="宋体"/>
        <family val="2"/>
        <charset val="134"/>
        <scheme val="minor"/>
      </rPr>
      <t/>
    </r>
  </si>
  <si>
    <r>
      <rPr>
        <sz val="10"/>
        <color theme="1"/>
        <rFont val="宋体"/>
        <family val="2"/>
        <charset val="134"/>
      </rPr>
      <t>方案</t>
    </r>
    <r>
      <rPr>
        <sz val="10"/>
        <color theme="1"/>
        <rFont val="Arial Narrow"/>
        <family val="2"/>
      </rPr>
      <t>293</t>
    </r>
    <r>
      <rPr>
        <sz val="11"/>
        <color theme="1"/>
        <rFont val="宋体"/>
        <family val="2"/>
        <charset val="134"/>
        <scheme val="minor"/>
      </rPr>
      <t/>
    </r>
  </si>
  <si>
    <r>
      <rPr>
        <sz val="10"/>
        <color theme="1"/>
        <rFont val="宋体"/>
        <family val="2"/>
        <charset val="134"/>
      </rPr>
      <t>方案</t>
    </r>
    <r>
      <rPr>
        <sz val="10"/>
        <color theme="1"/>
        <rFont val="Arial Narrow"/>
        <family val="2"/>
      </rPr>
      <t>294</t>
    </r>
    <r>
      <rPr>
        <sz val="11"/>
        <color theme="1"/>
        <rFont val="宋体"/>
        <family val="2"/>
        <charset val="134"/>
        <scheme val="minor"/>
      </rPr>
      <t/>
    </r>
  </si>
  <si>
    <r>
      <rPr>
        <sz val="10"/>
        <color theme="1"/>
        <rFont val="宋体"/>
        <family val="2"/>
        <charset val="134"/>
      </rPr>
      <t>方案</t>
    </r>
    <r>
      <rPr>
        <sz val="10"/>
        <color theme="1"/>
        <rFont val="Arial Narrow"/>
        <family val="2"/>
      </rPr>
      <t>295</t>
    </r>
    <r>
      <rPr>
        <sz val="11"/>
        <color theme="1"/>
        <rFont val="宋体"/>
        <family val="2"/>
        <charset val="134"/>
        <scheme val="minor"/>
      </rPr>
      <t/>
    </r>
  </si>
  <si>
    <r>
      <rPr>
        <sz val="10"/>
        <color theme="1"/>
        <rFont val="宋体"/>
        <family val="2"/>
        <charset val="134"/>
      </rPr>
      <t>方案</t>
    </r>
    <r>
      <rPr>
        <sz val="10"/>
        <color theme="1"/>
        <rFont val="Arial Narrow"/>
        <family val="2"/>
      </rPr>
      <t>296</t>
    </r>
    <r>
      <rPr>
        <sz val="11"/>
        <color theme="1"/>
        <rFont val="宋体"/>
        <family val="2"/>
        <charset val="134"/>
        <scheme val="minor"/>
      </rPr>
      <t/>
    </r>
  </si>
  <si>
    <r>
      <rPr>
        <sz val="10"/>
        <color theme="1"/>
        <rFont val="宋体"/>
        <family val="2"/>
        <charset val="134"/>
      </rPr>
      <t>方案</t>
    </r>
    <r>
      <rPr>
        <sz val="10"/>
        <color theme="1"/>
        <rFont val="Arial Narrow"/>
        <family val="2"/>
      </rPr>
      <t>297</t>
    </r>
    <r>
      <rPr>
        <sz val="11"/>
        <color theme="1"/>
        <rFont val="宋体"/>
        <family val="2"/>
        <charset val="134"/>
        <scheme val="minor"/>
      </rPr>
      <t/>
    </r>
  </si>
  <si>
    <r>
      <rPr>
        <sz val="10"/>
        <color theme="1"/>
        <rFont val="宋体"/>
        <family val="2"/>
        <charset val="134"/>
      </rPr>
      <t>方案</t>
    </r>
    <r>
      <rPr>
        <sz val="10"/>
        <color theme="1"/>
        <rFont val="Arial Narrow"/>
        <family val="2"/>
      </rPr>
      <t>298</t>
    </r>
    <r>
      <rPr>
        <sz val="11"/>
        <color theme="1"/>
        <rFont val="宋体"/>
        <family val="2"/>
        <charset val="134"/>
        <scheme val="minor"/>
      </rPr>
      <t/>
    </r>
  </si>
  <si>
    <r>
      <rPr>
        <sz val="10"/>
        <color theme="1"/>
        <rFont val="宋体"/>
        <family val="2"/>
        <charset val="134"/>
      </rPr>
      <t>方案</t>
    </r>
    <r>
      <rPr>
        <sz val="10"/>
        <color theme="1"/>
        <rFont val="Arial Narrow"/>
        <family val="2"/>
      </rPr>
      <t>299</t>
    </r>
    <r>
      <rPr>
        <sz val="11"/>
        <color theme="1"/>
        <rFont val="宋体"/>
        <family val="2"/>
        <charset val="134"/>
        <scheme val="minor"/>
      </rPr>
      <t/>
    </r>
  </si>
  <si>
    <r>
      <rPr>
        <sz val="10"/>
        <color theme="1"/>
        <rFont val="宋体"/>
        <family val="2"/>
        <charset val="134"/>
      </rPr>
      <t>方案</t>
    </r>
    <r>
      <rPr>
        <sz val="10"/>
        <color theme="1"/>
        <rFont val="Arial Narrow"/>
        <family val="2"/>
      </rPr>
      <t>300</t>
    </r>
    <r>
      <rPr>
        <sz val="11"/>
        <color theme="1"/>
        <rFont val="宋体"/>
        <family val="2"/>
        <charset val="134"/>
        <scheme val="minor"/>
      </rPr>
      <t/>
    </r>
  </si>
  <si>
    <r>
      <rPr>
        <sz val="10"/>
        <color theme="1"/>
        <rFont val="宋体"/>
        <family val="2"/>
        <charset val="134"/>
      </rPr>
      <t>方案</t>
    </r>
    <r>
      <rPr>
        <sz val="10"/>
        <color theme="1"/>
        <rFont val="Arial Narrow"/>
        <family val="2"/>
      </rPr>
      <t>301</t>
    </r>
    <r>
      <rPr>
        <sz val="11"/>
        <color theme="1"/>
        <rFont val="宋体"/>
        <family val="2"/>
        <charset val="134"/>
        <scheme val="minor"/>
      </rPr>
      <t/>
    </r>
  </si>
  <si>
    <r>
      <rPr>
        <sz val="10"/>
        <color theme="1"/>
        <rFont val="宋体"/>
        <family val="2"/>
        <charset val="134"/>
      </rPr>
      <t>方案</t>
    </r>
    <r>
      <rPr>
        <sz val="10"/>
        <color theme="1"/>
        <rFont val="Arial Narrow"/>
        <family val="2"/>
      </rPr>
      <t>302</t>
    </r>
    <r>
      <rPr>
        <sz val="11"/>
        <color theme="1"/>
        <rFont val="宋体"/>
        <family val="2"/>
        <charset val="134"/>
        <scheme val="minor"/>
      </rPr>
      <t/>
    </r>
  </si>
  <si>
    <r>
      <rPr>
        <sz val="10"/>
        <color theme="1"/>
        <rFont val="宋体"/>
        <family val="2"/>
        <charset val="134"/>
      </rPr>
      <t>方案</t>
    </r>
    <r>
      <rPr>
        <sz val="10"/>
        <color theme="1"/>
        <rFont val="Arial Narrow"/>
        <family val="2"/>
      </rPr>
      <t>303</t>
    </r>
    <r>
      <rPr>
        <sz val="11"/>
        <color theme="1"/>
        <rFont val="宋体"/>
        <family val="2"/>
        <charset val="134"/>
        <scheme val="minor"/>
      </rPr>
      <t/>
    </r>
  </si>
  <si>
    <r>
      <rPr>
        <sz val="10"/>
        <color theme="1"/>
        <rFont val="宋体"/>
        <family val="2"/>
        <charset val="134"/>
      </rPr>
      <t>方案</t>
    </r>
    <r>
      <rPr>
        <sz val="10"/>
        <color theme="1"/>
        <rFont val="Arial Narrow"/>
        <family val="2"/>
      </rPr>
      <t>304</t>
    </r>
    <r>
      <rPr>
        <sz val="11"/>
        <color theme="1"/>
        <rFont val="宋体"/>
        <family val="2"/>
        <charset val="134"/>
        <scheme val="minor"/>
      </rPr>
      <t/>
    </r>
  </si>
  <si>
    <r>
      <rPr>
        <sz val="10"/>
        <color theme="1"/>
        <rFont val="宋体"/>
        <family val="2"/>
        <charset val="134"/>
      </rPr>
      <t>方案</t>
    </r>
    <r>
      <rPr>
        <sz val="10"/>
        <color theme="1"/>
        <rFont val="Arial Narrow"/>
        <family val="2"/>
      </rPr>
      <t>305</t>
    </r>
    <r>
      <rPr>
        <sz val="11"/>
        <color theme="1"/>
        <rFont val="宋体"/>
        <family val="2"/>
        <charset val="134"/>
        <scheme val="minor"/>
      </rPr>
      <t/>
    </r>
  </si>
  <si>
    <r>
      <rPr>
        <sz val="10"/>
        <color theme="1"/>
        <rFont val="宋体"/>
        <family val="2"/>
        <charset val="134"/>
      </rPr>
      <t>方案</t>
    </r>
    <r>
      <rPr>
        <sz val="10"/>
        <color theme="1"/>
        <rFont val="Arial Narrow"/>
        <family val="2"/>
      </rPr>
      <t>306</t>
    </r>
    <r>
      <rPr>
        <sz val="11"/>
        <color theme="1"/>
        <rFont val="宋体"/>
        <family val="2"/>
        <charset val="134"/>
        <scheme val="minor"/>
      </rPr>
      <t/>
    </r>
  </si>
  <si>
    <r>
      <rPr>
        <sz val="10"/>
        <color theme="1"/>
        <rFont val="宋体"/>
        <family val="2"/>
        <charset val="134"/>
      </rPr>
      <t>方案</t>
    </r>
    <r>
      <rPr>
        <sz val="10"/>
        <color theme="1"/>
        <rFont val="Arial Narrow"/>
        <family val="2"/>
      </rPr>
      <t>307</t>
    </r>
    <r>
      <rPr>
        <sz val="11"/>
        <color theme="1"/>
        <rFont val="宋体"/>
        <family val="2"/>
        <charset val="134"/>
        <scheme val="minor"/>
      </rPr>
      <t/>
    </r>
  </si>
  <si>
    <r>
      <rPr>
        <sz val="10"/>
        <color theme="1"/>
        <rFont val="宋体"/>
        <family val="2"/>
        <charset val="134"/>
      </rPr>
      <t>方案</t>
    </r>
    <r>
      <rPr>
        <sz val="10"/>
        <color theme="1"/>
        <rFont val="Arial Narrow"/>
        <family val="2"/>
      </rPr>
      <t>308</t>
    </r>
    <r>
      <rPr>
        <sz val="11"/>
        <color theme="1"/>
        <rFont val="宋体"/>
        <family val="2"/>
        <charset val="134"/>
        <scheme val="minor"/>
      </rPr>
      <t/>
    </r>
  </si>
  <si>
    <r>
      <rPr>
        <sz val="10"/>
        <color theme="1"/>
        <rFont val="宋体"/>
        <family val="2"/>
        <charset val="134"/>
      </rPr>
      <t>方案</t>
    </r>
    <r>
      <rPr>
        <sz val="10"/>
        <color theme="1"/>
        <rFont val="Arial Narrow"/>
        <family val="2"/>
      </rPr>
      <t>309</t>
    </r>
    <r>
      <rPr>
        <sz val="11"/>
        <color theme="1"/>
        <rFont val="宋体"/>
        <family val="2"/>
        <charset val="134"/>
        <scheme val="minor"/>
      </rPr>
      <t/>
    </r>
  </si>
  <si>
    <r>
      <rPr>
        <sz val="10"/>
        <color theme="1"/>
        <rFont val="宋体"/>
        <family val="2"/>
        <charset val="134"/>
      </rPr>
      <t>方案</t>
    </r>
    <r>
      <rPr>
        <sz val="10"/>
        <color theme="1"/>
        <rFont val="Arial Narrow"/>
        <family val="2"/>
      </rPr>
      <t>310</t>
    </r>
    <r>
      <rPr>
        <sz val="11"/>
        <color theme="1"/>
        <rFont val="宋体"/>
        <family val="2"/>
        <charset val="134"/>
        <scheme val="minor"/>
      </rPr>
      <t/>
    </r>
  </si>
  <si>
    <r>
      <rPr>
        <sz val="10"/>
        <color theme="1"/>
        <rFont val="宋体"/>
        <family val="2"/>
        <charset val="134"/>
      </rPr>
      <t>方案</t>
    </r>
    <r>
      <rPr>
        <sz val="10"/>
        <color theme="1"/>
        <rFont val="Arial Narrow"/>
        <family val="2"/>
      </rPr>
      <t>311</t>
    </r>
    <r>
      <rPr>
        <sz val="11"/>
        <color theme="1"/>
        <rFont val="宋体"/>
        <family val="2"/>
        <charset val="134"/>
        <scheme val="minor"/>
      </rPr>
      <t/>
    </r>
  </si>
  <si>
    <r>
      <rPr>
        <sz val="10"/>
        <color theme="1"/>
        <rFont val="宋体"/>
        <family val="2"/>
        <charset val="134"/>
      </rPr>
      <t>方案</t>
    </r>
    <r>
      <rPr>
        <sz val="10"/>
        <color theme="1"/>
        <rFont val="Arial Narrow"/>
        <family val="2"/>
      </rPr>
      <t>312</t>
    </r>
    <r>
      <rPr>
        <sz val="11"/>
        <color theme="1"/>
        <rFont val="宋体"/>
        <family val="2"/>
        <charset val="134"/>
        <scheme val="minor"/>
      </rPr>
      <t/>
    </r>
  </si>
  <si>
    <r>
      <rPr>
        <sz val="10"/>
        <color theme="1"/>
        <rFont val="宋体"/>
        <family val="2"/>
        <charset val="134"/>
      </rPr>
      <t>方案</t>
    </r>
    <r>
      <rPr>
        <sz val="10"/>
        <color theme="1"/>
        <rFont val="Arial Narrow"/>
        <family val="2"/>
      </rPr>
      <t>313</t>
    </r>
    <r>
      <rPr>
        <sz val="11"/>
        <color theme="1"/>
        <rFont val="宋体"/>
        <family val="2"/>
        <charset val="134"/>
        <scheme val="minor"/>
      </rPr>
      <t/>
    </r>
  </si>
  <si>
    <r>
      <rPr>
        <sz val="10"/>
        <color theme="1"/>
        <rFont val="宋体"/>
        <family val="2"/>
        <charset val="134"/>
      </rPr>
      <t>方案</t>
    </r>
    <r>
      <rPr>
        <sz val="10"/>
        <color theme="1"/>
        <rFont val="Arial Narrow"/>
        <family val="2"/>
      </rPr>
      <t>314</t>
    </r>
    <r>
      <rPr>
        <sz val="11"/>
        <color theme="1"/>
        <rFont val="宋体"/>
        <family val="2"/>
        <charset val="134"/>
        <scheme val="minor"/>
      </rPr>
      <t/>
    </r>
  </si>
  <si>
    <r>
      <rPr>
        <sz val="10"/>
        <color theme="1"/>
        <rFont val="宋体"/>
        <family val="2"/>
        <charset val="134"/>
      </rPr>
      <t>方案</t>
    </r>
    <r>
      <rPr>
        <sz val="10"/>
        <color theme="1"/>
        <rFont val="Arial Narrow"/>
        <family val="2"/>
      </rPr>
      <t>315</t>
    </r>
    <r>
      <rPr>
        <sz val="11"/>
        <color theme="1"/>
        <rFont val="宋体"/>
        <family val="2"/>
        <charset val="134"/>
        <scheme val="minor"/>
      </rPr>
      <t/>
    </r>
  </si>
  <si>
    <r>
      <rPr>
        <sz val="10"/>
        <color theme="1"/>
        <rFont val="宋体"/>
        <family val="2"/>
        <charset val="134"/>
      </rPr>
      <t>方案</t>
    </r>
    <r>
      <rPr>
        <sz val="10"/>
        <color theme="1"/>
        <rFont val="Arial Narrow"/>
        <family val="2"/>
      </rPr>
      <t>316</t>
    </r>
    <r>
      <rPr>
        <sz val="11"/>
        <color theme="1"/>
        <rFont val="宋体"/>
        <family val="2"/>
        <charset val="134"/>
        <scheme val="minor"/>
      </rPr>
      <t/>
    </r>
  </si>
  <si>
    <r>
      <rPr>
        <sz val="10"/>
        <color theme="1"/>
        <rFont val="宋体"/>
        <family val="2"/>
        <charset val="134"/>
      </rPr>
      <t>方案</t>
    </r>
    <r>
      <rPr>
        <sz val="10"/>
        <color theme="1"/>
        <rFont val="Arial Narrow"/>
        <family val="2"/>
      </rPr>
      <t>317</t>
    </r>
    <r>
      <rPr>
        <sz val="11"/>
        <color theme="1"/>
        <rFont val="宋体"/>
        <family val="2"/>
        <charset val="134"/>
        <scheme val="minor"/>
      </rPr>
      <t/>
    </r>
  </si>
  <si>
    <r>
      <rPr>
        <sz val="10"/>
        <color theme="1"/>
        <rFont val="宋体"/>
        <family val="2"/>
        <charset val="134"/>
      </rPr>
      <t>方案</t>
    </r>
    <r>
      <rPr>
        <sz val="10"/>
        <color theme="1"/>
        <rFont val="Arial Narrow"/>
        <family val="2"/>
      </rPr>
      <t>318</t>
    </r>
    <r>
      <rPr>
        <sz val="11"/>
        <color theme="1"/>
        <rFont val="宋体"/>
        <family val="2"/>
        <charset val="134"/>
        <scheme val="minor"/>
      </rPr>
      <t/>
    </r>
  </si>
  <si>
    <r>
      <rPr>
        <sz val="10"/>
        <color theme="1"/>
        <rFont val="宋体"/>
        <family val="2"/>
        <charset val="134"/>
      </rPr>
      <t>方案</t>
    </r>
    <r>
      <rPr>
        <sz val="10"/>
        <color theme="1"/>
        <rFont val="Arial Narrow"/>
        <family val="2"/>
      </rPr>
      <t>319</t>
    </r>
    <r>
      <rPr>
        <sz val="11"/>
        <color theme="1"/>
        <rFont val="宋体"/>
        <family val="2"/>
        <charset val="134"/>
        <scheme val="minor"/>
      </rPr>
      <t/>
    </r>
  </si>
  <si>
    <r>
      <rPr>
        <sz val="10"/>
        <color theme="1"/>
        <rFont val="宋体"/>
        <family val="2"/>
        <charset val="134"/>
      </rPr>
      <t>方案</t>
    </r>
    <r>
      <rPr>
        <sz val="10"/>
        <color theme="1"/>
        <rFont val="Arial Narrow"/>
        <family val="2"/>
      </rPr>
      <t>320</t>
    </r>
    <r>
      <rPr>
        <sz val="11"/>
        <color theme="1"/>
        <rFont val="宋体"/>
        <family val="2"/>
        <charset val="134"/>
        <scheme val="minor"/>
      </rPr>
      <t/>
    </r>
  </si>
  <si>
    <r>
      <rPr>
        <sz val="10"/>
        <color theme="1"/>
        <rFont val="宋体"/>
        <family val="2"/>
        <charset val="134"/>
      </rPr>
      <t>方案</t>
    </r>
    <r>
      <rPr>
        <sz val="10"/>
        <color theme="1"/>
        <rFont val="Arial Narrow"/>
        <family val="2"/>
      </rPr>
      <t>321</t>
    </r>
    <r>
      <rPr>
        <sz val="11"/>
        <color theme="1"/>
        <rFont val="宋体"/>
        <family val="2"/>
        <charset val="134"/>
        <scheme val="minor"/>
      </rPr>
      <t/>
    </r>
  </si>
  <si>
    <r>
      <rPr>
        <sz val="10"/>
        <color theme="1"/>
        <rFont val="宋体"/>
        <family val="2"/>
        <charset val="134"/>
      </rPr>
      <t>方案</t>
    </r>
    <r>
      <rPr>
        <sz val="10"/>
        <color theme="1"/>
        <rFont val="Arial Narrow"/>
        <family val="2"/>
      </rPr>
      <t>322</t>
    </r>
    <r>
      <rPr>
        <sz val="11"/>
        <color theme="1"/>
        <rFont val="宋体"/>
        <family val="2"/>
        <charset val="134"/>
        <scheme val="minor"/>
      </rPr>
      <t/>
    </r>
  </si>
  <si>
    <r>
      <rPr>
        <sz val="10"/>
        <color theme="1"/>
        <rFont val="宋体"/>
        <family val="2"/>
        <charset val="134"/>
      </rPr>
      <t>方案</t>
    </r>
    <r>
      <rPr>
        <sz val="10"/>
        <color theme="1"/>
        <rFont val="Arial Narrow"/>
        <family val="2"/>
      </rPr>
      <t>323</t>
    </r>
    <r>
      <rPr>
        <sz val="11"/>
        <color theme="1"/>
        <rFont val="宋体"/>
        <family val="2"/>
        <charset val="134"/>
        <scheme val="minor"/>
      </rPr>
      <t/>
    </r>
  </si>
  <si>
    <r>
      <rPr>
        <sz val="10"/>
        <color theme="1"/>
        <rFont val="宋体"/>
        <family val="2"/>
        <charset val="134"/>
      </rPr>
      <t>方案</t>
    </r>
    <r>
      <rPr>
        <sz val="10"/>
        <color theme="1"/>
        <rFont val="Arial Narrow"/>
        <family val="2"/>
      </rPr>
      <t>324</t>
    </r>
    <r>
      <rPr>
        <sz val="11"/>
        <color theme="1"/>
        <rFont val="宋体"/>
        <family val="2"/>
        <charset val="134"/>
        <scheme val="minor"/>
      </rPr>
      <t/>
    </r>
  </si>
  <si>
    <r>
      <rPr>
        <sz val="10"/>
        <color theme="1"/>
        <rFont val="宋体"/>
        <family val="2"/>
        <charset val="134"/>
      </rPr>
      <t>方案</t>
    </r>
    <r>
      <rPr>
        <sz val="10"/>
        <color theme="1"/>
        <rFont val="Arial Narrow"/>
        <family val="2"/>
      </rPr>
      <t>325</t>
    </r>
    <r>
      <rPr>
        <sz val="11"/>
        <color theme="1"/>
        <rFont val="宋体"/>
        <family val="2"/>
        <charset val="134"/>
        <scheme val="minor"/>
      </rPr>
      <t/>
    </r>
  </si>
  <si>
    <r>
      <rPr>
        <sz val="10"/>
        <color theme="1"/>
        <rFont val="宋体"/>
        <family val="2"/>
        <charset val="134"/>
      </rPr>
      <t>方案</t>
    </r>
    <r>
      <rPr>
        <sz val="10"/>
        <color theme="1"/>
        <rFont val="Arial Narrow"/>
        <family val="2"/>
      </rPr>
      <t>326</t>
    </r>
    <r>
      <rPr>
        <sz val="11"/>
        <color theme="1"/>
        <rFont val="宋体"/>
        <family val="2"/>
        <charset val="134"/>
        <scheme val="minor"/>
      </rPr>
      <t/>
    </r>
  </si>
  <si>
    <r>
      <rPr>
        <sz val="10"/>
        <color theme="1"/>
        <rFont val="宋体"/>
        <family val="2"/>
        <charset val="134"/>
      </rPr>
      <t>方案</t>
    </r>
    <r>
      <rPr>
        <sz val="10"/>
        <color theme="1"/>
        <rFont val="Arial Narrow"/>
        <family val="2"/>
      </rPr>
      <t>327</t>
    </r>
    <r>
      <rPr>
        <sz val="11"/>
        <color theme="1"/>
        <rFont val="宋体"/>
        <family val="2"/>
        <charset val="134"/>
        <scheme val="minor"/>
      </rPr>
      <t/>
    </r>
  </si>
  <si>
    <r>
      <rPr>
        <sz val="10"/>
        <color theme="1"/>
        <rFont val="宋体"/>
        <family val="2"/>
        <charset val="134"/>
      </rPr>
      <t>方案</t>
    </r>
    <r>
      <rPr>
        <sz val="10"/>
        <color theme="1"/>
        <rFont val="Arial Narrow"/>
        <family val="2"/>
      </rPr>
      <t>328</t>
    </r>
    <r>
      <rPr>
        <sz val="11"/>
        <color theme="1"/>
        <rFont val="宋体"/>
        <family val="2"/>
        <charset val="134"/>
        <scheme val="minor"/>
      </rPr>
      <t/>
    </r>
  </si>
  <si>
    <r>
      <rPr>
        <sz val="10"/>
        <color theme="1"/>
        <rFont val="宋体"/>
        <family val="2"/>
        <charset val="134"/>
      </rPr>
      <t>方案</t>
    </r>
    <r>
      <rPr>
        <sz val="10"/>
        <color theme="1"/>
        <rFont val="Arial Narrow"/>
        <family val="2"/>
      </rPr>
      <t>329</t>
    </r>
    <r>
      <rPr>
        <sz val="11"/>
        <color theme="1"/>
        <rFont val="宋体"/>
        <family val="2"/>
        <charset val="134"/>
        <scheme val="minor"/>
      </rPr>
      <t/>
    </r>
  </si>
  <si>
    <r>
      <rPr>
        <sz val="10"/>
        <color theme="1"/>
        <rFont val="宋体"/>
        <family val="2"/>
        <charset val="134"/>
      </rPr>
      <t>方案</t>
    </r>
    <r>
      <rPr>
        <sz val="10"/>
        <color theme="1"/>
        <rFont val="Arial Narrow"/>
        <family val="2"/>
      </rPr>
      <t>330</t>
    </r>
    <r>
      <rPr>
        <sz val="11"/>
        <color theme="1"/>
        <rFont val="宋体"/>
        <family val="2"/>
        <charset val="134"/>
        <scheme val="minor"/>
      </rPr>
      <t/>
    </r>
  </si>
  <si>
    <r>
      <rPr>
        <sz val="10"/>
        <color theme="1"/>
        <rFont val="宋体"/>
        <family val="2"/>
        <charset val="134"/>
      </rPr>
      <t>方案</t>
    </r>
    <r>
      <rPr>
        <sz val="10"/>
        <color theme="1"/>
        <rFont val="Arial Narrow"/>
        <family val="2"/>
      </rPr>
      <t>331</t>
    </r>
    <r>
      <rPr>
        <sz val="11"/>
        <color theme="1"/>
        <rFont val="宋体"/>
        <family val="2"/>
        <charset val="134"/>
        <scheme val="minor"/>
      </rPr>
      <t/>
    </r>
  </si>
  <si>
    <r>
      <rPr>
        <sz val="10"/>
        <color theme="1"/>
        <rFont val="宋体"/>
        <family val="2"/>
        <charset val="134"/>
      </rPr>
      <t>方案</t>
    </r>
    <r>
      <rPr>
        <sz val="10"/>
        <color theme="1"/>
        <rFont val="Arial Narrow"/>
        <family val="2"/>
      </rPr>
      <t>332</t>
    </r>
    <r>
      <rPr>
        <sz val="11"/>
        <color theme="1"/>
        <rFont val="宋体"/>
        <family val="2"/>
        <charset val="134"/>
        <scheme val="minor"/>
      </rPr>
      <t/>
    </r>
  </si>
  <si>
    <r>
      <rPr>
        <sz val="10"/>
        <color theme="1"/>
        <rFont val="宋体"/>
        <family val="2"/>
        <charset val="134"/>
      </rPr>
      <t>方案</t>
    </r>
    <r>
      <rPr>
        <sz val="10"/>
        <color theme="1"/>
        <rFont val="Arial Narrow"/>
        <family val="2"/>
      </rPr>
      <t>333</t>
    </r>
    <r>
      <rPr>
        <sz val="11"/>
        <color theme="1"/>
        <rFont val="宋体"/>
        <family val="2"/>
        <charset val="134"/>
        <scheme val="minor"/>
      </rPr>
      <t/>
    </r>
  </si>
  <si>
    <r>
      <rPr>
        <sz val="10"/>
        <color theme="1"/>
        <rFont val="宋体"/>
        <family val="2"/>
        <charset val="134"/>
      </rPr>
      <t>方案</t>
    </r>
    <r>
      <rPr>
        <sz val="10"/>
        <color theme="1"/>
        <rFont val="Arial Narrow"/>
        <family val="2"/>
      </rPr>
      <t>334</t>
    </r>
    <r>
      <rPr>
        <sz val="11"/>
        <color theme="1"/>
        <rFont val="宋体"/>
        <family val="2"/>
        <charset val="134"/>
        <scheme val="minor"/>
      </rPr>
      <t/>
    </r>
  </si>
  <si>
    <r>
      <rPr>
        <sz val="10"/>
        <color theme="1"/>
        <rFont val="宋体"/>
        <family val="2"/>
        <charset val="134"/>
      </rPr>
      <t>方案</t>
    </r>
    <r>
      <rPr>
        <sz val="10"/>
        <color theme="1"/>
        <rFont val="Arial Narrow"/>
        <family val="2"/>
      </rPr>
      <t>335</t>
    </r>
    <r>
      <rPr>
        <sz val="11"/>
        <color theme="1"/>
        <rFont val="宋体"/>
        <family val="2"/>
        <charset val="134"/>
        <scheme val="minor"/>
      </rPr>
      <t/>
    </r>
  </si>
  <si>
    <r>
      <rPr>
        <sz val="10"/>
        <color theme="1"/>
        <rFont val="宋体"/>
        <family val="2"/>
        <charset val="134"/>
      </rPr>
      <t>方案</t>
    </r>
    <r>
      <rPr>
        <sz val="10"/>
        <color theme="1"/>
        <rFont val="Arial Narrow"/>
        <family val="2"/>
      </rPr>
      <t>336</t>
    </r>
    <r>
      <rPr>
        <sz val="11"/>
        <color theme="1"/>
        <rFont val="宋体"/>
        <family val="2"/>
        <charset val="134"/>
        <scheme val="minor"/>
      </rPr>
      <t/>
    </r>
  </si>
  <si>
    <r>
      <rPr>
        <sz val="10"/>
        <color theme="1"/>
        <rFont val="宋体"/>
        <family val="2"/>
        <charset val="134"/>
      </rPr>
      <t>方案</t>
    </r>
    <r>
      <rPr>
        <sz val="10"/>
        <color theme="1"/>
        <rFont val="Arial Narrow"/>
        <family val="2"/>
      </rPr>
      <t>337</t>
    </r>
    <r>
      <rPr>
        <sz val="11"/>
        <color theme="1"/>
        <rFont val="宋体"/>
        <family val="2"/>
        <charset val="134"/>
        <scheme val="minor"/>
      </rPr>
      <t/>
    </r>
  </si>
  <si>
    <r>
      <rPr>
        <sz val="10"/>
        <color theme="1"/>
        <rFont val="宋体"/>
        <family val="2"/>
        <charset val="134"/>
      </rPr>
      <t>方案</t>
    </r>
    <r>
      <rPr>
        <sz val="10"/>
        <color theme="1"/>
        <rFont val="Arial Narrow"/>
        <family val="2"/>
      </rPr>
      <t>338</t>
    </r>
    <r>
      <rPr>
        <sz val="11"/>
        <color theme="1"/>
        <rFont val="宋体"/>
        <family val="2"/>
        <charset val="134"/>
        <scheme val="minor"/>
      </rPr>
      <t/>
    </r>
  </si>
  <si>
    <r>
      <rPr>
        <sz val="10"/>
        <color theme="1"/>
        <rFont val="宋体"/>
        <family val="2"/>
        <charset val="134"/>
      </rPr>
      <t>方案</t>
    </r>
    <r>
      <rPr>
        <sz val="10"/>
        <color theme="1"/>
        <rFont val="Arial Narrow"/>
        <family val="2"/>
      </rPr>
      <t>339</t>
    </r>
    <r>
      <rPr>
        <sz val="11"/>
        <color theme="1"/>
        <rFont val="宋体"/>
        <family val="2"/>
        <charset val="134"/>
        <scheme val="minor"/>
      </rPr>
      <t/>
    </r>
  </si>
  <si>
    <r>
      <rPr>
        <sz val="10"/>
        <color theme="1"/>
        <rFont val="宋体"/>
        <family val="2"/>
        <charset val="134"/>
      </rPr>
      <t>方案</t>
    </r>
    <r>
      <rPr>
        <sz val="10"/>
        <color theme="1"/>
        <rFont val="Arial Narrow"/>
        <family val="2"/>
      </rPr>
      <t>340</t>
    </r>
    <r>
      <rPr>
        <sz val="11"/>
        <color theme="1"/>
        <rFont val="宋体"/>
        <family val="2"/>
        <charset val="134"/>
        <scheme val="minor"/>
      </rPr>
      <t/>
    </r>
  </si>
  <si>
    <r>
      <rPr>
        <sz val="10"/>
        <color theme="1"/>
        <rFont val="宋体"/>
        <family val="2"/>
        <charset val="134"/>
      </rPr>
      <t>方案</t>
    </r>
    <r>
      <rPr>
        <sz val="10"/>
        <color theme="1"/>
        <rFont val="Arial Narrow"/>
        <family val="2"/>
      </rPr>
      <t>341</t>
    </r>
    <r>
      <rPr>
        <sz val="11"/>
        <color theme="1"/>
        <rFont val="宋体"/>
        <family val="2"/>
        <charset val="134"/>
        <scheme val="minor"/>
      </rPr>
      <t/>
    </r>
  </si>
  <si>
    <r>
      <rPr>
        <sz val="10"/>
        <color theme="1"/>
        <rFont val="宋体"/>
        <family val="2"/>
        <charset val="134"/>
      </rPr>
      <t>方案</t>
    </r>
    <r>
      <rPr>
        <sz val="10"/>
        <color theme="1"/>
        <rFont val="Arial Narrow"/>
        <family val="2"/>
      </rPr>
      <t>342</t>
    </r>
    <r>
      <rPr>
        <sz val="11"/>
        <color theme="1"/>
        <rFont val="宋体"/>
        <family val="2"/>
        <charset val="134"/>
        <scheme val="minor"/>
      </rPr>
      <t/>
    </r>
  </si>
  <si>
    <r>
      <rPr>
        <sz val="10"/>
        <color theme="1"/>
        <rFont val="宋体"/>
        <family val="2"/>
        <charset val="134"/>
      </rPr>
      <t>方案</t>
    </r>
    <r>
      <rPr>
        <sz val="10"/>
        <color theme="1"/>
        <rFont val="Arial Narrow"/>
        <family val="2"/>
      </rPr>
      <t>343</t>
    </r>
    <r>
      <rPr>
        <sz val="11"/>
        <color theme="1"/>
        <rFont val="宋体"/>
        <family val="2"/>
        <charset val="134"/>
        <scheme val="minor"/>
      </rPr>
      <t/>
    </r>
  </si>
  <si>
    <r>
      <rPr>
        <sz val="10"/>
        <color theme="1"/>
        <rFont val="宋体"/>
        <family val="2"/>
        <charset val="134"/>
      </rPr>
      <t>方案</t>
    </r>
    <r>
      <rPr>
        <sz val="10"/>
        <color theme="1"/>
        <rFont val="Arial Narrow"/>
        <family val="2"/>
      </rPr>
      <t>344</t>
    </r>
    <r>
      <rPr>
        <sz val="11"/>
        <color theme="1"/>
        <rFont val="宋体"/>
        <family val="2"/>
        <charset val="134"/>
        <scheme val="minor"/>
      </rPr>
      <t/>
    </r>
  </si>
  <si>
    <r>
      <rPr>
        <sz val="10"/>
        <color theme="1"/>
        <rFont val="宋体"/>
        <family val="2"/>
        <charset val="134"/>
      </rPr>
      <t>方案</t>
    </r>
    <r>
      <rPr>
        <sz val="10"/>
        <color theme="1"/>
        <rFont val="Arial Narrow"/>
        <family val="2"/>
      </rPr>
      <t>345</t>
    </r>
    <r>
      <rPr>
        <sz val="11"/>
        <color theme="1"/>
        <rFont val="宋体"/>
        <family val="2"/>
        <charset val="134"/>
        <scheme val="minor"/>
      </rPr>
      <t/>
    </r>
  </si>
  <si>
    <r>
      <rPr>
        <sz val="10"/>
        <color theme="1"/>
        <rFont val="宋体"/>
        <family val="2"/>
        <charset val="134"/>
      </rPr>
      <t>方案</t>
    </r>
    <r>
      <rPr>
        <sz val="10"/>
        <color theme="1"/>
        <rFont val="Arial Narrow"/>
        <family val="2"/>
      </rPr>
      <t>346</t>
    </r>
    <r>
      <rPr>
        <sz val="11"/>
        <color theme="1"/>
        <rFont val="宋体"/>
        <family val="2"/>
        <charset val="134"/>
        <scheme val="minor"/>
      </rPr>
      <t/>
    </r>
  </si>
  <si>
    <r>
      <rPr>
        <sz val="10"/>
        <color theme="1"/>
        <rFont val="宋体"/>
        <family val="2"/>
        <charset val="134"/>
      </rPr>
      <t>方案</t>
    </r>
    <r>
      <rPr>
        <sz val="10"/>
        <color theme="1"/>
        <rFont val="Arial Narrow"/>
        <family val="2"/>
      </rPr>
      <t>347</t>
    </r>
    <r>
      <rPr>
        <sz val="11"/>
        <color theme="1"/>
        <rFont val="宋体"/>
        <family val="2"/>
        <charset val="134"/>
        <scheme val="minor"/>
      </rPr>
      <t/>
    </r>
  </si>
  <si>
    <r>
      <rPr>
        <sz val="10"/>
        <color theme="1"/>
        <rFont val="宋体"/>
        <family val="2"/>
        <charset val="134"/>
      </rPr>
      <t>方案</t>
    </r>
    <r>
      <rPr>
        <sz val="10"/>
        <color theme="1"/>
        <rFont val="Arial Narrow"/>
        <family val="2"/>
      </rPr>
      <t>348</t>
    </r>
    <r>
      <rPr>
        <sz val="11"/>
        <color theme="1"/>
        <rFont val="宋体"/>
        <family val="2"/>
        <charset val="134"/>
        <scheme val="minor"/>
      </rPr>
      <t/>
    </r>
  </si>
  <si>
    <r>
      <rPr>
        <sz val="10"/>
        <color theme="1"/>
        <rFont val="宋体"/>
        <family val="2"/>
        <charset val="134"/>
      </rPr>
      <t>方案</t>
    </r>
    <r>
      <rPr>
        <sz val="10"/>
        <color theme="1"/>
        <rFont val="Arial Narrow"/>
        <family val="2"/>
      </rPr>
      <t>349</t>
    </r>
    <r>
      <rPr>
        <sz val="11"/>
        <color theme="1"/>
        <rFont val="宋体"/>
        <family val="2"/>
        <charset val="134"/>
        <scheme val="minor"/>
      </rPr>
      <t/>
    </r>
  </si>
  <si>
    <r>
      <rPr>
        <sz val="10"/>
        <color theme="1"/>
        <rFont val="宋体"/>
        <family val="2"/>
        <charset val="134"/>
      </rPr>
      <t>方案</t>
    </r>
    <r>
      <rPr>
        <sz val="10"/>
        <color theme="1"/>
        <rFont val="Arial Narrow"/>
        <family val="2"/>
      </rPr>
      <t>350</t>
    </r>
    <r>
      <rPr>
        <sz val="11"/>
        <color theme="1"/>
        <rFont val="宋体"/>
        <family val="2"/>
        <charset val="134"/>
        <scheme val="minor"/>
      </rPr>
      <t/>
    </r>
  </si>
  <si>
    <r>
      <rPr>
        <sz val="10"/>
        <color theme="1"/>
        <rFont val="宋体"/>
        <family val="2"/>
        <charset val="134"/>
      </rPr>
      <t>方案</t>
    </r>
    <r>
      <rPr>
        <sz val="10"/>
        <color theme="1"/>
        <rFont val="Arial Narrow"/>
        <family val="2"/>
      </rPr>
      <t>351</t>
    </r>
    <r>
      <rPr>
        <sz val="11"/>
        <color theme="1"/>
        <rFont val="宋体"/>
        <family val="2"/>
        <charset val="134"/>
        <scheme val="minor"/>
      </rPr>
      <t/>
    </r>
  </si>
  <si>
    <r>
      <rPr>
        <sz val="10"/>
        <color theme="1"/>
        <rFont val="宋体"/>
        <family val="2"/>
        <charset val="134"/>
      </rPr>
      <t>方案</t>
    </r>
    <r>
      <rPr>
        <sz val="10"/>
        <color theme="1"/>
        <rFont val="Arial Narrow"/>
        <family val="2"/>
      </rPr>
      <t>352</t>
    </r>
    <r>
      <rPr>
        <sz val="11"/>
        <color theme="1"/>
        <rFont val="宋体"/>
        <family val="2"/>
        <charset val="134"/>
        <scheme val="minor"/>
      </rPr>
      <t/>
    </r>
  </si>
  <si>
    <r>
      <rPr>
        <sz val="10"/>
        <color theme="1"/>
        <rFont val="宋体"/>
        <family val="2"/>
        <charset val="134"/>
      </rPr>
      <t>方案</t>
    </r>
    <r>
      <rPr>
        <sz val="10"/>
        <color theme="1"/>
        <rFont val="Arial Narrow"/>
        <family val="2"/>
      </rPr>
      <t>353</t>
    </r>
    <r>
      <rPr>
        <sz val="11"/>
        <color theme="1"/>
        <rFont val="宋体"/>
        <family val="2"/>
        <charset val="134"/>
        <scheme val="minor"/>
      </rPr>
      <t/>
    </r>
  </si>
  <si>
    <r>
      <rPr>
        <sz val="10"/>
        <color theme="1"/>
        <rFont val="宋体"/>
        <family val="2"/>
        <charset val="134"/>
      </rPr>
      <t>方案</t>
    </r>
    <r>
      <rPr>
        <sz val="10"/>
        <color theme="1"/>
        <rFont val="Arial Narrow"/>
        <family val="2"/>
      </rPr>
      <t>354</t>
    </r>
    <r>
      <rPr>
        <sz val="11"/>
        <color theme="1"/>
        <rFont val="宋体"/>
        <family val="2"/>
        <charset val="134"/>
        <scheme val="minor"/>
      </rPr>
      <t/>
    </r>
  </si>
  <si>
    <r>
      <rPr>
        <sz val="10"/>
        <color theme="1"/>
        <rFont val="宋体"/>
        <family val="2"/>
        <charset val="134"/>
      </rPr>
      <t>方案</t>
    </r>
    <r>
      <rPr>
        <sz val="10"/>
        <color theme="1"/>
        <rFont val="Arial Narrow"/>
        <family val="2"/>
      </rPr>
      <t>355</t>
    </r>
    <r>
      <rPr>
        <sz val="11"/>
        <color theme="1"/>
        <rFont val="宋体"/>
        <family val="2"/>
        <charset val="134"/>
        <scheme val="minor"/>
      </rPr>
      <t/>
    </r>
  </si>
  <si>
    <r>
      <rPr>
        <sz val="10"/>
        <color theme="1"/>
        <rFont val="宋体"/>
        <family val="2"/>
        <charset val="134"/>
      </rPr>
      <t>方案</t>
    </r>
    <r>
      <rPr>
        <sz val="10"/>
        <color theme="1"/>
        <rFont val="Arial Narrow"/>
        <family val="2"/>
      </rPr>
      <t>356</t>
    </r>
    <r>
      <rPr>
        <sz val="11"/>
        <color theme="1"/>
        <rFont val="宋体"/>
        <family val="2"/>
        <charset val="134"/>
        <scheme val="minor"/>
      </rPr>
      <t/>
    </r>
  </si>
  <si>
    <r>
      <rPr>
        <sz val="10"/>
        <color theme="1"/>
        <rFont val="宋体"/>
        <family val="2"/>
        <charset val="134"/>
      </rPr>
      <t>方案</t>
    </r>
    <r>
      <rPr>
        <sz val="10"/>
        <color theme="1"/>
        <rFont val="Arial Narrow"/>
        <family val="2"/>
      </rPr>
      <t>357</t>
    </r>
    <r>
      <rPr>
        <sz val="11"/>
        <color theme="1"/>
        <rFont val="宋体"/>
        <family val="2"/>
        <charset val="134"/>
        <scheme val="minor"/>
      </rPr>
      <t/>
    </r>
  </si>
  <si>
    <r>
      <rPr>
        <sz val="10"/>
        <color theme="1"/>
        <rFont val="宋体"/>
        <family val="2"/>
        <charset val="134"/>
      </rPr>
      <t>方案</t>
    </r>
    <r>
      <rPr>
        <sz val="10"/>
        <color theme="1"/>
        <rFont val="Arial Narrow"/>
        <family val="2"/>
      </rPr>
      <t>358</t>
    </r>
    <r>
      <rPr>
        <sz val="11"/>
        <color theme="1"/>
        <rFont val="宋体"/>
        <family val="2"/>
        <charset val="134"/>
        <scheme val="minor"/>
      </rPr>
      <t/>
    </r>
  </si>
  <si>
    <r>
      <rPr>
        <sz val="10"/>
        <color theme="1"/>
        <rFont val="宋体"/>
        <family val="2"/>
        <charset val="134"/>
      </rPr>
      <t>方案</t>
    </r>
    <r>
      <rPr>
        <sz val="10"/>
        <color theme="1"/>
        <rFont val="Arial Narrow"/>
        <family val="2"/>
      </rPr>
      <t>359</t>
    </r>
    <r>
      <rPr>
        <sz val="11"/>
        <color theme="1"/>
        <rFont val="宋体"/>
        <family val="2"/>
        <charset val="134"/>
        <scheme val="minor"/>
      </rPr>
      <t/>
    </r>
  </si>
  <si>
    <r>
      <rPr>
        <sz val="10"/>
        <color theme="1"/>
        <rFont val="宋体"/>
        <family val="2"/>
        <charset val="134"/>
      </rPr>
      <t>方案</t>
    </r>
    <r>
      <rPr>
        <sz val="10"/>
        <color theme="1"/>
        <rFont val="Arial Narrow"/>
        <family val="2"/>
      </rPr>
      <t>360</t>
    </r>
    <r>
      <rPr>
        <sz val="11"/>
        <color theme="1"/>
        <rFont val="宋体"/>
        <family val="2"/>
        <charset val="134"/>
        <scheme val="minor"/>
      </rPr>
      <t/>
    </r>
  </si>
  <si>
    <r>
      <rPr>
        <sz val="10"/>
        <color theme="1"/>
        <rFont val="宋体"/>
        <family val="2"/>
        <charset val="134"/>
      </rPr>
      <t>方案</t>
    </r>
    <r>
      <rPr>
        <sz val="10"/>
        <color theme="1"/>
        <rFont val="Arial Narrow"/>
        <family val="2"/>
      </rPr>
      <t>361</t>
    </r>
    <r>
      <rPr>
        <sz val="11"/>
        <color theme="1"/>
        <rFont val="宋体"/>
        <family val="2"/>
        <charset val="134"/>
        <scheme val="minor"/>
      </rPr>
      <t/>
    </r>
  </si>
  <si>
    <r>
      <rPr>
        <sz val="10"/>
        <color theme="1"/>
        <rFont val="宋体"/>
        <family val="2"/>
        <charset val="134"/>
      </rPr>
      <t>方案</t>
    </r>
    <r>
      <rPr>
        <sz val="10"/>
        <color theme="1"/>
        <rFont val="Arial Narrow"/>
        <family val="2"/>
      </rPr>
      <t>362</t>
    </r>
    <r>
      <rPr>
        <sz val="11"/>
        <color theme="1"/>
        <rFont val="宋体"/>
        <family val="2"/>
        <charset val="134"/>
        <scheme val="minor"/>
      </rPr>
      <t/>
    </r>
  </si>
  <si>
    <r>
      <rPr>
        <sz val="10"/>
        <color theme="1"/>
        <rFont val="宋体"/>
        <family val="2"/>
        <charset val="134"/>
      </rPr>
      <t>方案</t>
    </r>
    <r>
      <rPr>
        <sz val="10"/>
        <color theme="1"/>
        <rFont val="Arial Narrow"/>
        <family val="2"/>
      </rPr>
      <t>363</t>
    </r>
    <r>
      <rPr>
        <sz val="11"/>
        <color theme="1"/>
        <rFont val="宋体"/>
        <family val="2"/>
        <charset val="134"/>
        <scheme val="minor"/>
      </rPr>
      <t/>
    </r>
  </si>
  <si>
    <r>
      <rPr>
        <sz val="10"/>
        <color theme="1"/>
        <rFont val="宋体"/>
        <family val="2"/>
        <charset val="134"/>
      </rPr>
      <t>方案</t>
    </r>
    <r>
      <rPr>
        <sz val="10"/>
        <color theme="1"/>
        <rFont val="Arial Narrow"/>
        <family val="2"/>
      </rPr>
      <t>364</t>
    </r>
    <r>
      <rPr>
        <sz val="11"/>
        <color theme="1"/>
        <rFont val="宋体"/>
        <family val="2"/>
        <charset val="134"/>
        <scheme val="minor"/>
      </rPr>
      <t/>
    </r>
  </si>
  <si>
    <r>
      <rPr>
        <sz val="10"/>
        <color theme="1"/>
        <rFont val="宋体"/>
        <family val="2"/>
        <charset val="134"/>
      </rPr>
      <t>方案</t>
    </r>
    <r>
      <rPr>
        <sz val="10"/>
        <color theme="1"/>
        <rFont val="Arial Narrow"/>
        <family val="2"/>
      </rPr>
      <t>365</t>
    </r>
    <r>
      <rPr>
        <sz val="11"/>
        <color theme="1"/>
        <rFont val="宋体"/>
        <family val="2"/>
        <charset val="134"/>
        <scheme val="minor"/>
      </rPr>
      <t/>
    </r>
  </si>
  <si>
    <r>
      <rPr>
        <sz val="10"/>
        <color theme="1"/>
        <rFont val="宋体"/>
        <family val="2"/>
        <charset val="134"/>
      </rPr>
      <t>方案</t>
    </r>
    <r>
      <rPr>
        <sz val="10"/>
        <color theme="1"/>
        <rFont val="Arial Narrow"/>
        <family val="2"/>
      </rPr>
      <t>366</t>
    </r>
    <r>
      <rPr>
        <sz val="11"/>
        <color theme="1"/>
        <rFont val="宋体"/>
        <family val="2"/>
        <charset val="134"/>
        <scheme val="minor"/>
      </rPr>
      <t/>
    </r>
  </si>
  <si>
    <r>
      <rPr>
        <sz val="10"/>
        <color theme="1"/>
        <rFont val="宋体"/>
        <family val="2"/>
        <charset val="134"/>
      </rPr>
      <t>方案</t>
    </r>
    <r>
      <rPr>
        <sz val="10"/>
        <color theme="1"/>
        <rFont val="Arial Narrow"/>
        <family val="2"/>
      </rPr>
      <t>367</t>
    </r>
    <r>
      <rPr>
        <sz val="11"/>
        <color theme="1"/>
        <rFont val="宋体"/>
        <family val="2"/>
        <charset val="134"/>
        <scheme val="minor"/>
      </rPr>
      <t/>
    </r>
  </si>
  <si>
    <r>
      <rPr>
        <sz val="10"/>
        <color theme="1"/>
        <rFont val="宋体"/>
        <family val="2"/>
        <charset val="134"/>
      </rPr>
      <t>方案</t>
    </r>
    <r>
      <rPr>
        <sz val="10"/>
        <color theme="1"/>
        <rFont val="Arial Narrow"/>
        <family val="2"/>
      </rPr>
      <t>368</t>
    </r>
    <r>
      <rPr>
        <sz val="11"/>
        <color theme="1"/>
        <rFont val="宋体"/>
        <family val="2"/>
        <charset val="134"/>
        <scheme val="minor"/>
      </rPr>
      <t/>
    </r>
  </si>
  <si>
    <r>
      <rPr>
        <sz val="10"/>
        <color theme="1"/>
        <rFont val="宋体"/>
        <family val="2"/>
        <charset val="134"/>
      </rPr>
      <t>方案</t>
    </r>
    <r>
      <rPr>
        <sz val="10"/>
        <color theme="1"/>
        <rFont val="Arial Narrow"/>
        <family val="2"/>
      </rPr>
      <t>369</t>
    </r>
    <r>
      <rPr>
        <sz val="11"/>
        <color theme="1"/>
        <rFont val="宋体"/>
        <family val="2"/>
        <charset val="134"/>
        <scheme val="minor"/>
      </rPr>
      <t/>
    </r>
  </si>
  <si>
    <r>
      <rPr>
        <sz val="10"/>
        <color theme="1"/>
        <rFont val="宋体"/>
        <family val="2"/>
        <charset val="134"/>
      </rPr>
      <t>方案</t>
    </r>
    <r>
      <rPr>
        <sz val="10"/>
        <color theme="1"/>
        <rFont val="Arial Narrow"/>
        <family val="2"/>
      </rPr>
      <t>370</t>
    </r>
    <r>
      <rPr>
        <sz val="11"/>
        <color theme="1"/>
        <rFont val="宋体"/>
        <family val="2"/>
        <charset val="134"/>
        <scheme val="minor"/>
      </rPr>
      <t/>
    </r>
  </si>
  <si>
    <r>
      <rPr>
        <sz val="10"/>
        <color theme="1"/>
        <rFont val="宋体"/>
        <family val="2"/>
        <charset val="134"/>
      </rPr>
      <t>方案</t>
    </r>
    <r>
      <rPr>
        <sz val="10"/>
        <color theme="1"/>
        <rFont val="Arial Narrow"/>
        <family val="2"/>
      </rPr>
      <t>371</t>
    </r>
    <r>
      <rPr>
        <sz val="11"/>
        <color theme="1"/>
        <rFont val="宋体"/>
        <family val="2"/>
        <charset val="134"/>
        <scheme val="minor"/>
      </rPr>
      <t/>
    </r>
  </si>
  <si>
    <r>
      <rPr>
        <sz val="10"/>
        <color theme="1"/>
        <rFont val="宋体"/>
        <family val="2"/>
        <charset val="134"/>
      </rPr>
      <t>方案</t>
    </r>
    <r>
      <rPr>
        <sz val="10"/>
        <color theme="1"/>
        <rFont val="Arial Narrow"/>
        <family val="2"/>
      </rPr>
      <t>372</t>
    </r>
    <r>
      <rPr>
        <sz val="11"/>
        <color theme="1"/>
        <rFont val="宋体"/>
        <family val="2"/>
        <charset val="134"/>
        <scheme val="minor"/>
      </rPr>
      <t/>
    </r>
  </si>
  <si>
    <r>
      <rPr>
        <sz val="10"/>
        <color theme="1"/>
        <rFont val="宋体"/>
        <family val="2"/>
        <charset val="134"/>
      </rPr>
      <t>方案</t>
    </r>
    <r>
      <rPr>
        <sz val="10"/>
        <color theme="1"/>
        <rFont val="Arial Narrow"/>
        <family val="2"/>
      </rPr>
      <t>373</t>
    </r>
    <r>
      <rPr>
        <sz val="11"/>
        <color theme="1"/>
        <rFont val="宋体"/>
        <family val="2"/>
        <charset val="134"/>
        <scheme val="minor"/>
      </rPr>
      <t/>
    </r>
  </si>
  <si>
    <r>
      <rPr>
        <sz val="10"/>
        <color theme="1"/>
        <rFont val="宋体"/>
        <family val="2"/>
        <charset val="134"/>
      </rPr>
      <t>方案</t>
    </r>
    <r>
      <rPr>
        <sz val="10"/>
        <color theme="1"/>
        <rFont val="Arial Narrow"/>
        <family val="2"/>
      </rPr>
      <t>374</t>
    </r>
    <r>
      <rPr>
        <sz val="11"/>
        <color theme="1"/>
        <rFont val="宋体"/>
        <family val="2"/>
        <charset val="134"/>
        <scheme val="minor"/>
      </rPr>
      <t/>
    </r>
  </si>
  <si>
    <r>
      <rPr>
        <sz val="10"/>
        <color theme="1"/>
        <rFont val="宋体"/>
        <family val="2"/>
        <charset val="134"/>
      </rPr>
      <t>方案</t>
    </r>
    <r>
      <rPr>
        <sz val="10"/>
        <color theme="1"/>
        <rFont val="Arial Narrow"/>
        <family val="2"/>
      </rPr>
      <t>375</t>
    </r>
    <r>
      <rPr>
        <sz val="11"/>
        <color theme="1"/>
        <rFont val="宋体"/>
        <family val="2"/>
        <charset val="134"/>
        <scheme val="minor"/>
      </rPr>
      <t/>
    </r>
  </si>
  <si>
    <r>
      <rPr>
        <sz val="10"/>
        <color theme="1"/>
        <rFont val="宋体"/>
        <family val="2"/>
        <charset val="134"/>
      </rPr>
      <t>方案</t>
    </r>
    <r>
      <rPr>
        <sz val="10"/>
        <color theme="1"/>
        <rFont val="Arial Narrow"/>
        <family val="2"/>
      </rPr>
      <t>376</t>
    </r>
    <r>
      <rPr>
        <sz val="11"/>
        <color theme="1"/>
        <rFont val="宋体"/>
        <family val="2"/>
        <charset val="134"/>
        <scheme val="minor"/>
      </rPr>
      <t/>
    </r>
  </si>
  <si>
    <r>
      <rPr>
        <sz val="10"/>
        <color theme="1"/>
        <rFont val="宋体"/>
        <family val="2"/>
        <charset val="134"/>
      </rPr>
      <t>方案</t>
    </r>
    <r>
      <rPr>
        <sz val="10"/>
        <color theme="1"/>
        <rFont val="Arial Narrow"/>
        <family val="2"/>
      </rPr>
      <t>377</t>
    </r>
    <r>
      <rPr>
        <sz val="11"/>
        <color theme="1"/>
        <rFont val="宋体"/>
        <family val="2"/>
        <charset val="134"/>
        <scheme val="minor"/>
      </rPr>
      <t/>
    </r>
  </si>
  <si>
    <r>
      <rPr>
        <sz val="10"/>
        <color theme="1"/>
        <rFont val="宋体"/>
        <family val="2"/>
        <charset val="134"/>
      </rPr>
      <t>方案</t>
    </r>
    <r>
      <rPr>
        <sz val="10"/>
        <color theme="1"/>
        <rFont val="Arial Narrow"/>
        <family val="2"/>
      </rPr>
      <t>378</t>
    </r>
    <r>
      <rPr>
        <sz val="11"/>
        <color theme="1"/>
        <rFont val="宋体"/>
        <family val="2"/>
        <charset val="134"/>
        <scheme val="minor"/>
      </rPr>
      <t/>
    </r>
  </si>
  <si>
    <r>
      <rPr>
        <sz val="10"/>
        <color theme="1"/>
        <rFont val="宋体"/>
        <family val="2"/>
        <charset val="134"/>
      </rPr>
      <t>方案</t>
    </r>
    <r>
      <rPr>
        <sz val="10"/>
        <color theme="1"/>
        <rFont val="Arial Narrow"/>
        <family val="2"/>
      </rPr>
      <t>379</t>
    </r>
    <r>
      <rPr>
        <sz val="11"/>
        <color theme="1"/>
        <rFont val="宋体"/>
        <family val="2"/>
        <charset val="134"/>
        <scheme val="minor"/>
      </rPr>
      <t/>
    </r>
  </si>
  <si>
    <r>
      <rPr>
        <sz val="10"/>
        <color theme="1"/>
        <rFont val="宋体"/>
        <family val="2"/>
        <charset val="134"/>
      </rPr>
      <t>方案</t>
    </r>
    <r>
      <rPr>
        <sz val="10"/>
        <color theme="1"/>
        <rFont val="Arial Narrow"/>
        <family val="2"/>
      </rPr>
      <t>380</t>
    </r>
    <r>
      <rPr>
        <sz val="11"/>
        <color theme="1"/>
        <rFont val="宋体"/>
        <family val="2"/>
        <charset val="134"/>
        <scheme val="minor"/>
      </rPr>
      <t/>
    </r>
  </si>
  <si>
    <r>
      <rPr>
        <sz val="10"/>
        <color theme="1"/>
        <rFont val="宋体"/>
        <family val="2"/>
        <charset val="134"/>
      </rPr>
      <t>方案</t>
    </r>
    <r>
      <rPr>
        <sz val="10"/>
        <color theme="1"/>
        <rFont val="Arial Narrow"/>
        <family val="2"/>
      </rPr>
      <t>381</t>
    </r>
    <r>
      <rPr>
        <sz val="11"/>
        <color theme="1"/>
        <rFont val="宋体"/>
        <family val="2"/>
        <charset val="134"/>
        <scheme val="minor"/>
      </rPr>
      <t/>
    </r>
  </si>
  <si>
    <r>
      <rPr>
        <sz val="10"/>
        <color theme="1"/>
        <rFont val="宋体"/>
        <family val="2"/>
        <charset val="134"/>
      </rPr>
      <t>方案</t>
    </r>
    <r>
      <rPr>
        <sz val="10"/>
        <color theme="1"/>
        <rFont val="Arial Narrow"/>
        <family val="2"/>
      </rPr>
      <t>382</t>
    </r>
    <r>
      <rPr>
        <sz val="11"/>
        <color theme="1"/>
        <rFont val="宋体"/>
        <family val="2"/>
        <charset val="134"/>
        <scheme val="minor"/>
      </rPr>
      <t/>
    </r>
  </si>
  <si>
    <r>
      <rPr>
        <sz val="10"/>
        <color theme="1"/>
        <rFont val="宋体"/>
        <family val="2"/>
        <charset val="134"/>
      </rPr>
      <t>方案</t>
    </r>
    <r>
      <rPr>
        <sz val="10"/>
        <color theme="1"/>
        <rFont val="Arial Narrow"/>
        <family val="2"/>
      </rPr>
      <t>383</t>
    </r>
    <r>
      <rPr>
        <sz val="11"/>
        <color theme="1"/>
        <rFont val="宋体"/>
        <family val="2"/>
        <charset val="134"/>
        <scheme val="minor"/>
      </rPr>
      <t/>
    </r>
  </si>
  <si>
    <r>
      <rPr>
        <sz val="10"/>
        <color theme="1"/>
        <rFont val="宋体"/>
        <family val="2"/>
        <charset val="134"/>
      </rPr>
      <t>方案</t>
    </r>
    <r>
      <rPr>
        <sz val="10"/>
        <color theme="1"/>
        <rFont val="Arial Narrow"/>
        <family val="2"/>
      </rPr>
      <t>384</t>
    </r>
    <r>
      <rPr>
        <sz val="11"/>
        <color theme="1"/>
        <rFont val="宋体"/>
        <family val="2"/>
        <charset val="134"/>
        <scheme val="minor"/>
      </rPr>
      <t/>
    </r>
  </si>
  <si>
    <r>
      <rPr>
        <sz val="10"/>
        <color theme="1"/>
        <rFont val="宋体"/>
        <family val="2"/>
        <charset val="134"/>
      </rPr>
      <t>方案</t>
    </r>
    <r>
      <rPr>
        <sz val="10"/>
        <color theme="1"/>
        <rFont val="Arial Narrow"/>
        <family val="2"/>
      </rPr>
      <t>385</t>
    </r>
    <r>
      <rPr>
        <sz val="11"/>
        <color theme="1"/>
        <rFont val="宋体"/>
        <family val="2"/>
        <charset val="134"/>
        <scheme val="minor"/>
      </rPr>
      <t/>
    </r>
  </si>
  <si>
    <r>
      <rPr>
        <sz val="10"/>
        <color theme="1"/>
        <rFont val="宋体"/>
        <family val="2"/>
        <charset val="134"/>
      </rPr>
      <t>方案</t>
    </r>
    <r>
      <rPr>
        <sz val="10"/>
        <color theme="1"/>
        <rFont val="Arial Narrow"/>
        <family val="2"/>
      </rPr>
      <t>386</t>
    </r>
    <r>
      <rPr>
        <sz val="11"/>
        <color theme="1"/>
        <rFont val="宋体"/>
        <family val="2"/>
        <charset val="134"/>
        <scheme val="minor"/>
      </rPr>
      <t/>
    </r>
  </si>
  <si>
    <r>
      <rPr>
        <sz val="10"/>
        <color theme="1"/>
        <rFont val="宋体"/>
        <family val="2"/>
        <charset val="134"/>
      </rPr>
      <t>方案</t>
    </r>
    <r>
      <rPr>
        <sz val="10"/>
        <color theme="1"/>
        <rFont val="Arial Narrow"/>
        <family val="2"/>
      </rPr>
      <t>387</t>
    </r>
    <r>
      <rPr>
        <sz val="11"/>
        <color theme="1"/>
        <rFont val="宋体"/>
        <family val="2"/>
        <charset val="134"/>
        <scheme val="minor"/>
      </rPr>
      <t/>
    </r>
  </si>
  <si>
    <r>
      <rPr>
        <sz val="10"/>
        <color theme="1"/>
        <rFont val="宋体"/>
        <family val="2"/>
        <charset val="134"/>
      </rPr>
      <t>方案</t>
    </r>
    <r>
      <rPr>
        <sz val="10"/>
        <color theme="1"/>
        <rFont val="Arial Narrow"/>
        <family val="2"/>
      </rPr>
      <t>388</t>
    </r>
    <r>
      <rPr>
        <sz val="11"/>
        <color theme="1"/>
        <rFont val="宋体"/>
        <family val="2"/>
        <charset val="134"/>
        <scheme val="minor"/>
      </rPr>
      <t/>
    </r>
  </si>
  <si>
    <r>
      <rPr>
        <sz val="10"/>
        <color theme="1"/>
        <rFont val="宋体"/>
        <family val="2"/>
        <charset val="134"/>
      </rPr>
      <t>方案</t>
    </r>
    <r>
      <rPr>
        <sz val="10"/>
        <color theme="1"/>
        <rFont val="Arial Narrow"/>
        <family val="2"/>
      </rPr>
      <t>389</t>
    </r>
    <r>
      <rPr>
        <sz val="11"/>
        <color theme="1"/>
        <rFont val="宋体"/>
        <family val="2"/>
        <charset val="134"/>
        <scheme val="minor"/>
      </rPr>
      <t/>
    </r>
  </si>
  <si>
    <r>
      <rPr>
        <sz val="10"/>
        <color theme="1"/>
        <rFont val="宋体"/>
        <family val="2"/>
        <charset val="134"/>
      </rPr>
      <t>方案</t>
    </r>
    <r>
      <rPr>
        <sz val="10"/>
        <color theme="1"/>
        <rFont val="Arial Narrow"/>
        <family val="2"/>
      </rPr>
      <t>390</t>
    </r>
    <r>
      <rPr>
        <sz val="11"/>
        <color theme="1"/>
        <rFont val="宋体"/>
        <family val="2"/>
        <charset val="134"/>
        <scheme val="minor"/>
      </rPr>
      <t/>
    </r>
  </si>
  <si>
    <r>
      <rPr>
        <sz val="10"/>
        <color theme="1"/>
        <rFont val="宋体"/>
        <family val="2"/>
        <charset val="134"/>
      </rPr>
      <t>方案</t>
    </r>
    <r>
      <rPr>
        <sz val="10"/>
        <color theme="1"/>
        <rFont val="Arial Narrow"/>
        <family val="2"/>
      </rPr>
      <t>391</t>
    </r>
    <r>
      <rPr>
        <sz val="11"/>
        <color theme="1"/>
        <rFont val="宋体"/>
        <family val="2"/>
        <charset val="134"/>
        <scheme val="minor"/>
      </rPr>
      <t/>
    </r>
  </si>
  <si>
    <r>
      <rPr>
        <sz val="10"/>
        <color theme="1"/>
        <rFont val="宋体"/>
        <family val="2"/>
        <charset val="134"/>
      </rPr>
      <t>方案</t>
    </r>
    <r>
      <rPr>
        <sz val="10"/>
        <color theme="1"/>
        <rFont val="Arial Narrow"/>
        <family val="2"/>
      </rPr>
      <t>392</t>
    </r>
    <r>
      <rPr>
        <sz val="11"/>
        <color theme="1"/>
        <rFont val="宋体"/>
        <family val="2"/>
        <charset val="134"/>
        <scheme val="minor"/>
      </rPr>
      <t/>
    </r>
  </si>
  <si>
    <r>
      <rPr>
        <sz val="10"/>
        <color theme="1"/>
        <rFont val="宋体"/>
        <family val="2"/>
        <charset val="134"/>
      </rPr>
      <t>方案</t>
    </r>
    <r>
      <rPr>
        <sz val="10"/>
        <color theme="1"/>
        <rFont val="Arial Narrow"/>
        <family val="2"/>
      </rPr>
      <t>393</t>
    </r>
    <r>
      <rPr>
        <sz val="11"/>
        <color theme="1"/>
        <rFont val="宋体"/>
        <family val="2"/>
        <charset val="134"/>
        <scheme val="minor"/>
      </rPr>
      <t/>
    </r>
  </si>
  <si>
    <r>
      <rPr>
        <sz val="10"/>
        <color theme="1"/>
        <rFont val="宋体"/>
        <family val="2"/>
        <charset val="134"/>
      </rPr>
      <t>方案</t>
    </r>
    <r>
      <rPr>
        <sz val="10"/>
        <color theme="1"/>
        <rFont val="Arial Narrow"/>
        <family val="2"/>
      </rPr>
      <t>394</t>
    </r>
    <r>
      <rPr>
        <sz val="11"/>
        <color theme="1"/>
        <rFont val="宋体"/>
        <family val="2"/>
        <charset val="134"/>
        <scheme val="minor"/>
      </rPr>
      <t/>
    </r>
  </si>
  <si>
    <r>
      <rPr>
        <sz val="10"/>
        <color theme="1"/>
        <rFont val="宋体"/>
        <family val="2"/>
        <charset val="134"/>
      </rPr>
      <t>方案</t>
    </r>
    <r>
      <rPr>
        <sz val="10"/>
        <color theme="1"/>
        <rFont val="Arial Narrow"/>
        <family val="2"/>
      </rPr>
      <t>395</t>
    </r>
    <r>
      <rPr>
        <sz val="11"/>
        <color theme="1"/>
        <rFont val="宋体"/>
        <family val="2"/>
        <charset val="134"/>
        <scheme val="minor"/>
      </rPr>
      <t/>
    </r>
  </si>
  <si>
    <r>
      <rPr>
        <sz val="10"/>
        <color theme="1"/>
        <rFont val="宋体"/>
        <family val="2"/>
        <charset val="134"/>
      </rPr>
      <t>方案</t>
    </r>
    <r>
      <rPr>
        <sz val="10"/>
        <color theme="1"/>
        <rFont val="Arial Narrow"/>
        <family val="2"/>
      </rPr>
      <t>396</t>
    </r>
    <r>
      <rPr>
        <sz val="11"/>
        <color theme="1"/>
        <rFont val="宋体"/>
        <family val="2"/>
        <charset val="134"/>
        <scheme val="minor"/>
      </rPr>
      <t/>
    </r>
  </si>
  <si>
    <r>
      <rPr>
        <sz val="10"/>
        <color theme="1"/>
        <rFont val="宋体"/>
        <family val="2"/>
        <charset val="134"/>
      </rPr>
      <t>方案</t>
    </r>
    <r>
      <rPr>
        <sz val="10"/>
        <color theme="1"/>
        <rFont val="Arial Narrow"/>
        <family val="2"/>
      </rPr>
      <t>397</t>
    </r>
    <r>
      <rPr>
        <sz val="11"/>
        <color theme="1"/>
        <rFont val="宋体"/>
        <family val="2"/>
        <charset val="134"/>
        <scheme val="minor"/>
      </rPr>
      <t/>
    </r>
  </si>
  <si>
    <r>
      <rPr>
        <sz val="10"/>
        <color theme="1"/>
        <rFont val="宋体"/>
        <family val="2"/>
        <charset val="134"/>
      </rPr>
      <t>方案</t>
    </r>
    <r>
      <rPr>
        <sz val="10"/>
        <color theme="1"/>
        <rFont val="Arial Narrow"/>
        <family val="2"/>
      </rPr>
      <t>398</t>
    </r>
    <r>
      <rPr>
        <sz val="11"/>
        <color theme="1"/>
        <rFont val="宋体"/>
        <family val="2"/>
        <charset val="134"/>
        <scheme val="minor"/>
      </rPr>
      <t/>
    </r>
  </si>
  <si>
    <r>
      <rPr>
        <sz val="10"/>
        <color theme="1"/>
        <rFont val="宋体"/>
        <family val="2"/>
        <charset val="134"/>
      </rPr>
      <t>方案</t>
    </r>
    <r>
      <rPr>
        <sz val="10"/>
        <color theme="1"/>
        <rFont val="Arial Narrow"/>
        <family val="2"/>
      </rPr>
      <t>399</t>
    </r>
    <r>
      <rPr>
        <sz val="11"/>
        <color theme="1"/>
        <rFont val="宋体"/>
        <family val="2"/>
        <charset val="134"/>
        <scheme val="minor"/>
      </rPr>
      <t/>
    </r>
  </si>
  <si>
    <r>
      <rPr>
        <sz val="10"/>
        <color theme="1"/>
        <rFont val="宋体"/>
        <family val="2"/>
        <charset val="134"/>
      </rPr>
      <t>方案</t>
    </r>
    <r>
      <rPr>
        <sz val="10"/>
        <color theme="1"/>
        <rFont val="Arial Narrow"/>
        <family val="2"/>
      </rPr>
      <t>400</t>
    </r>
    <r>
      <rPr>
        <sz val="11"/>
        <color theme="1"/>
        <rFont val="宋体"/>
        <family val="2"/>
        <charset val="134"/>
        <scheme val="minor"/>
      </rPr>
      <t/>
    </r>
  </si>
  <si>
    <r>
      <rPr>
        <sz val="10"/>
        <color theme="1"/>
        <rFont val="宋体"/>
        <family val="2"/>
        <charset val="134"/>
      </rPr>
      <t>方案</t>
    </r>
    <r>
      <rPr>
        <sz val="10"/>
        <color theme="1"/>
        <rFont val="Arial Narrow"/>
        <family val="2"/>
      </rPr>
      <t>401</t>
    </r>
    <r>
      <rPr>
        <sz val="11"/>
        <color theme="1"/>
        <rFont val="宋体"/>
        <family val="2"/>
        <charset val="134"/>
        <scheme val="minor"/>
      </rPr>
      <t/>
    </r>
  </si>
  <si>
    <r>
      <rPr>
        <sz val="10"/>
        <color theme="1"/>
        <rFont val="宋体"/>
        <family val="2"/>
        <charset val="134"/>
      </rPr>
      <t>方案</t>
    </r>
    <r>
      <rPr>
        <sz val="10"/>
        <color theme="1"/>
        <rFont val="Arial Narrow"/>
        <family val="2"/>
      </rPr>
      <t>402</t>
    </r>
    <r>
      <rPr>
        <sz val="11"/>
        <color theme="1"/>
        <rFont val="宋体"/>
        <family val="2"/>
        <charset val="134"/>
        <scheme val="minor"/>
      </rPr>
      <t/>
    </r>
  </si>
  <si>
    <r>
      <rPr>
        <sz val="10"/>
        <color theme="1"/>
        <rFont val="宋体"/>
        <family val="2"/>
        <charset val="134"/>
      </rPr>
      <t>方案</t>
    </r>
    <r>
      <rPr>
        <sz val="10"/>
        <color theme="1"/>
        <rFont val="Arial Narrow"/>
        <family val="2"/>
      </rPr>
      <t>403</t>
    </r>
    <r>
      <rPr>
        <sz val="11"/>
        <color theme="1"/>
        <rFont val="宋体"/>
        <family val="2"/>
        <charset val="134"/>
        <scheme val="minor"/>
      </rPr>
      <t/>
    </r>
  </si>
  <si>
    <r>
      <rPr>
        <sz val="10"/>
        <color theme="1"/>
        <rFont val="宋体"/>
        <family val="2"/>
        <charset val="134"/>
      </rPr>
      <t>方案</t>
    </r>
    <r>
      <rPr>
        <sz val="10"/>
        <color theme="1"/>
        <rFont val="Arial Narrow"/>
        <family val="2"/>
      </rPr>
      <t>404</t>
    </r>
    <r>
      <rPr>
        <sz val="11"/>
        <color theme="1"/>
        <rFont val="宋体"/>
        <family val="2"/>
        <charset val="134"/>
        <scheme val="minor"/>
      </rPr>
      <t/>
    </r>
  </si>
  <si>
    <r>
      <rPr>
        <sz val="10"/>
        <color theme="1"/>
        <rFont val="宋体"/>
        <family val="2"/>
        <charset val="134"/>
      </rPr>
      <t>方案</t>
    </r>
    <r>
      <rPr>
        <sz val="10"/>
        <color theme="1"/>
        <rFont val="Arial Narrow"/>
        <family val="2"/>
      </rPr>
      <t>405</t>
    </r>
    <r>
      <rPr>
        <sz val="11"/>
        <color theme="1"/>
        <rFont val="宋体"/>
        <family val="2"/>
        <charset val="134"/>
        <scheme val="minor"/>
      </rPr>
      <t/>
    </r>
  </si>
  <si>
    <r>
      <rPr>
        <sz val="10"/>
        <color theme="1"/>
        <rFont val="宋体"/>
        <family val="2"/>
        <charset val="134"/>
      </rPr>
      <t>方案</t>
    </r>
    <r>
      <rPr>
        <sz val="10"/>
        <color theme="1"/>
        <rFont val="Arial Narrow"/>
        <family val="2"/>
      </rPr>
      <t>406</t>
    </r>
    <r>
      <rPr>
        <sz val="11"/>
        <color theme="1"/>
        <rFont val="宋体"/>
        <family val="2"/>
        <charset val="134"/>
        <scheme val="minor"/>
      </rPr>
      <t/>
    </r>
  </si>
  <si>
    <r>
      <rPr>
        <sz val="10"/>
        <color theme="1"/>
        <rFont val="宋体"/>
        <family val="2"/>
        <charset val="134"/>
      </rPr>
      <t>方案</t>
    </r>
    <r>
      <rPr>
        <sz val="10"/>
        <color theme="1"/>
        <rFont val="Arial Narrow"/>
        <family val="2"/>
      </rPr>
      <t>407</t>
    </r>
    <r>
      <rPr>
        <sz val="11"/>
        <color theme="1"/>
        <rFont val="宋体"/>
        <family val="2"/>
        <charset val="134"/>
        <scheme val="minor"/>
      </rPr>
      <t/>
    </r>
  </si>
  <si>
    <r>
      <rPr>
        <sz val="10"/>
        <color theme="1"/>
        <rFont val="宋体"/>
        <family val="2"/>
        <charset val="134"/>
      </rPr>
      <t>方案</t>
    </r>
    <r>
      <rPr>
        <sz val="10"/>
        <color theme="1"/>
        <rFont val="Arial Narrow"/>
        <family val="2"/>
      </rPr>
      <t>408</t>
    </r>
    <r>
      <rPr>
        <sz val="11"/>
        <color theme="1"/>
        <rFont val="宋体"/>
        <family val="2"/>
        <charset val="134"/>
        <scheme val="minor"/>
      </rPr>
      <t/>
    </r>
  </si>
  <si>
    <r>
      <rPr>
        <sz val="10"/>
        <color theme="1"/>
        <rFont val="宋体"/>
        <family val="2"/>
        <charset val="134"/>
      </rPr>
      <t>方案</t>
    </r>
    <r>
      <rPr>
        <sz val="10"/>
        <color theme="1"/>
        <rFont val="Arial Narrow"/>
        <family val="2"/>
      </rPr>
      <t>409</t>
    </r>
    <r>
      <rPr>
        <sz val="11"/>
        <color theme="1"/>
        <rFont val="宋体"/>
        <family val="2"/>
        <charset val="134"/>
        <scheme val="minor"/>
      </rPr>
      <t/>
    </r>
  </si>
  <si>
    <r>
      <rPr>
        <sz val="10"/>
        <color theme="1"/>
        <rFont val="宋体"/>
        <family val="2"/>
        <charset val="134"/>
      </rPr>
      <t>方案</t>
    </r>
    <r>
      <rPr>
        <sz val="10"/>
        <color theme="1"/>
        <rFont val="Arial Narrow"/>
        <family val="2"/>
      </rPr>
      <t>410</t>
    </r>
    <r>
      <rPr>
        <sz val="11"/>
        <color theme="1"/>
        <rFont val="宋体"/>
        <family val="2"/>
        <charset val="134"/>
        <scheme val="minor"/>
      </rPr>
      <t/>
    </r>
  </si>
  <si>
    <r>
      <rPr>
        <sz val="10"/>
        <color theme="1"/>
        <rFont val="宋体"/>
        <family val="2"/>
        <charset val="134"/>
      </rPr>
      <t>方案</t>
    </r>
    <r>
      <rPr>
        <sz val="10"/>
        <color theme="1"/>
        <rFont val="Arial Narrow"/>
        <family val="2"/>
      </rPr>
      <t>411</t>
    </r>
    <r>
      <rPr>
        <sz val="11"/>
        <color theme="1"/>
        <rFont val="宋体"/>
        <family val="2"/>
        <charset val="134"/>
        <scheme val="minor"/>
      </rPr>
      <t/>
    </r>
  </si>
  <si>
    <r>
      <rPr>
        <sz val="10"/>
        <color theme="1"/>
        <rFont val="宋体"/>
        <family val="2"/>
        <charset val="134"/>
      </rPr>
      <t>方案</t>
    </r>
    <r>
      <rPr>
        <sz val="10"/>
        <color theme="1"/>
        <rFont val="Arial Narrow"/>
        <family val="2"/>
      </rPr>
      <t>412</t>
    </r>
    <r>
      <rPr>
        <sz val="11"/>
        <color theme="1"/>
        <rFont val="宋体"/>
        <family val="2"/>
        <charset val="134"/>
        <scheme val="minor"/>
      </rPr>
      <t/>
    </r>
  </si>
  <si>
    <r>
      <rPr>
        <sz val="10"/>
        <color theme="1"/>
        <rFont val="宋体"/>
        <family val="2"/>
        <charset val="134"/>
      </rPr>
      <t>方案</t>
    </r>
    <r>
      <rPr>
        <sz val="10"/>
        <color theme="1"/>
        <rFont val="Arial Narrow"/>
        <family val="2"/>
      </rPr>
      <t>413</t>
    </r>
    <r>
      <rPr>
        <sz val="11"/>
        <color theme="1"/>
        <rFont val="宋体"/>
        <family val="2"/>
        <charset val="134"/>
        <scheme val="minor"/>
      </rPr>
      <t/>
    </r>
  </si>
  <si>
    <r>
      <rPr>
        <sz val="10"/>
        <color theme="1"/>
        <rFont val="宋体"/>
        <family val="2"/>
        <charset val="134"/>
      </rPr>
      <t>方案</t>
    </r>
    <r>
      <rPr>
        <sz val="10"/>
        <color theme="1"/>
        <rFont val="Arial Narrow"/>
        <family val="2"/>
      </rPr>
      <t>414</t>
    </r>
    <r>
      <rPr>
        <sz val="11"/>
        <color theme="1"/>
        <rFont val="宋体"/>
        <family val="2"/>
        <charset val="134"/>
        <scheme val="minor"/>
      </rPr>
      <t/>
    </r>
  </si>
  <si>
    <r>
      <rPr>
        <sz val="10"/>
        <color theme="1"/>
        <rFont val="宋体"/>
        <family val="2"/>
        <charset val="134"/>
      </rPr>
      <t>方案</t>
    </r>
    <r>
      <rPr>
        <sz val="10"/>
        <color theme="1"/>
        <rFont val="Arial Narrow"/>
        <family val="2"/>
      </rPr>
      <t>415</t>
    </r>
    <r>
      <rPr>
        <sz val="11"/>
        <color theme="1"/>
        <rFont val="宋体"/>
        <family val="2"/>
        <charset val="134"/>
        <scheme val="minor"/>
      </rPr>
      <t/>
    </r>
  </si>
  <si>
    <r>
      <rPr>
        <sz val="10"/>
        <color theme="1"/>
        <rFont val="宋体"/>
        <family val="2"/>
        <charset val="134"/>
      </rPr>
      <t>方案</t>
    </r>
    <r>
      <rPr>
        <sz val="10"/>
        <color theme="1"/>
        <rFont val="Arial Narrow"/>
        <family val="2"/>
      </rPr>
      <t>416</t>
    </r>
    <r>
      <rPr>
        <sz val="11"/>
        <color theme="1"/>
        <rFont val="宋体"/>
        <family val="2"/>
        <charset val="134"/>
        <scheme val="minor"/>
      </rPr>
      <t/>
    </r>
  </si>
  <si>
    <r>
      <rPr>
        <sz val="10"/>
        <color theme="1"/>
        <rFont val="宋体"/>
        <family val="2"/>
        <charset val="134"/>
      </rPr>
      <t>方案</t>
    </r>
    <r>
      <rPr>
        <sz val="10"/>
        <color theme="1"/>
        <rFont val="Arial Narrow"/>
        <family val="2"/>
      </rPr>
      <t>417</t>
    </r>
    <r>
      <rPr>
        <sz val="11"/>
        <color theme="1"/>
        <rFont val="宋体"/>
        <family val="2"/>
        <charset val="134"/>
        <scheme val="minor"/>
      </rPr>
      <t/>
    </r>
  </si>
  <si>
    <r>
      <rPr>
        <sz val="10"/>
        <color theme="1"/>
        <rFont val="宋体"/>
        <family val="2"/>
        <charset val="134"/>
      </rPr>
      <t>方案</t>
    </r>
    <r>
      <rPr>
        <sz val="10"/>
        <color theme="1"/>
        <rFont val="Arial Narrow"/>
        <family val="2"/>
      </rPr>
      <t>418</t>
    </r>
    <r>
      <rPr>
        <sz val="11"/>
        <color theme="1"/>
        <rFont val="宋体"/>
        <family val="2"/>
        <charset val="134"/>
        <scheme val="minor"/>
      </rPr>
      <t/>
    </r>
  </si>
  <si>
    <r>
      <rPr>
        <sz val="10"/>
        <color theme="1"/>
        <rFont val="宋体"/>
        <family val="2"/>
        <charset val="134"/>
      </rPr>
      <t>方案</t>
    </r>
    <r>
      <rPr>
        <sz val="10"/>
        <color theme="1"/>
        <rFont val="Arial Narrow"/>
        <family val="2"/>
      </rPr>
      <t>419</t>
    </r>
    <r>
      <rPr>
        <sz val="11"/>
        <color theme="1"/>
        <rFont val="宋体"/>
        <family val="2"/>
        <charset val="134"/>
        <scheme val="minor"/>
      </rPr>
      <t/>
    </r>
  </si>
  <si>
    <r>
      <rPr>
        <sz val="10"/>
        <color theme="1"/>
        <rFont val="宋体"/>
        <family val="2"/>
        <charset val="134"/>
      </rPr>
      <t>方案</t>
    </r>
    <r>
      <rPr>
        <sz val="10"/>
        <color theme="1"/>
        <rFont val="Arial Narrow"/>
        <family val="2"/>
      </rPr>
      <t>420</t>
    </r>
    <r>
      <rPr>
        <sz val="11"/>
        <color theme="1"/>
        <rFont val="宋体"/>
        <family val="2"/>
        <charset val="134"/>
        <scheme val="minor"/>
      </rPr>
      <t/>
    </r>
  </si>
  <si>
    <r>
      <rPr>
        <sz val="10"/>
        <color theme="1"/>
        <rFont val="宋体"/>
        <family val="2"/>
        <charset val="134"/>
      </rPr>
      <t>方案</t>
    </r>
    <r>
      <rPr>
        <sz val="10"/>
        <color theme="1"/>
        <rFont val="Arial Narrow"/>
        <family val="2"/>
      </rPr>
      <t>421</t>
    </r>
    <r>
      <rPr>
        <sz val="11"/>
        <color theme="1"/>
        <rFont val="宋体"/>
        <family val="2"/>
        <charset val="134"/>
        <scheme val="minor"/>
      </rPr>
      <t/>
    </r>
  </si>
  <si>
    <r>
      <rPr>
        <sz val="10"/>
        <color theme="1"/>
        <rFont val="宋体"/>
        <family val="2"/>
        <charset val="134"/>
      </rPr>
      <t>方案</t>
    </r>
    <r>
      <rPr>
        <sz val="10"/>
        <color theme="1"/>
        <rFont val="Arial Narrow"/>
        <family val="2"/>
      </rPr>
      <t>422</t>
    </r>
    <r>
      <rPr>
        <sz val="11"/>
        <color theme="1"/>
        <rFont val="宋体"/>
        <family val="2"/>
        <charset val="134"/>
        <scheme val="minor"/>
      </rPr>
      <t/>
    </r>
  </si>
  <si>
    <r>
      <rPr>
        <sz val="10"/>
        <color theme="1"/>
        <rFont val="宋体"/>
        <family val="2"/>
        <charset val="134"/>
      </rPr>
      <t>方案</t>
    </r>
    <r>
      <rPr>
        <sz val="10"/>
        <color theme="1"/>
        <rFont val="Arial Narrow"/>
        <family val="2"/>
      </rPr>
      <t>423</t>
    </r>
    <r>
      <rPr>
        <sz val="11"/>
        <color theme="1"/>
        <rFont val="宋体"/>
        <family val="2"/>
        <charset val="134"/>
        <scheme val="minor"/>
      </rPr>
      <t/>
    </r>
  </si>
  <si>
    <r>
      <rPr>
        <sz val="10"/>
        <color theme="1"/>
        <rFont val="宋体"/>
        <family val="2"/>
        <charset val="134"/>
      </rPr>
      <t>方案</t>
    </r>
    <r>
      <rPr>
        <sz val="10"/>
        <color theme="1"/>
        <rFont val="Arial Narrow"/>
        <family val="2"/>
      </rPr>
      <t>424</t>
    </r>
    <r>
      <rPr>
        <sz val="11"/>
        <color theme="1"/>
        <rFont val="宋体"/>
        <family val="2"/>
        <charset val="134"/>
        <scheme val="minor"/>
      </rPr>
      <t/>
    </r>
  </si>
  <si>
    <r>
      <rPr>
        <sz val="10"/>
        <color theme="1"/>
        <rFont val="宋体"/>
        <family val="2"/>
        <charset val="134"/>
      </rPr>
      <t>方案</t>
    </r>
    <r>
      <rPr>
        <sz val="10"/>
        <color theme="1"/>
        <rFont val="Arial Narrow"/>
        <family val="2"/>
      </rPr>
      <t>425</t>
    </r>
    <r>
      <rPr>
        <sz val="11"/>
        <color theme="1"/>
        <rFont val="宋体"/>
        <family val="2"/>
        <charset val="134"/>
        <scheme val="minor"/>
      </rPr>
      <t/>
    </r>
  </si>
  <si>
    <r>
      <rPr>
        <sz val="10"/>
        <color theme="1"/>
        <rFont val="宋体"/>
        <family val="2"/>
        <charset val="134"/>
      </rPr>
      <t>方案</t>
    </r>
    <r>
      <rPr>
        <sz val="10"/>
        <color theme="1"/>
        <rFont val="Arial Narrow"/>
        <family val="2"/>
      </rPr>
      <t>426</t>
    </r>
    <r>
      <rPr>
        <sz val="11"/>
        <color theme="1"/>
        <rFont val="宋体"/>
        <family val="2"/>
        <charset val="134"/>
        <scheme val="minor"/>
      </rPr>
      <t/>
    </r>
  </si>
  <si>
    <r>
      <rPr>
        <sz val="10"/>
        <color theme="1"/>
        <rFont val="宋体"/>
        <family val="2"/>
        <charset val="134"/>
      </rPr>
      <t>方案</t>
    </r>
    <r>
      <rPr>
        <sz val="10"/>
        <color theme="1"/>
        <rFont val="Arial Narrow"/>
        <family val="2"/>
      </rPr>
      <t>427</t>
    </r>
    <r>
      <rPr>
        <sz val="11"/>
        <color theme="1"/>
        <rFont val="宋体"/>
        <family val="2"/>
        <charset val="134"/>
        <scheme val="minor"/>
      </rPr>
      <t/>
    </r>
  </si>
  <si>
    <r>
      <rPr>
        <sz val="10"/>
        <color theme="1"/>
        <rFont val="宋体"/>
        <family val="2"/>
        <charset val="134"/>
      </rPr>
      <t>方案</t>
    </r>
    <r>
      <rPr>
        <sz val="10"/>
        <color theme="1"/>
        <rFont val="Arial Narrow"/>
        <family val="2"/>
      </rPr>
      <t>428</t>
    </r>
    <r>
      <rPr>
        <sz val="11"/>
        <color theme="1"/>
        <rFont val="宋体"/>
        <family val="2"/>
        <charset val="134"/>
        <scheme val="minor"/>
      </rPr>
      <t/>
    </r>
  </si>
  <si>
    <r>
      <rPr>
        <sz val="10"/>
        <color theme="1"/>
        <rFont val="宋体"/>
        <family val="2"/>
        <charset val="134"/>
      </rPr>
      <t>方案</t>
    </r>
    <r>
      <rPr>
        <sz val="10"/>
        <color theme="1"/>
        <rFont val="Arial Narrow"/>
        <family val="2"/>
      </rPr>
      <t>429</t>
    </r>
    <r>
      <rPr>
        <sz val="11"/>
        <color theme="1"/>
        <rFont val="宋体"/>
        <family val="2"/>
        <charset val="134"/>
        <scheme val="minor"/>
      </rPr>
      <t/>
    </r>
  </si>
  <si>
    <r>
      <rPr>
        <sz val="10"/>
        <color theme="1"/>
        <rFont val="宋体"/>
        <family val="2"/>
        <charset val="134"/>
      </rPr>
      <t>方案</t>
    </r>
    <r>
      <rPr>
        <sz val="10"/>
        <color theme="1"/>
        <rFont val="Arial Narrow"/>
        <family val="2"/>
      </rPr>
      <t>430</t>
    </r>
    <r>
      <rPr>
        <sz val="11"/>
        <color theme="1"/>
        <rFont val="宋体"/>
        <family val="2"/>
        <charset val="134"/>
        <scheme val="minor"/>
      </rPr>
      <t/>
    </r>
  </si>
  <si>
    <r>
      <rPr>
        <sz val="10"/>
        <color theme="1"/>
        <rFont val="宋体"/>
        <family val="2"/>
        <charset val="134"/>
      </rPr>
      <t>方案</t>
    </r>
    <r>
      <rPr>
        <sz val="10"/>
        <color theme="1"/>
        <rFont val="Arial Narrow"/>
        <family val="2"/>
      </rPr>
      <t>431</t>
    </r>
    <r>
      <rPr>
        <sz val="11"/>
        <color theme="1"/>
        <rFont val="宋体"/>
        <family val="2"/>
        <charset val="134"/>
        <scheme val="minor"/>
      </rPr>
      <t/>
    </r>
  </si>
  <si>
    <r>
      <rPr>
        <sz val="10"/>
        <color theme="1"/>
        <rFont val="宋体"/>
        <family val="2"/>
        <charset val="134"/>
      </rPr>
      <t>方案</t>
    </r>
    <r>
      <rPr>
        <sz val="10"/>
        <color theme="1"/>
        <rFont val="Arial Narrow"/>
        <family val="2"/>
      </rPr>
      <t>432</t>
    </r>
    <r>
      <rPr>
        <sz val="11"/>
        <color theme="1"/>
        <rFont val="宋体"/>
        <family val="2"/>
        <charset val="134"/>
        <scheme val="minor"/>
      </rPr>
      <t/>
    </r>
  </si>
  <si>
    <r>
      <rPr>
        <sz val="10"/>
        <color theme="1"/>
        <rFont val="宋体"/>
        <family val="2"/>
        <charset val="134"/>
      </rPr>
      <t>方案</t>
    </r>
    <r>
      <rPr>
        <sz val="10"/>
        <color theme="1"/>
        <rFont val="Arial Narrow"/>
        <family val="2"/>
      </rPr>
      <t>433</t>
    </r>
    <r>
      <rPr>
        <sz val="11"/>
        <color theme="1"/>
        <rFont val="宋体"/>
        <family val="2"/>
        <charset val="134"/>
        <scheme val="minor"/>
      </rPr>
      <t/>
    </r>
  </si>
  <si>
    <r>
      <rPr>
        <sz val="10"/>
        <color theme="1"/>
        <rFont val="宋体"/>
        <family val="2"/>
        <charset val="134"/>
      </rPr>
      <t>方案</t>
    </r>
    <r>
      <rPr>
        <sz val="10"/>
        <color theme="1"/>
        <rFont val="Arial Narrow"/>
        <family val="2"/>
      </rPr>
      <t>434</t>
    </r>
    <r>
      <rPr>
        <sz val="11"/>
        <color theme="1"/>
        <rFont val="宋体"/>
        <family val="2"/>
        <charset val="134"/>
        <scheme val="minor"/>
      </rPr>
      <t/>
    </r>
  </si>
  <si>
    <r>
      <rPr>
        <sz val="10"/>
        <color theme="1"/>
        <rFont val="宋体"/>
        <family val="2"/>
        <charset val="134"/>
      </rPr>
      <t>方案</t>
    </r>
    <r>
      <rPr>
        <sz val="10"/>
        <color theme="1"/>
        <rFont val="Arial Narrow"/>
        <family val="2"/>
      </rPr>
      <t>435</t>
    </r>
    <r>
      <rPr>
        <sz val="11"/>
        <color theme="1"/>
        <rFont val="宋体"/>
        <family val="2"/>
        <charset val="134"/>
        <scheme val="minor"/>
      </rPr>
      <t/>
    </r>
  </si>
  <si>
    <r>
      <rPr>
        <sz val="10"/>
        <color theme="1"/>
        <rFont val="宋体"/>
        <family val="2"/>
        <charset val="134"/>
      </rPr>
      <t>方案</t>
    </r>
    <r>
      <rPr>
        <sz val="10"/>
        <color theme="1"/>
        <rFont val="Arial Narrow"/>
        <family val="2"/>
      </rPr>
      <t>436</t>
    </r>
    <r>
      <rPr>
        <sz val="11"/>
        <color theme="1"/>
        <rFont val="宋体"/>
        <family val="2"/>
        <charset val="134"/>
        <scheme val="minor"/>
      </rPr>
      <t/>
    </r>
  </si>
  <si>
    <r>
      <rPr>
        <sz val="10"/>
        <color theme="1"/>
        <rFont val="宋体"/>
        <family val="2"/>
        <charset val="134"/>
      </rPr>
      <t>方案</t>
    </r>
    <r>
      <rPr>
        <sz val="10"/>
        <color theme="1"/>
        <rFont val="Arial Narrow"/>
        <family val="2"/>
      </rPr>
      <t>437</t>
    </r>
    <r>
      <rPr>
        <sz val="11"/>
        <color theme="1"/>
        <rFont val="宋体"/>
        <family val="2"/>
        <charset val="134"/>
        <scheme val="minor"/>
      </rPr>
      <t/>
    </r>
  </si>
  <si>
    <r>
      <rPr>
        <sz val="10"/>
        <color theme="1"/>
        <rFont val="宋体"/>
        <family val="2"/>
        <charset val="134"/>
      </rPr>
      <t>方案</t>
    </r>
    <r>
      <rPr>
        <sz val="10"/>
        <color theme="1"/>
        <rFont val="Arial Narrow"/>
        <family val="2"/>
      </rPr>
      <t>438</t>
    </r>
    <r>
      <rPr>
        <sz val="11"/>
        <color theme="1"/>
        <rFont val="宋体"/>
        <family val="2"/>
        <charset val="134"/>
        <scheme val="minor"/>
      </rPr>
      <t/>
    </r>
  </si>
  <si>
    <r>
      <rPr>
        <sz val="10"/>
        <color theme="1"/>
        <rFont val="宋体"/>
        <family val="2"/>
        <charset val="134"/>
      </rPr>
      <t>方案</t>
    </r>
    <r>
      <rPr>
        <sz val="10"/>
        <color theme="1"/>
        <rFont val="Arial Narrow"/>
        <family val="2"/>
      </rPr>
      <t>439</t>
    </r>
    <r>
      <rPr>
        <sz val="11"/>
        <color theme="1"/>
        <rFont val="宋体"/>
        <family val="2"/>
        <charset val="134"/>
        <scheme val="minor"/>
      </rPr>
      <t/>
    </r>
  </si>
  <si>
    <r>
      <rPr>
        <sz val="10"/>
        <color theme="1"/>
        <rFont val="宋体"/>
        <family val="2"/>
        <charset val="134"/>
      </rPr>
      <t>方案</t>
    </r>
    <r>
      <rPr>
        <sz val="10"/>
        <color theme="1"/>
        <rFont val="Arial Narrow"/>
        <family val="2"/>
      </rPr>
      <t>440</t>
    </r>
    <r>
      <rPr>
        <sz val="11"/>
        <color theme="1"/>
        <rFont val="宋体"/>
        <family val="2"/>
        <charset val="134"/>
        <scheme val="minor"/>
      </rPr>
      <t/>
    </r>
  </si>
  <si>
    <r>
      <rPr>
        <sz val="10"/>
        <color theme="1"/>
        <rFont val="宋体"/>
        <family val="2"/>
        <charset val="134"/>
      </rPr>
      <t>方案</t>
    </r>
    <r>
      <rPr>
        <sz val="10"/>
        <color theme="1"/>
        <rFont val="Arial Narrow"/>
        <family val="2"/>
      </rPr>
      <t>441</t>
    </r>
    <r>
      <rPr>
        <sz val="11"/>
        <color theme="1"/>
        <rFont val="宋体"/>
        <family val="2"/>
        <charset val="134"/>
        <scheme val="minor"/>
      </rPr>
      <t/>
    </r>
  </si>
  <si>
    <r>
      <rPr>
        <sz val="10"/>
        <color theme="1"/>
        <rFont val="宋体"/>
        <family val="2"/>
        <charset val="134"/>
      </rPr>
      <t>方案</t>
    </r>
    <r>
      <rPr>
        <sz val="10"/>
        <color theme="1"/>
        <rFont val="Arial Narrow"/>
        <family val="2"/>
      </rPr>
      <t>442</t>
    </r>
    <r>
      <rPr>
        <sz val="11"/>
        <color theme="1"/>
        <rFont val="宋体"/>
        <family val="2"/>
        <charset val="134"/>
        <scheme val="minor"/>
      </rPr>
      <t/>
    </r>
  </si>
  <si>
    <r>
      <rPr>
        <sz val="10"/>
        <color theme="1"/>
        <rFont val="宋体"/>
        <family val="2"/>
        <charset val="134"/>
      </rPr>
      <t>方案</t>
    </r>
    <r>
      <rPr>
        <sz val="10"/>
        <color theme="1"/>
        <rFont val="Arial Narrow"/>
        <family val="2"/>
      </rPr>
      <t>443</t>
    </r>
    <r>
      <rPr>
        <sz val="11"/>
        <color theme="1"/>
        <rFont val="宋体"/>
        <family val="2"/>
        <charset val="134"/>
        <scheme val="minor"/>
      </rPr>
      <t/>
    </r>
  </si>
  <si>
    <r>
      <rPr>
        <sz val="10"/>
        <color theme="1"/>
        <rFont val="宋体"/>
        <family val="2"/>
        <charset val="134"/>
      </rPr>
      <t>方案</t>
    </r>
    <r>
      <rPr>
        <sz val="10"/>
        <color theme="1"/>
        <rFont val="Arial Narrow"/>
        <family val="2"/>
      </rPr>
      <t>444</t>
    </r>
    <r>
      <rPr>
        <sz val="11"/>
        <color theme="1"/>
        <rFont val="宋体"/>
        <family val="2"/>
        <charset val="134"/>
        <scheme val="minor"/>
      </rPr>
      <t/>
    </r>
  </si>
  <si>
    <r>
      <rPr>
        <sz val="10"/>
        <color theme="1"/>
        <rFont val="宋体"/>
        <family val="2"/>
        <charset val="134"/>
      </rPr>
      <t>方案</t>
    </r>
    <r>
      <rPr>
        <sz val="10"/>
        <color theme="1"/>
        <rFont val="Arial Narrow"/>
        <family val="2"/>
      </rPr>
      <t>445</t>
    </r>
    <r>
      <rPr>
        <sz val="11"/>
        <color theme="1"/>
        <rFont val="宋体"/>
        <family val="2"/>
        <charset val="134"/>
        <scheme val="minor"/>
      </rPr>
      <t/>
    </r>
  </si>
  <si>
    <r>
      <rPr>
        <sz val="10"/>
        <color theme="1"/>
        <rFont val="宋体"/>
        <family val="2"/>
        <charset val="134"/>
      </rPr>
      <t>方案</t>
    </r>
    <r>
      <rPr>
        <sz val="10"/>
        <color theme="1"/>
        <rFont val="Arial Narrow"/>
        <family val="2"/>
      </rPr>
      <t>446</t>
    </r>
    <r>
      <rPr>
        <sz val="11"/>
        <color theme="1"/>
        <rFont val="宋体"/>
        <family val="2"/>
        <charset val="134"/>
        <scheme val="minor"/>
      </rPr>
      <t/>
    </r>
  </si>
  <si>
    <r>
      <rPr>
        <sz val="10"/>
        <color theme="1"/>
        <rFont val="宋体"/>
        <family val="2"/>
        <charset val="134"/>
      </rPr>
      <t>方案</t>
    </r>
    <r>
      <rPr>
        <sz val="10"/>
        <color theme="1"/>
        <rFont val="Arial Narrow"/>
        <family val="2"/>
      </rPr>
      <t>447</t>
    </r>
    <r>
      <rPr>
        <sz val="11"/>
        <color theme="1"/>
        <rFont val="宋体"/>
        <family val="2"/>
        <charset val="134"/>
        <scheme val="minor"/>
      </rPr>
      <t/>
    </r>
  </si>
  <si>
    <r>
      <rPr>
        <sz val="10"/>
        <color theme="1"/>
        <rFont val="宋体"/>
        <family val="2"/>
        <charset val="134"/>
      </rPr>
      <t>方案</t>
    </r>
    <r>
      <rPr>
        <sz val="10"/>
        <color theme="1"/>
        <rFont val="Arial Narrow"/>
        <family val="2"/>
      </rPr>
      <t>448</t>
    </r>
    <r>
      <rPr>
        <sz val="11"/>
        <color theme="1"/>
        <rFont val="宋体"/>
        <family val="2"/>
        <charset val="134"/>
        <scheme val="minor"/>
      </rPr>
      <t/>
    </r>
  </si>
  <si>
    <r>
      <rPr>
        <sz val="10"/>
        <color theme="1"/>
        <rFont val="宋体"/>
        <family val="2"/>
        <charset val="134"/>
      </rPr>
      <t>方案</t>
    </r>
    <r>
      <rPr>
        <sz val="10"/>
        <color theme="1"/>
        <rFont val="Arial Narrow"/>
        <family val="2"/>
      </rPr>
      <t>449</t>
    </r>
    <r>
      <rPr>
        <sz val="11"/>
        <color theme="1"/>
        <rFont val="宋体"/>
        <family val="2"/>
        <charset val="134"/>
        <scheme val="minor"/>
      </rPr>
      <t/>
    </r>
  </si>
  <si>
    <r>
      <rPr>
        <sz val="10"/>
        <color theme="1"/>
        <rFont val="宋体"/>
        <family val="2"/>
        <charset val="134"/>
      </rPr>
      <t>方案</t>
    </r>
    <r>
      <rPr>
        <sz val="10"/>
        <color theme="1"/>
        <rFont val="Arial Narrow"/>
        <family val="2"/>
      </rPr>
      <t>450</t>
    </r>
    <r>
      <rPr>
        <sz val="11"/>
        <color theme="1"/>
        <rFont val="宋体"/>
        <family val="2"/>
        <charset val="134"/>
        <scheme val="minor"/>
      </rPr>
      <t/>
    </r>
  </si>
  <si>
    <r>
      <rPr>
        <sz val="10"/>
        <color theme="1"/>
        <rFont val="宋体"/>
        <family val="2"/>
        <charset val="134"/>
      </rPr>
      <t>方案</t>
    </r>
    <r>
      <rPr>
        <sz val="10"/>
        <color theme="1"/>
        <rFont val="Arial Narrow"/>
        <family val="2"/>
      </rPr>
      <t>451</t>
    </r>
    <r>
      <rPr>
        <sz val="11"/>
        <color theme="1"/>
        <rFont val="宋体"/>
        <family val="2"/>
        <charset val="134"/>
        <scheme val="minor"/>
      </rPr>
      <t/>
    </r>
  </si>
  <si>
    <r>
      <rPr>
        <sz val="10"/>
        <color theme="1"/>
        <rFont val="宋体"/>
        <family val="2"/>
        <charset val="134"/>
      </rPr>
      <t>方案</t>
    </r>
    <r>
      <rPr>
        <sz val="10"/>
        <color theme="1"/>
        <rFont val="Arial Narrow"/>
        <family val="2"/>
      </rPr>
      <t>452</t>
    </r>
    <r>
      <rPr>
        <sz val="11"/>
        <color theme="1"/>
        <rFont val="宋体"/>
        <family val="2"/>
        <charset val="134"/>
        <scheme val="minor"/>
      </rPr>
      <t/>
    </r>
  </si>
  <si>
    <r>
      <rPr>
        <sz val="10"/>
        <color theme="1"/>
        <rFont val="宋体"/>
        <family val="2"/>
        <charset val="134"/>
      </rPr>
      <t>方案</t>
    </r>
    <r>
      <rPr>
        <sz val="10"/>
        <color theme="1"/>
        <rFont val="Arial Narrow"/>
        <family val="2"/>
      </rPr>
      <t>453</t>
    </r>
    <r>
      <rPr>
        <sz val="11"/>
        <color theme="1"/>
        <rFont val="宋体"/>
        <family val="2"/>
        <charset val="134"/>
        <scheme val="minor"/>
      </rPr>
      <t/>
    </r>
  </si>
  <si>
    <r>
      <rPr>
        <sz val="10"/>
        <color theme="1"/>
        <rFont val="宋体"/>
        <family val="2"/>
        <charset val="134"/>
      </rPr>
      <t>方案</t>
    </r>
    <r>
      <rPr>
        <sz val="10"/>
        <color theme="1"/>
        <rFont val="Arial Narrow"/>
        <family val="2"/>
      </rPr>
      <t>454</t>
    </r>
    <r>
      <rPr>
        <sz val="11"/>
        <color theme="1"/>
        <rFont val="宋体"/>
        <family val="2"/>
        <charset val="134"/>
        <scheme val="minor"/>
      </rPr>
      <t/>
    </r>
  </si>
  <si>
    <r>
      <rPr>
        <sz val="10"/>
        <color theme="1"/>
        <rFont val="宋体"/>
        <family val="2"/>
        <charset val="134"/>
      </rPr>
      <t>方案</t>
    </r>
    <r>
      <rPr>
        <sz val="10"/>
        <color theme="1"/>
        <rFont val="Arial Narrow"/>
        <family val="2"/>
      </rPr>
      <t>455</t>
    </r>
    <r>
      <rPr>
        <sz val="11"/>
        <color theme="1"/>
        <rFont val="宋体"/>
        <family val="2"/>
        <charset val="134"/>
        <scheme val="minor"/>
      </rPr>
      <t/>
    </r>
  </si>
  <si>
    <r>
      <rPr>
        <sz val="10"/>
        <color theme="1"/>
        <rFont val="宋体"/>
        <family val="2"/>
        <charset val="134"/>
      </rPr>
      <t>方案</t>
    </r>
    <r>
      <rPr>
        <sz val="10"/>
        <color theme="1"/>
        <rFont val="Arial Narrow"/>
        <family val="2"/>
      </rPr>
      <t>456</t>
    </r>
    <r>
      <rPr>
        <sz val="11"/>
        <color theme="1"/>
        <rFont val="宋体"/>
        <family val="2"/>
        <charset val="134"/>
        <scheme val="minor"/>
      </rPr>
      <t/>
    </r>
  </si>
  <si>
    <r>
      <rPr>
        <sz val="10"/>
        <color theme="1"/>
        <rFont val="宋体"/>
        <family val="2"/>
        <charset val="134"/>
      </rPr>
      <t>方案</t>
    </r>
    <r>
      <rPr>
        <sz val="10"/>
        <color theme="1"/>
        <rFont val="Arial Narrow"/>
        <family val="2"/>
      </rPr>
      <t>457</t>
    </r>
    <r>
      <rPr>
        <sz val="11"/>
        <color theme="1"/>
        <rFont val="宋体"/>
        <family val="2"/>
        <charset val="134"/>
        <scheme val="minor"/>
      </rPr>
      <t/>
    </r>
  </si>
  <si>
    <r>
      <rPr>
        <sz val="10"/>
        <color theme="1"/>
        <rFont val="宋体"/>
        <family val="2"/>
        <charset val="134"/>
      </rPr>
      <t>方案</t>
    </r>
    <r>
      <rPr>
        <sz val="10"/>
        <color theme="1"/>
        <rFont val="Arial Narrow"/>
        <family val="2"/>
      </rPr>
      <t>458</t>
    </r>
    <r>
      <rPr>
        <sz val="11"/>
        <color theme="1"/>
        <rFont val="宋体"/>
        <family val="2"/>
        <charset val="134"/>
        <scheme val="minor"/>
      </rPr>
      <t/>
    </r>
  </si>
  <si>
    <r>
      <rPr>
        <sz val="10"/>
        <color theme="1"/>
        <rFont val="宋体"/>
        <family val="2"/>
        <charset val="134"/>
      </rPr>
      <t>方案</t>
    </r>
    <r>
      <rPr>
        <sz val="10"/>
        <color theme="1"/>
        <rFont val="Arial Narrow"/>
        <family val="2"/>
      </rPr>
      <t>459</t>
    </r>
    <r>
      <rPr>
        <sz val="11"/>
        <color theme="1"/>
        <rFont val="宋体"/>
        <family val="2"/>
        <charset val="134"/>
        <scheme val="minor"/>
      </rPr>
      <t/>
    </r>
  </si>
  <si>
    <r>
      <rPr>
        <sz val="10"/>
        <color theme="1"/>
        <rFont val="宋体"/>
        <family val="2"/>
        <charset val="134"/>
      </rPr>
      <t>方案</t>
    </r>
    <r>
      <rPr>
        <sz val="10"/>
        <color theme="1"/>
        <rFont val="Arial Narrow"/>
        <family val="2"/>
      </rPr>
      <t>460</t>
    </r>
    <r>
      <rPr>
        <sz val="11"/>
        <color theme="1"/>
        <rFont val="宋体"/>
        <family val="2"/>
        <charset val="134"/>
        <scheme val="minor"/>
      </rPr>
      <t/>
    </r>
  </si>
  <si>
    <r>
      <rPr>
        <sz val="10"/>
        <color theme="1"/>
        <rFont val="宋体"/>
        <family val="2"/>
        <charset val="134"/>
      </rPr>
      <t>方案</t>
    </r>
    <r>
      <rPr>
        <sz val="10"/>
        <color theme="1"/>
        <rFont val="Arial Narrow"/>
        <family val="2"/>
      </rPr>
      <t>461</t>
    </r>
    <r>
      <rPr>
        <sz val="11"/>
        <color theme="1"/>
        <rFont val="宋体"/>
        <family val="2"/>
        <charset val="134"/>
        <scheme val="minor"/>
      </rPr>
      <t/>
    </r>
  </si>
  <si>
    <r>
      <rPr>
        <sz val="10"/>
        <color theme="1"/>
        <rFont val="宋体"/>
        <family val="2"/>
        <charset val="134"/>
      </rPr>
      <t>方案</t>
    </r>
    <r>
      <rPr>
        <sz val="10"/>
        <color theme="1"/>
        <rFont val="Arial Narrow"/>
        <family val="2"/>
      </rPr>
      <t>462</t>
    </r>
    <r>
      <rPr>
        <sz val="11"/>
        <color theme="1"/>
        <rFont val="宋体"/>
        <family val="2"/>
        <charset val="134"/>
        <scheme val="minor"/>
      </rPr>
      <t/>
    </r>
  </si>
  <si>
    <r>
      <rPr>
        <sz val="10"/>
        <color theme="1"/>
        <rFont val="宋体"/>
        <family val="2"/>
        <charset val="134"/>
      </rPr>
      <t>方案</t>
    </r>
    <r>
      <rPr>
        <sz val="10"/>
        <color theme="1"/>
        <rFont val="Arial Narrow"/>
        <family val="2"/>
      </rPr>
      <t>463</t>
    </r>
    <r>
      <rPr>
        <sz val="11"/>
        <color theme="1"/>
        <rFont val="宋体"/>
        <family val="2"/>
        <charset val="134"/>
        <scheme val="minor"/>
      </rPr>
      <t/>
    </r>
  </si>
  <si>
    <r>
      <rPr>
        <sz val="10"/>
        <color theme="1"/>
        <rFont val="宋体"/>
        <family val="2"/>
        <charset val="134"/>
      </rPr>
      <t>方案</t>
    </r>
    <r>
      <rPr>
        <sz val="10"/>
        <color theme="1"/>
        <rFont val="Arial Narrow"/>
        <family val="2"/>
      </rPr>
      <t>464</t>
    </r>
    <r>
      <rPr>
        <sz val="11"/>
        <color theme="1"/>
        <rFont val="宋体"/>
        <family val="2"/>
        <charset val="134"/>
        <scheme val="minor"/>
      </rPr>
      <t/>
    </r>
  </si>
  <si>
    <r>
      <rPr>
        <sz val="10"/>
        <color theme="1"/>
        <rFont val="宋体"/>
        <family val="2"/>
        <charset val="134"/>
      </rPr>
      <t>方案</t>
    </r>
    <r>
      <rPr>
        <sz val="10"/>
        <color theme="1"/>
        <rFont val="Arial Narrow"/>
        <family val="2"/>
      </rPr>
      <t>465</t>
    </r>
    <r>
      <rPr>
        <sz val="11"/>
        <color theme="1"/>
        <rFont val="宋体"/>
        <family val="2"/>
        <charset val="134"/>
        <scheme val="minor"/>
      </rPr>
      <t/>
    </r>
  </si>
  <si>
    <r>
      <rPr>
        <sz val="10"/>
        <color theme="1"/>
        <rFont val="宋体"/>
        <family val="2"/>
        <charset val="134"/>
      </rPr>
      <t>方案</t>
    </r>
    <r>
      <rPr>
        <sz val="10"/>
        <color theme="1"/>
        <rFont val="Arial Narrow"/>
        <family val="2"/>
      </rPr>
      <t>466</t>
    </r>
    <r>
      <rPr>
        <sz val="11"/>
        <color theme="1"/>
        <rFont val="宋体"/>
        <family val="2"/>
        <charset val="134"/>
        <scheme val="minor"/>
      </rPr>
      <t/>
    </r>
  </si>
  <si>
    <r>
      <rPr>
        <sz val="10"/>
        <color theme="1"/>
        <rFont val="宋体"/>
        <family val="2"/>
        <charset val="134"/>
      </rPr>
      <t>方案</t>
    </r>
    <r>
      <rPr>
        <sz val="10"/>
        <color theme="1"/>
        <rFont val="Arial Narrow"/>
        <family val="2"/>
      </rPr>
      <t>467</t>
    </r>
    <r>
      <rPr>
        <sz val="11"/>
        <color theme="1"/>
        <rFont val="宋体"/>
        <family val="2"/>
        <charset val="134"/>
        <scheme val="minor"/>
      </rPr>
      <t/>
    </r>
  </si>
  <si>
    <r>
      <rPr>
        <sz val="10"/>
        <color theme="1"/>
        <rFont val="宋体"/>
        <family val="2"/>
        <charset val="134"/>
      </rPr>
      <t>方案</t>
    </r>
    <r>
      <rPr>
        <sz val="10"/>
        <color theme="1"/>
        <rFont val="Arial Narrow"/>
        <family val="2"/>
      </rPr>
      <t>468</t>
    </r>
    <r>
      <rPr>
        <sz val="11"/>
        <color theme="1"/>
        <rFont val="宋体"/>
        <family val="2"/>
        <charset val="134"/>
        <scheme val="minor"/>
      </rPr>
      <t/>
    </r>
  </si>
  <si>
    <r>
      <rPr>
        <sz val="10"/>
        <color theme="1"/>
        <rFont val="宋体"/>
        <family val="2"/>
        <charset val="134"/>
      </rPr>
      <t>方案</t>
    </r>
    <r>
      <rPr>
        <sz val="10"/>
        <color theme="1"/>
        <rFont val="Arial Narrow"/>
        <family val="2"/>
      </rPr>
      <t>469</t>
    </r>
    <r>
      <rPr>
        <sz val="11"/>
        <color theme="1"/>
        <rFont val="宋体"/>
        <family val="2"/>
        <charset val="134"/>
        <scheme val="minor"/>
      </rPr>
      <t/>
    </r>
  </si>
  <si>
    <r>
      <rPr>
        <sz val="10"/>
        <color theme="1"/>
        <rFont val="宋体"/>
        <family val="2"/>
        <charset val="134"/>
      </rPr>
      <t>方案</t>
    </r>
    <r>
      <rPr>
        <sz val="10"/>
        <color theme="1"/>
        <rFont val="Arial Narrow"/>
        <family val="2"/>
      </rPr>
      <t>470</t>
    </r>
    <r>
      <rPr>
        <sz val="11"/>
        <color theme="1"/>
        <rFont val="宋体"/>
        <family val="2"/>
        <charset val="134"/>
        <scheme val="minor"/>
      </rPr>
      <t/>
    </r>
  </si>
  <si>
    <r>
      <rPr>
        <sz val="10"/>
        <color theme="1"/>
        <rFont val="宋体"/>
        <family val="2"/>
        <charset val="134"/>
      </rPr>
      <t>方案</t>
    </r>
    <r>
      <rPr>
        <sz val="10"/>
        <color theme="1"/>
        <rFont val="Arial Narrow"/>
        <family val="2"/>
      </rPr>
      <t>471</t>
    </r>
    <r>
      <rPr>
        <sz val="11"/>
        <color theme="1"/>
        <rFont val="宋体"/>
        <family val="2"/>
        <charset val="134"/>
        <scheme val="minor"/>
      </rPr>
      <t/>
    </r>
  </si>
  <si>
    <r>
      <rPr>
        <sz val="10"/>
        <color theme="1"/>
        <rFont val="宋体"/>
        <family val="2"/>
        <charset val="134"/>
      </rPr>
      <t>方案</t>
    </r>
    <r>
      <rPr>
        <sz val="10"/>
        <color theme="1"/>
        <rFont val="Arial Narrow"/>
        <family val="2"/>
      </rPr>
      <t>472</t>
    </r>
    <r>
      <rPr>
        <sz val="11"/>
        <color theme="1"/>
        <rFont val="宋体"/>
        <family val="2"/>
        <charset val="134"/>
        <scheme val="minor"/>
      </rPr>
      <t/>
    </r>
  </si>
  <si>
    <r>
      <rPr>
        <sz val="10"/>
        <color theme="1"/>
        <rFont val="宋体"/>
        <family val="2"/>
        <charset val="134"/>
      </rPr>
      <t>方案</t>
    </r>
    <r>
      <rPr>
        <sz val="10"/>
        <color theme="1"/>
        <rFont val="Arial Narrow"/>
        <family val="2"/>
      </rPr>
      <t>473</t>
    </r>
    <r>
      <rPr>
        <sz val="11"/>
        <color theme="1"/>
        <rFont val="宋体"/>
        <family val="2"/>
        <charset val="134"/>
        <scheme val="minor"/>
      </rPr>
      <t/>
    </r>
  </si>
  <si>
    <r>
      <rPr>
        <sz val="10"/>
        <color theme="1"/>
        <rFont val="宋体"/>
        <family val="2"/>
        <charset val="134"/>
      </rPr>
      <t>方案</t>
    </r>
    <r>
      <rPr>
        <sz val="10"/>
        <color theme="1"/>
        <rFont val="Arial Narrow"/>
        <family val="2"/>
      </rPr>
      <t>474</t>
    </r>
    <r>
      <rPr>
        <sz val="11"/>
        <color theme="1"/>
        <rFont val="宋体"/>
        <family val="2"/>
        <charset val="134"/>
        <scheme val="minor"/>
      </rPr>
      <t/>
    </r>
  </si>
  <si>
    <r>
      <rPr>
        <sz val="10"/>
        <color theme="1"/>
        <rFont val="宋体"/>
        <family val="2"/>
        <charset val="134"/>
      </rPr>
      <t>方案</t>
    </r>
    <r>
      <rPr>
        <sz val="10"/>
        <color theme="1"/>
        <rFont val="Arial Narrow"/>
        <family val="2"/>
      </rPr>
      <t>475</t>
    </r>
    <r>
      <rPr>
        <sz val="11"/>
        <color theme="1"/>
        <rFont val="宋体"/>
        <family val="2"/>
        <charset val="134"/>
        <scheme val="minor"/>
      </rPr>
      <t/>
    </r>
  </si>
  <si>
    <r>
      <rPr>
        <sz val="10"/>
        <color theme="1"/>
        <rFont val="宋体"/>
        <family val="2"/>
        <charset val="134"/>
      </rPr>
      <t>方案</t>
    </r>
    <r>
      <rPr>
        <sz val="10"/>
        <color theme="1"/>
        <rFont val="Arial Narrow"/>
        <family val="2"/>
      </rPr>
      <t>476</t>
    </r>
    <r>
      <rPr>
        <sz val="11"/>
        <color theme="1"/>
        <rFont val="宋体"/>
        <family val="2"/>
        <charset val="134"/>
        <scheme val="minor"/>
      </rPr>
      <t/>
    </r>
  </si>
  <si>
    <r>
      <rPr>
        <sz val="10"/>
        <color theme="1"/>
        <rFont val="宋体"/>
        <family val="2"/>
        <charset val="134"/>
      </rPr>
      <t>方案</t>
    </r>
    <r>
      <rPr>
        <sz val="10"/>
        <color theme="1"/>
        <rFont val="Arial Narrow"/>
        <family val="2"/>
      </rPr>
      <t>477</t>
    </r>
    <r>
      <rPr>
        <sz val="11"/>
        <color theme="1"/>
        <rFont val="宋体"/>
        <family val="2"/>
        <charset val="134"/>
        <scheme val="minor"/>
      </rPr>
      <t/>
    </r>
  </si>
  <si>
    <r>
      <rPr>
        <sz val="10"/>
        <color theme="1"/>
        <rFont val="宋体"/>
        <family val="2"/>
        <charset val="134"/>
      </rPr>
      <t>方案</t>
    </r>
    <r>
      <rPr>
        <sz val="10"/>
        <color theme="1"/>
        <rFont val="Arial Narrow"/>
        <family val="2"/>
      </rPr>
      <t>478</t>
    </r>
    <r>
      <rPr>
        <sz val="11"/>
        <color theme="1"/>
        <rFont val="宋体"/>
        <family val="2"/>
        <charset val="134"/>
        <scheme val="minor"/>
      </rPr>
      <t/>
    </r>
  </si>
  <si>
    <r>
      <rPr>
        <sz val="10"/>
        <color theme="1"/>
        <rFont val="宋体"/>
        <family val="2"/>
        <charset val="134"/>
      </rPr>
      <t>方案</t>
    </r>
    <r>
      <rPr>
        <sz val="10"/>
        <color theme="1"/>
        <rFont val="Arial Narrow"/>
        <family val="2"/>
      </rPr>
      <t>479</t>
    </r>
    <r>
      <rPr>
        <sz val="11"/>
        <color theme="1"/>
        <rFont val="宋体"/>
        <family val="2"/>
        <charset val="134"/>
        <scheme val="minor"/>
      </rPr>
      <t/>
    </r>
  </si>
  <si>
    <r>
      <rPr>
        <sz val="10"/>
        <color theme="1"/>
        <rFont val="宋体"/>
        <family val="2"/>
        <charset val="134"/>
      </rPr>
      <t>方案</t>
    </r>
    <r>
      <rPr>
        <sz val="10"/>
        <color theme="1"/>
        <rFont val="Arial Narrow"/>
        <family val="2"/>
      </rPr>
      <t>480</t>
    </r>
    <r>
      <rPr>
        <sz val="11"/>
        <color theme="1"/>
        <rFont val="宋体"/>
        <family val="2"/>
        <charset val="134"/>
        <scheme val="minor"/>
      </rPr>
      <t/>
    </r>
  </si>
  <si>
    <r>
      <rPr>
        <sz val="10"/>
        <color theme="1"/>
        <rFont val="宋体"/>
        <family val="2"/>
        <charset val="134"/>
      </rPr>
      <t>方案</t>
    </r>
    <r>
      <rPr>
        <sz val="10"/>
        <color theme="1"/>
        <rFont val="Arial Narrow"/>
        <family val="2"/>
      </rPr>
      <t>481</t>
    </r>
    <r>
      <rPr>
        <sz val="11"/>
        <color theme="1"/>
        <rFont val="宋体"/>
        <family val="2"/>
        <charset val="134"/>
        <scheme val="minor"/>
      </rPr>
      <t/>
    </r>
  </si>
  <si>
    <r>
      <rPr>
        <sz val="10"/>
        <color theme="1"/>
        <rFont val="宋体"/>
        <family val="2"/>
        <charset val="134"/>
      </rPr>
      <t>方案</t>
    </r>
    <r>
      <rPr>
        <sz val="10"/>
        <color theme="1"/>
        <rFont val="Arial Narrow"/>
        <family val="2"/>
      </rPr>
      <t>482</t>
    </r>
    <r>
      <rPr>
        <sz val="11"/>
        <color theme="1"/>
        <rFont val="宋体"/>
        <family val="2"/>
        <charset val="134"/>
        <scheme val="minor"/>
      </rPr>
      <t/>
    </r>
  </si>
  <si>
    <r>
      <rPr>
        <sz val="10"/>
        <color theme="1"/>
        <rFont val="宋体"/>
        <family val="2"/>
        <charset val="134"/>
      </rPr>
      <t>方案</t>
    </r>
    <r>
      <rPr>
        <sz val="10"/>
        <color theme="1"/>
        <rFont val="Arial Narrow"/>
        <family val="2"/>
      </rPr>
      <t>483</t>
    </r>
    <r>
      <rPr>
        <sz val="11"/>
        <color theme="1"/>
        <rFont val="宋体"/>
        <family val="2"/>
        <charset val="134"/>
        <scheme val="minor"/>
      </rPr>
      <t/>
    </r>
  </si>
  <si>
    <r>
      <rPr>
        <sz val="10"/>
        <color theme="1"/>
        <rFont val="宋体"/>
        <family val="2"/>
        <charset val="134"/>
      </rPr>
      <t>方案</t>
    </r>
    <r>
      <rPr>
        <sz val="10"/>
        <color theme="1"/>
        <rFont val="Arial Narrow"/>
        <family val="2"/>
      </rPr>
      <t>484</t>
    </r>
    <r>
      <rPr>
        <sz val="11"/>
        <color theme="1"/>
        <rFont val="宋体"/>
        <family val="2"/>
        <charset val="134"/>
        <scheme val="minor"/>
      </rPr>
      <t/>
    </r>
  </si>
  <si>
    <r>
      <rPr>
        <sz val="10"/>
        <color theme="1"/>
        <rFont val="宋体"/>
        <family val="2"/>
        <charset val="134"/>
      </rPr>
      <t>方案</t>
    </r>
    <r>
      <rPr>
        <sz val="10"/>
        <color theme="1"/>
        <rFont val="Arial Narrow"/>
        <family val="2"/>
      </rPr>
      <t>485</t>
    </r>
    <r>
      <rPr>
        <sz val="11"/>
        <color theme="1"/>
        <rFont val="宋体"/>
        <family val="2"/>
        <charset val="134"/>
        <scheme val="minor"/>
      </rPr>
      <t/>
    </r>
  </si>
  <si>
    <r>
      <rPr>
        <sz val="10"/>
        <color theme="1"/>
        <rFont val="宋体"/>
        <family val="2"/>
        <charset val="134"/>
      </rPr>
      <t>方案</t>
    </r>
    <r>
      <rPr>
        <sz val="10"/>
        <color theme="1"/>
        <rFont val="Arial Narrow"/>
        <family val="2"/>
      </rPr>
      <t>486</t>
    </r>
    <r>
      <rPr>
        <sz val="11"/>
        <color theme="1"/>
        <rFont val="宋体"/>
        <family val="2"/>
        <charset val="134"/>
        <scheme val="minor"/>
      </rPr>
      <t/>
    </r>
  </si>
  <si>
    <r>
      <rPr>
        <sz val="10"/>
        <color theme="1"/>
        <rFont val="宋体"/>
        <family val="2"/>
        <charset val="134"/>
      </rPr>
      <t>方案</t>
    </r>
    <r>
      <rPr>
        <sz val="10"/>
        <color theme="1"/>
        <rFont val="Arial Narrow"/>
        <family val="2"/>
      </rPr>
      <t>487</t>
    </r>
    <r>
      <rPr>
        <sz val="11"/>
        <color theme="1"/>
        <rFont val="宋体"/>
        <family val="2"/>
        <charset val="134"/>
        <scheme val="minor"/>
      </rPr>
      <t/>
    </r>
  </si>
  <si>
    <r>
      <rPr>
        <sz val="10"/>
        <color theme="1"/>
        <rFont val="宋体"/>
        <family val="2"/>
        <charset val="134"/>
      </rPr>
      <t>方案</t>
    </r>
    <r>
      <rPr>
        <sz val="10"/>
        <color theme="1"/>
        <rFont val="Arial Narrow"/>
        <family val="2"/>
      </rPr>
      <t>488</t>
    </r>
    <r>
      <rPr>
        <sz val="11"/>
        <color theme="1"/>
        <rFont val="宋体"/>
        <family val="2"/>
        <charset val="134"/>
        <scheme val="minor"/>
      </rPr>
      <t/>
    </r>
  </si>
  <si>
    <r>
      <rPr>
        <sz val="10"/>
        <color theme="1"/>
        <rFont val="宋体"/>
        <family val="2"/>
        <charset val="134"/>
      </rPr>
      <t>方案</t>
    </r>
    <r>
      <rPr>
        <sz val="10"/>
        <color theme="1"/>
        <rFont val="Arial Narrow"/>
        <family val="2"/>
      </rPr>
      <t>489</t>
    </r>
    <r>
      <rPr>
        <sz val="11"/>
        <color theme="1"/>
        <rFont val="宋体"/>
        <family val="2"/>
        <charset val="134"/>
        <scheme val="minor"/>
      </rPr>
      <t/>
    </r>
  </si>
  <si>
    <r>
      <rPr>
        <sz val="10"/>
        <color theme="1"/>
        <rFont val="宋体"/>
        <family val="2"/>
        <charset val="134"/>
      </rPr>
      <t>方案</t>
    </r>
    <r>
      <rPr>
        <sz val="10"/>
        <color theme="1"/>
        <rFont val="Arial Narrow"/>
        <family val="2"/>
      </rPr>
      <t>490</t>
    </r>
    <r>
      <rPr>
        <sz val="11"/>
        <color theme="1"/>
        <rFont val="宋体"/>
        <family val="2"/>
        <charset val="134"/>
        <scheme val="minor"/>
      </rPr>
      <t/>
    </r>
  </si>
  <si>
    <r>
      <rPr>
        <sz val="10"/>
        <color theme="1"/>
        <rFont val="宋体"/>
        <family val="2"/>
        <charset val="134"/>
      </rPr>
      <t>方案</t>
    </r>
    <r>
      <rPr>
        <sz val="10"/>
        <color theme="1"/>
        <rFont val="Arial Narrow"/>
        <family val="2"/>
      </rPr>
      <t>491</t>
    </r>
    <r>
      <rPr>
        <sz val="11"/>
        <color theme="1"/>
        <rFont val="宋体"/>
        <family val="2"/>
        <charset val="134"/>
        <scheme val="minor"/>
      </rPr>
      <t/>
    </r>
  </si>
  <si>
    <r>
      <rPr>
        <sz val="10"/>
        <color theme="1"/>
        <rFont val="宋体"/>
        <family val="2"/>
        <charset val="134"/>
      </rPr>
      <t>方案</t>
    </r>
    <r>
      <rPr>
        <sz val="10"/>
        <color theme="1"/>
        <rFont val="Arial Narrow"/>
        <family val="2"/>
      </rPr>
      <t>492</t>
    </r>
    <r>
      <rPr>
        <sz val="11"/>
        <color theme="1"/>
        <rFont val="宋体"/>
        <family val="2"/>
        <charset val="134"/>
        <scheme val="minor"/>
      </rPr>
      <t/>
    </r>
  </si>
  <si>
    <r>
      <rPr>
        <sz val="10"/>
        <color theme="1"/>
        <rFont val="宋体"/>
        <family val="2"/>
        <charset val="134"/>
      </rPr>
      <t>方案</t>
    </r>
    <r>
      <rPr>
        <sz val="10"/>
        <color theme="1"/>
        <rFont val="Arial Narrow"/>
        <family val="2"/>
      </rPr>
      <t>493</t>
    </r>
    <r>
      <rPr>
        <sz val="11"/>
        <color theme="1"/>
        <rFont val="宋体"/>
        <family val="2"/>
        <charset val="134"/>
        <scheme val="minor"/>
      </rPr>
      <t/>
    </r>
  </si>
  <si>
    <r>
      <rPr>
        <sz val="10"/>
        <color theme="1"/>
        <rFont val="宋体"/>
        <family val="2"/>
        <charset val="134"/>
      </rPr>
      <t>方案</t>
    </r>
    <r>
      <rPr>
        <sz val="10"/>
        <color theme="1"/>
        <rFont val="Arial Narrow"/>
        <family val="2"/>
      </rPr>
      <t>494</t>
    </r>
    <r>
      <rPr>
        <sz val="11"/>
        <color theme="1"/>
        <rFont val="宋体"/>
        <family val="2"/>
        <charset val="134"/>
        <scheme val="minor"/>
      </rPr>
      <t/>
    </r>
  </si>
  <si>
    <r>
      <rPr>
        <sz val="10"/>
        <color theme="1"/>
        <rFont val="宋体"/>
        <family val="2"/>
        <charset val="134"/>
      </rPr>
      <t>方案</t>
    </r>
    <r>
      <rPr>
        <sz val="10"/>
        <color theme="1"/>
        <rFont val="Arial Narrow"/>
        <family val="2"/>
      </rPr>
      <t>495</t>
    </r>
    <r>
      <rPr>
        <sz val="11"/>
        <color theme="1"/>
        <rFont val="宋体"/>
        <family val="2"/>
        <charset val="134"/>
        <scheme val="minor"/>
      </rPr>
      <t/>
    </r>
  </si>
  <si>
    <r>
      <rPr>
        <sz val="10"/>
        <color theme="1"/>
        <rFont val="宋体"/>
        <family val="2"/>
        <charset val="134"/>
      </rPr>
      <t>方案</t>
    </r>
    <r>
      <rPr>
        <sz val="10"/>
        <color theme="1"/>
        <rFont val="Arial Narrow"/>
        <family val="2"/>
      </rPr>
      <t>496</t>
    </r>
    <r>
      <rPr>
        <sz val="11"/>
        <color theme="1"/>
        <rFont val="宋体"/>
        <family val="2"/>
        <charset val="134"/>
        <scheme val="minor"/>
      </rPr>
      <t/>
    </r>
  </si>
  <si>
    <r>
      <rPr>
        <sz val="10"/>
        <color theme="1"/>
        <rFont val="宋体"/>
        <family val="2"/>
        <charset val="134"/>
      </rPr>
      <t>方案</t>
    </r>
    <r>
      <rPr>
        <sz val="10"/>
        <color theme="1"/>
        <rFont val="Arial Narrow"/>
        <family val="2"/>
      </rPr>
      <t>497</t>
    </r>
    <r>
      <rPr>
        <sz val="11"/>
        <color theme="1"/>
        <rFont val="宋体"/>
        <family val="2"/>
        <charset val="134"/>
        <scheme val="minor"/>
      </rPr>
      <t/>
    </r>
  </si>
  <si>
    <r>
      <rPr>
        <sz val="10"/>
        <color theme="1"/>
        <rFont val="宋体"/>
        <family val="2"/>
        <charset val="134"/>
      </rPr>
      <t>方案</t>
    </r>
    <r>
      <rPr>
        <sz val="10"/>
        <color theme="1"/>
        <rFont val="Arial Narrow"/>
        <family val="2"/>
      </rPr>
      <t>498</t>
    </r>
    <r>
      <rPr>
        <sz val="11"/>
        <color theme="1"/>
        <rFont val="宋体"/>
        <family val="2"/>
        <charset val="134"/>
        <scheme val="minor"/>
      </rPr>
      <t/>
    </r>
  </si>
  <si>
    <r>
      <rPr>
        <sz val="10"/>
        <color theme="1"/>
        <rFont val="宋体"/>
        <family val="2"/>
        <charset val="134"/>
      </rPr>
      <t>方案</t>
    </r>
    <r>
      <rPr>
        <sz val="10"/>
        <color theme="1"/>
        <rFont val="Arial Narrow"/>
        <family val="2"/>
      </rPr>
      <t>499</t>
    </r>
    <r>
      <rPr>
        <sz val="11"/>
        <color theme="1"/>
        <rFont val="宋体"/>
        <family val="2"/>
        <charset val="134"/>
        <scheme val="minor"/>
      </rPr>
      <t/>
    </r>
  </si>
  <si>
    <r>
      <rPr>
        <sz val="10"/>
        <color theme="1"/>
        <rFont val="宋体"/>
        <family val="2"/>
        <charset val="134"/>
      </rPr>
      <t>方案</t>
    </r>
    <r>
      <rPr>
        <sz val="10"/>
        <color theme="1"/>
        <rFont val="Arial Narrow"/>
        <family val="2"/>
      </rPr>
      <t>500</t>
    </r>
    <r>
      <rPr>
        <sz val="11"/>
        <color theme="1"/>
        <rFont val="宋体"/>
        <family val="2"/>
        <charset val="134"/>
        <scheme val="minor"/>
      </rPr>
      <t/>
    </r>
  </si>
  <si>
    <r>
      <rPr>
        <sz val="10"/>
        <color theme="1"/>
        <rFont val="宋体"/>
        <family val="2"/>
        <charset val="134"/>
      </rPr>
      <t>方案</t>
    </r>
    <r>
      <rPr>
        <sz val="10"/>
        <color theme="1"/>
        <rFont val="Arial Narrow"/>
        <family val="2"/>
      </rPr>
      <t>501</t>
    </r>
    <r>
      <rPr>
        <sz val="11"/>
        <color theme="1"/>
        <rFont val="宋体"/>
        <family val="2"/>
        <charset val="134"/>
        <scheme val="minor"/>
      </rPr>
      <t/>
    </r>
  </si>
  <si>
    <r>
      <rPr>
        <sz val="10"/>
        <color theme="1"/>
        <rFont val="宋体"/>
        <family val="2"/>
        <charset val="134"/>
      </rPr>
      <t>方案</t>
    </r>
    <r>
      <rPr>
        <sz val="10"/>
        <color theme="1"/>
        <rFont val="Arial Narrow"/>
        <family val="2"/>
      </rPr>
      <t>502</t>
    </r>
    <r>
      <rPr>
        <sz val="11"/>
        <color theme="1"/>
        <rFont val="宋体"/>
        <family val="2"/>
        <charset val="134"/>
        <scheme val="minor"/>
      </rPr>
      <t/>
    </r>
  </si>
  <si>
    <r>
      <rPr>
        <sz val="10"/>
        <color theme="1"/>
        <rFont val="宋体"/>
        <family val="2"/>
        <charset val="134"/>
      </rPr>
      <t>方案</t>
    </r>
    <r>
      <rPr>
        <sz val="10"/>
        <color theme="1"/>
        <rFont val="Arial Narrow"/>
        <family val="2"/>
      </rPr>
      <t>503</t>
    </r>
    <r>
      <rPr>
        <sz val="11"/>
        <color theme="1"/>
        <rFont val="宋体"/>
        <family val="2"/>
        <charset val="134"/>
        <scheme val="minor"/>
      </rPr>
      <t/>
    </r>
  </si>
  <si>
    <r>
      <rPr>
        <sz val="10"/>
        <color theme="1"/>
        <rFont val="宋体"/>
        <family val="2"/>
        <charset val="134"/>
      </rPr>
      <t>方案</t>
    </r>
    <r>
      <rPr>
        <sz val="10"/>
        <color theme="1"/>
        <rFont val="Arial Narrow"/>
        <family val="2"/>
      </rPr>
      <t>504</t>
    </r>
    <r>
      <rPr>
        <sz val="11"/>
        <color theme="1"/>
        <rFont val="宋体"/>
        <family val="2"/>
        <charset val="134"/>
        <scheme val="minor"/>
      </rPr>
      <t/>
    </r>
  </si>
  <si>
    <r>
      <rPr>
        <sz val="10"/>
        <color theme="1"/>
        <rFont val="宋体"/>
        <family val="2"/>
        <charset val="134"/>
      </rPr>
      <t>方案</t>
    </r>
    <r>
      <rPr>
        <sz val="10"/>
        <color theme="1"/>
        <rFont val="Arial Narrow"/>
        <family val="2"/>
      </rPr>
      <t>505</t>
    </r>
    <r>
      <rPr>
        <sz val="11"/>
        <color theme="1"/>
        <rFont val="宋体"/>
        <family val="2"/>
        <charset val="134"/>
        <scheme val="minor"/>
      </rPr>
      <t/>
    </r>
  </si>
  <si>
    <r>
      <rPr>
        <sz val="10"/>
        <color theme="1"/>
        <rFont val="宋体"/>
        <family val="2"/>
        <charset val="134"/>
      </rPr>
      <t>方案</t>
    </r>
    <r>
      <rPr>
        <sz val="10"/>
        <color theme="1"/>
        <rFont val="Arial Narrow"/>
        <family val="2"/>
      </rPr>
      <t>506</t>
    </r>
    <r>
      <rPr>
        <sz val="11"/>
        <color theme="1"/>
        <rFont val="宋体"/>
        <family val="2"/>
        <charset val="134"/>
        <scheme val="minor"/>
      </rPr>
      <t/>
    </r>
  </si>
  <si>
    <r>
      <rPr>
        <sz val="10"/>
        <color theme="1"/>
        <rFont val="宋体"/>
        <family val="2"/>
        <charset val="134"/>
      </rPr>
      <t>方案</t>
    </r>
    <r>
      <rPr>
        <sz val="10"/>
        <color theme="1"/>
        <rFont val="Arial Narrow"/>
        <family val="2"/>
      </rPr>
      <t>507</t>
    </r>
    <r>
      <rPr>
        <sz val="11"/>
        <color theme="1"/>
        <rFont val="宋体"/>
        <family val="2"/>
        <charset val="134"/>
        <scheme val="minor"/>
      </rPr>
      <t/>
    </r>
  </si>
  <si>
    <r>
      <rPr>
        <sz val="10"/>
        <color theme="1"/>
        <rFont val="宋体"/>
        <family val="2"/>
        <charset val="134"/>
      </rPr>
      <t>方案</t>
    </r>
    <r>
      <rPr>
        <sz val="10"/>
        <color theme="1"/>
        <rFont val="Arial Narrow"/>
        <family val="2"/>
      </rPr>
      <t>508</t>
    </r>
    <r>
      <rPr>
        <sz val="11"/>
        <color theme="1"/>
        <rFont val="宋体"/>
        <family val="2"/>
        <charset val="134"/>
        <scheme val="minor"/>
      </rPr>
      <t/>
    </r>
  </si>
  <si>
    <r>
      <rPr>
        <sz val="10"/>
        <color theme="1"/>
        <rFont val="宋体"/>
        <family val="2"/>
        <charset val="134"/>
      </rPr>
      <t>方案</t>
    </r>
    <r>
      <rPr>
        <sz val="10"/>
        <color theme="1"/>
        <rFont val="Arial Narrow"/>
        <family val="2"/>
      </rPr>
      <t>509</t>
    </r>
    <r>
      <rPr>
        <sz val="11"/>
        <color theme="1"/>
        <rFont val="宋体"/>
        <family val="2"/>
        <charset val="134"/>
        <scheme val="minor"/>
      </rPr>
      <t/>
    </r>
  </si>
  <si>
    <r>
      <rPr>
        <sz val="10"/>
        <color theme="1"/>
        <rFont val="宋体"/>
        <family val="2"/>
        <charset val="134"/>
      </rPr>
      <t>方案</t>
    </r>
    <r>
      <rPr>
        <sz val="10"/>
        <color theme="1"/>
        <rFont val="Arial Narrow"/>
        <family val="2"/>
      </rPr>
      <t>510</t>
    </r>
    <r>
      <rPr>
        <sz val="11"/>
        <color theme="1"/>
        <rFont val="宋体"/>
        <family val="2"/>
        <charset val="134"/>
        <scheme val="minor"/>
      </rPr>
      <t/>
    </r>
  </si>
  <si>
    <r>
      <rPr>
        <sz val="10"/>
        <color theme="1"/>
        <rFont val="宋体"/>
        <family val="2"/>
        <charset val="134"/>
      </rPr>
      <t>方案</t>
    </r>
    <r>
      <rPr>
        <sz val="10"/>
        <color theme="1"/>
        <rFont val="Arial Narrow"/>
        <family val="2"/>
      </rPr>
      <t>511</t>
    </r>
    <r>
      <rPr>
        <sz val="11"/>
        <color theme="1"/>
        <rFont val="宋体"/>
        <family val="2"/>
        <charset val="134"/>
        <scheme val="minor"/>
      </rPr>
      <t/>
    </r>
  </si>
  <si>
    <r>
      <rPr>
        <sz val="10"/>
        <color theme="1"/>
        <rFont val="宋体"/>
        <family val="2"/>
        <charset val="134"/>
      </rPr>
      <t>方案</t>
    </r>
    <r>
      <rPr>
        <sz val="10"/>
        <color theme="1"/>
        <rFont val="Arial Narrow"/>
        <family val="2"/>
      </rPr>
      <t>512</t>
    </r>
    <r>
      <rPr>
        <sz val="11"/>
        <color theme="1"/>
        <rFont val="宋体"/>
        <family val="2"/>
        <charset val="134"/>
        <scheme val="minor"/>
      </rPr>
      <t/>
    </r>
  </si>
  <si>
    <r>
      <rPr>
        <sz val="10"/>
        <color theme="1"/>
        <rFont val="宋体"/>
        <family val="2"/>
        <charset val="134"/>
      </rPr>
      <t>方案</t>
    </r>
    <r>
      <rPr>
        <sz val="10"/>
        <color theme="1"/>
        <rFont val="Arial Narrow"/>
        <family val="2"/>
      </rPr>
      <t>513</t>
    </r>
    <r>
      <rPr>
        <sz val="11"/>
        <color theme="1"/>
        <rFont val="宋体"/>
        <family val="2"/>
        <charset val="134"/>
        <scheme val="minor"/>
      </rPr>
      <t/>
    </r>
  </si>
  <si>
    <r>
      <rPr>
        <sz val="10"/>
        <color theme="1"/>
        <rFont val="宋体"/>
        <family val="2"/>
        <charset val="134"/>
      </rPr>
      <t>方案</t>
    </r>
    <r>
      <rPr>
        <sz val="10"/>
        <color theme="1"/>
        <rFont val="Arial Narrow"/>
        <family val="2"/>
      </rPr>
      <t>514</t>
    </r>
    <r>
      <rPr>
        <sz val="11"/>
        <color theme="1"/>
        <rFont val="宋体"/>
        <family val="2"/>
        <charset val="134"/>
        <scheme val="minor"/>
      </rPr>
      <t/>
    </r>
  </si>
  <si>
    <r>
      <rPr>
        <sz val="10"/>
        <color theme="1"/>
        <rFont val="宋体"/>
        <family val="2"/>
        <charset val="134"/>
      </rPr>
      <t>方案</t>
    </r>
    <r>
      <rPr>
        <sz val="10"/>
        <color theme="1"/>
        <rFont val="Arial Narrow"/>
        <family val="2"/>
      </rPr>
      <t>515</t>
    </r>
    <r>
      <rPr>
        <sz val="11"/>
        <color theme="1"/>
        <rFont val="宋体"/>
        <family val="2"/>
        <charset val="134"/>
        <scheme val="minor"/>
      </rPr>
      <t/>
    </r>
  </si>
  <si>
    <r>
      <rPr>
        <sz val="10"/>
        <color theme="1"/>
        <rFont val="宋体"/>
        <family val="2"/>
        <charset val="134"/>
      </rPr>
      <t>方案</t>
    </r>
    <r>
      <rPr>
        <sz val="10"/>
        <color theme="1"/>
        <rFont val="Arial Narrow"/>
        <family val="2"/>
      </rPr>
      <t>516</t>
    </r>
    <r>
      <rPr>
        <sz val="11"/>
        <color theme="1"/>
        <rFont val="宋体"/>
        <family val="2"/>
        <charset val="134"/>
        <scheme val="minor"/>
      </rPr>
      <t/>
    </r>
  </si>
  <si>
    <r>
      <rPr>
        <sz val="10"/>
        <color theme="1"/>
        <rFont val="宋体"/>
        <family val="2"/>
        <charset val="134"/>
      </rPr>
      <t>方案</t>
    </r>
    <r>
      <rPr>
        <sz val="10"/>
        <color theme="1"/>
        <rFont val="Arial Narrow"/>
        <family val="2"/>
      </rPr>
      <t>517</t>
    </r>
    <r>
      <rPr>
        <sz val="11"/>
        <color theme="1"/>
        <rFont val="宋体"/>
        <family val="2"/>
        <charset val="134"/>
        <scheme val="minor"/>
      </rPr>
      <t/>
    </r>
  </si>
  <si>
    <r>
      <rPr>
        <sz val="10"/>
        <color theme="1"/>
        <rFont val="宋体"/>
        <family val="2"/>
        <charset val="134"/>
      </rPr>
      <t>方案</t>
    </r>
    <r>
      <rPr>
        <sz val="10"/>
        <color theme="1"/>
        <rFont val="Arial Narrow"/>
        <family val="2"/>
      </rPr>
      <t>518</t>
    </r>
    <r>
      <rPr>
        <sz val="11"/>
        <color theme="1"/>
        <rFont val="宋体"/>
        <family val="2"/>
        <charset val="134"/>
        <scheme val="minor"/>
      </rPr>
      <t/>
    </r>
  </si>
  <si>
    <r>
      <rPr>
        <sz val="10"/>
        <color theme="1"/>
        <rFont val="宋体"/>
        <family val="2"/>
        <charset val="134"/>
      </rPr>
      <t>方案</t>
    </r>
    <r>
      <rPr>
        <sz val="10"/>
        <color theme="1"/>
        <rFont val="Arial Narrow"/>
        <family val="2"/>
      </rPr>
      <t>519</t>
    </r>
    <r>
      <rPr>
        <sz val="11"/>
        <color theme="1"/>
        <rFont val="宋体"/>
        <family val="2"/>
        <charset val="134"/>
        <scheme val="minor"/>
      </rPr>
      <t/>
    </r>
  </si>
  <si>
    <r>
      <rPr>
        <sz val="10"/>
        <color theme="1"/>
        <rFont val="宋体"/>
        <family val="2"/>
        <charset val="134"/>
      </rPr>
      <t>方案</t>
    </r>
    <r>
      <rPr>
        <sz val="10"/>
        <color theme="1"/>
        <rFont val="Arial Narrow"/>
        <family val="2"/>
      </rPr>
      <t>520</t>
    </r>
    <r>
      <rPr>
        <sz val="11"/>
        <color theme="1"/>
        <rFont val="宋体"/>
        <family val="2"/>
        <charset val="134"/>
        <scheme val="minor"/>
      </rPr>
      <t/>
    </r>
  </si>
  <si>
    <r>
      <rPr>
        <sz val="10"/>
        <color theme="1"/>
        <rFont val="宋体"/>
        <family val="2"/>
        <charset val="134"/>
      </rPr>
      <t>方案</t>
    </r>
    <r>
      <rPr>
        <sz val="10"/>
        <color theme="1"/>
        <rFont val="Arial Narrow"/>
        <family val="2"/>
      </rPr>
      <t>521</t>
    </r>
    <r>
      <rPr>
        <sz val="11"/>
        <color theme="1"/>
        <rFont val="宋体"/>
        <family val="2"/>
        <charset val="134"/>
        <scheme val="minor"/>
      </rPr>
      <t/>
    </r>
  </si>
  <si>
    <r>
      <rPr>
        <sz val="10"/>
        <color theme="1"/>
        <rFont val="宋体"/>
        <family val="2"/>
        <charset val="134"/>
      </rPr>
      <t>方案</t>
    </r>
    <r>
      <rPr>
        <sz val="10"/>
        <color theme="1"/>
        <rFont val="Arial Narrow"/>
        <family val="2"/>
      </rPr>
      <t>522</t>
    </r>
    <r>
      <rPr>
        <sz val="11"/>
        <color theme="1"/>
        <rFont val="宋体"/>
        <family val="2"/>
        <charset val="134"/>
        <scheme val="minor"/>
      </rPr>
      <t/>
    </r>
  </si>
  <si>
    <r>
      <rPr>
        <sz val="10"/>
        <color theme="1"/>
        <rFont val="宋体"/>
        <family val="2"/>
        <charset val="134"/>
      </rPr>
      <t>方案</t>
    </r>
    <r>
      <rPr>
        <sz val="10"/>
        <color theme="1"/>
        <rFont val="Arial Narrow"/>
        <family val="2"/>
      </rPr>
      <t>523</t>
    </r>
    <r>
      <rPr>
        <sz val="11"/>
        <color theme="1"/>
        <rFont val="宋体"/>
        <family val="2"/>
        <charset val="134"/>
        <scheme val="minor"/>
      </rPr>
      <t/>
    </r>
  </si>
  <si>
    <r>
      <rPr>
        <sz val="10"/>
        <color theme="1"/>
        <rFont val="宋体"/>
        <family val="2"/>
        <charset val="134"/>
      </rPr>
      <t>方案</t>
    </r>
    <r>
      <rPr>
        <sz val="10"/>
        <color theme="1"/>
        <rFont val="Arial Narrow"/>
        <family val="2"/>
      </rPr>
      <t>524</t>
    </r>
    <r>
      <rPr>
        <sz val="11"/>
        <color theme="1"/>
        <rFont val="宋体"/>
        <family val="2"/>
        <charset val="134"/>
        <scheme val="minor"/>
      </rPr>
      <t/>
    </r>
  </si>
  <si>
    <r>
      <rPr>
        <sz val="10"/>
        <color theme="1"/>
        <rFont val="宋体"/>
        <family val="2"/>
        <charset val="134"/>
      </rPr>
      <t>方案</t>
    </r>
    <r>
      <rPr>
        <sz val="10"/>
        <color theme="1"/>
        <rFont val="Arial Narrow"/>
        <family val="2"/>
      </rPr>
      <t>525</t>
    </r>
    <r>
      <rPr>
        <sz val="11"/>
        <color theme="1"/>
        <rFont val="宋体"/>
        <family val="2"/>
        <charset val="134"/>
        <scheme val="minor"/>
      </rPr>
      <t/>
    </r>
  </si>
  <si>
    <r>
      <rPr>
        <sz val="10"/>
        <color theme="1"/>
        <rFont val="宋体"/>
        <family val="2"/>
        <charset val="134"/>
      </rPr>
      <t>方案</t>
    </r>
    <r>
      <rPr>
        <sz val="10"/>
        <color theme="1"/>
        <rFont val="Arial Narrow"/>
        <family val="2"/>
      </rPr>
      <t>526</t>
    </r>
    <r>
      <rPr>
        <sz val="11"/>
        <color theme="1"/>
        <rFont val="宋体"/>
        <family val="2"/>
        <charset val="134"/>
        <scheme val="minor"/>
      </rPr>
      <t/>
    </r>
  </si>
  <si>
    <r>
      <rPr>
        <sz val="10"/>
        <color theme="1"/>
        <rFont val="宋体"/>
        <family val="2"/>
        <charset val="134"/>
      </rPr>
      <t>方案</t>
    </r>
    <r>
      <rPr>
        <sz val="10"/>
        <color theme="1"/>
        <rFont val="Arial Narrow"/>
        <family val="2"/>
      </rPr>
      <t>527</t>
    </r>
    <r>
      <rPr>
        <sz val="11"/>
        <color theme="1"/>
        <rFont val="宋体"/>
        <family val="2"/>
        <charset val="134"/>
        <scheme val="minor"/>
      </rPr>
      <t/>
    </r>
  </si>
  <si>
    <r>
      <rPr>
        <sz val="10"/>
        <color theme="1"/>
        <rFont val="宋体"/>
        <family val="2"/>
        <charset val="134"/>
      </rPr>
      <t>方案</t>
    </r>
    <r>
      <rPr>
        <sz val="10"/>
        <color theme="1"/>
        <rFont val="Arial Narrow"/>
        <family val="2"/>
      </rPr>
      <t>528</t>
    </r>
    <r>
      <rPr>
        <sz val="11"/>
        <color theme="1"/>
        <rFont val="宋体"/>
        <family val="2"/>
        <charset val="134"/>
        <scheme val="minor"/>
      </rPr>
      <t/>
    </r>
  </si>
  <si>
    <r>
      <rPr>
        <sz val="10"/>
        <color theme="1"/>
        <rFont val="宋体"/>
        <family val="2"/>
        <charset val="134"/>
      </rPr>
      <t>方案</t>
    </r>
    <r>
      <rPr>
        <sz val="10"/>
        <color theme="1"/>
        <rFont val="Arial Narrow"/>
        <family val="2"/>
      </rPr>
      <t>529</t>
    </r>
    <r>
      <rPr>
        <sz val="11"/>
        <color theme="1"/>
        <rFont val="宋体"/>
        <family val="2"/>
        <charset val="134"/>
        <scheme val="minor"/>
      </rPr>
      <t/>
    </r>
  </si>
  <si>
    <r>
      <rPr>
        <sz val="10"/>
        <color theme="1"/>
        <rFont val="宋体"/>
        <family val="2"/>
        <charset val="134"/>
      </rPr>
      <t>方案</t>
    </r>
    <r>
      <rPr>
        <sz val="10"/>
        <color theme="1"/>
        <rFont val="Arial Narrow"/>
        <family val="2"/>
      </rPr>
      <t>530</t>
    </r>
    <r>
      <rPr>
        <sz val="11"/>
        <color theme="1"/>
        <rFont val="宋体"/>
        <family val="2"/>
        <charset val="134"/>
        <scheme val="minor"/>
      </rPr>
      <t/>
    </r>
  </si>
  <si>
    <r>
      <rPr>
        <sz val="10"/>
        <color theme="1"/>
        <rFont val="宋体"/>
        <family val="2"/>
        <charset val="134"/>
      </rPr>
      <t>方案</t>
    </r>
    <r>
      <rPr>
        <sz val="10"/>
        <color theme="1"/>
        <rFont val="Arial Narrow"/>
        <family val="2"/>
      </rPr>
      <t>531</t>
    </r>
    <r>
      <rPr>
        <sz val="11"/>
        <color theme="1"/>
        <rFont val="宋体"/>
        <family val="2"/>
        <charset val="134"/>
        <scheme val="minor"/>
      </rPr>
      <t/>
    </r>
  </si>
  <si>
    <r>
      <rPr>
        <sz val="10"/>
        <color theme="1"/>
        <rFont val="宋体"/>
        <family val="2"/>
        <charset val="134"/>
      </rPr>
      <t>方案</t>
    </r>
    <r>
      <rPr>
        <sz val="10"/>
        <color theme="1"/>
        <rFont val="Arial Narrow"/>
        <family val="2"/>
      </rPr>
      <t>532</t>
    </r>
    <r>
      <rPr>
        <sz val="11"/>
        <color theme="1"/>
        <rFont val="宋体"/>
        <family val="2"/>
        <charset val="134"/>
        <scheme val="minor"/>
      </rPr>
      <t/>
    </r>
  </si>
  <si>
    <r>
      <rPr>
        <sz val="10"/>
        <color theme="1"/>
        <rFont val="宋体"/>
        <family val="2"/>
        <charset val="134"/>
      </rPr>
      <t>方案</t>
    </r>
    <r>
      <rPr>
        <sz val="10"/>
        <color theme="1"/>
        <rFont val="Arial Narrow"/>
        <family val="2"/>
      </rPr>
      <t>533</t>
    </r>
    <r>
      <rPr>
        <sz val="11"/>
        <color theme="1"/>
        <rFont val="宋体"/>
        <family val="2"/>
        <charset val="134"/>
        <scheme val="minor"/>
      </rPr>
      <t/>
    </r>
  </si>
  <si>
    <r>
      <rPr>
        <sz val="10"/>
        <color theme="1"/>
        <rFont val="宋体"/>
        <family val="2"/>
        <charset val="134"/>
      </rPr>
      <t>方案</t>
    </r>
    <r>
      <rPr>
        <sz val="10"/>
        <color theme="1"/>
        <rFont val="Arial Narrow"/>
        <family val="2"/>
      </rPr>
      <t>534</t>
    </r>
    <r>
      <rPr>
        <sz val="11"/>
        <color theme="1"/>
        <rFont val="宋体"/>
        <family val="2"/>
        <charset val="134"/>
        <scheme val="minor"/>
      </rPr>
      <t/>
    </r>
  </si>
  <si>
    <r>
      <rPr>
        <sz val="10"/>
        <color theme="1"/>
        <rFont val="宋体"/>
        <family val="2"/>
        <charset val="134"/>
      </rPr>
      <t>方案</t>
    </r>
    <r>
      <rPr>
        <sz val="10"/>
        <color theme="1"/>
        <rFont val="Arial Narrow"/>
        <family val="2"/>
      </rPr>
      <t>535</t>
    </r>
    <r>
      <rPr>
        <sz val="11"/>
        <color theme="1"/>
        <rFont val="宋体"/>
        <family val="2"/>
        <charset val="134"/>
        <scheme val="minor"/>
      </rPr>
      <t/>
    </r>
  </si>
  <si>
    <r>
      <rPr>
        <sz val="10"/>
        <color theme="1"/>
        <rFont val="宋体"/>
        <family val="2"/>
        <charset val="134"/>
      </rPr>
      <t>方案</t>
    </r>
    <r>
      <rPr>
        <sz val="10"/>
        <color theme="1"/>
        <rFont val="Arial Narrow"/>
        <family val="2"/>
      </rPr>
      <t>536</t>
    </r>
    <r>
      <rPr>
        <sz val="11"/>
        <color theme="1"/>
        <rFont val="宋体"/>
        <family val="2"/>
        <charset val="134"/>
        <scheme val="minor"/>
      </rPr>
      <t/>
    </r>
  </si>
  <si>
    <r>
      <rPr>
        <sz val="10"/>
        <color theme="1"/>
        <rFont val="宋体"/>
        <family val="2"/>
        <charset val="134"/>
      </rPr>
      <t>方案</t>
    </r>
    <r>
      <rPr>
        <sz val="10"/>
        <color theme="1"/>
        <rFont val="Arial Narrow"/>
        <family val="2"/>
      </rPr>
      <t>537</t>
    </r>
    <r>
      <rPr>
        <sz val="11"/>
        <color theme="1"/>
        <rFont val="宋体"/>
        <family val="2"/>
        <charset val="134"/>
        <scheme val="minor"/>
      </rPr>
      <t/>
    </r>
  </si>
  <si>
    <r>
      <rPr>
        <sz val="10"/>
        <color theme="1"/>
        <rFont val="宋体"/>
        <family val="2"/>
        <charset val="134"/>
      </rPr>
      <t>方案</t>
    </r>
    <r>
      <rPr>
        <sz val="10"/>
        <color theme="1"/>
        <rFont val="Arial Narrow"/>
        <family val="2"/>
      </rPr>
      <t>538</t>
    </r>
    <r>
      <rPr>
        <sz val="11"/>
        <color theme="1"/>
        <rFont val="宋体"/>
        <family val="2"/>
        <charset val="134"/>
        <scheme val="minor"/>
      </rPr>
      <t/>
    </r>
  </si>
  <si>
    <r>
      <rPr>
        <sz val="10"/>
        <color theme="1"/>
        <rFont val="宋体"/>
        <family val="2"/>
        <charset val="134"/>
      </rPr>
      <t>方案</t>
    </r>
    <r>
      <rPr>
        <sz val="10"/>
        <color theme="1"/>
        <rFont val="Arial Narrow"/>
        <family val="2"/>
      </rPr>
      <t>539</t>
    </r>
    <r>
      <rPr>
        <sz val="11"/>
        <color theme="1"/>
        <rFont val="宋体"/>
        <family val="2"/>
        <charset val="134"/>
        <scheme val="minor"/>
      </rPr>
      <t/>
    </r>
  </si>
  <si>
    <r>
      <rPr>
        <sz val="10"/>
        <color theme="1"/>
        <rFont val="宋体"/>
        <family val="2"/>
        <charset val="134"/>
      </rPr>
      <t>方案</t>
    </r>
    <r>
      <rPr>
        <sz val="10"/>
        <color theme="1"/>
        <rFont val="Arial Narrow"/>
        <family val="2"/>
      </rPr>
      <t>540</t>
    </r>
    <r>
      <rPr>
        <sz val="11"/>
        <color theme="1"/>
        <rFont val="宋体"/>
        <family val="2"/>
        <charset val="134"/>
        <scheme val="minor"/>
      </rPr>
      <t/>
    </r>
  </si>
  <si>
    <r>
      <rPr>
        <sz val="10"/>
        <color theme="1"/>
        <rFont val="宋体"/>
        <family val="2"/>
        <charset val="134"/>
      </rPr>
      <t>方案</t>
    </r>
    <r>
      <rPr>
        <sz val="10"/>
        <color theme="1"/>
        <rFont val="Arial Narrow"/>
        <family val="2"/>
      </rPr>
      <t>541</t>
    </r>
    <r>
      <rPr>
        <sz val="11"/>
        <color theme="1"/>
        <rFont val="宋体"/>
        <family val="2"/>
        <charset val="134"/>
        <scheme val="minor"/>
      </rPr>
      <t/>
    </r>
  </si>
  <si>
    <r>
      <rPr>
        <sz val="10"/>
        <color theme="1"/>
        <rFont val="宋体"/>
        <family val="2"/>
        <charset val="134"/>
      </rPr>
      <t>方案</t>
    </r>
    <r>
      <rPr>
        <sz val="10"/>
        <color theme="1"/>
        <rFont val="Arial Narrow"/>
        <family val="2"/>
      </rPr>
      <t>542</t>
    </r>
    <r>
      <rPr>
        <sz val="11"/>
        <color theme="1"/>
        <rFont val="宋体"/>
        <family val="2"/>
        <charset val="134"/>
        <scheme val="minor"/>
      </rPr>
      <t/>
    </r>
  </si>
  <si>
    <r>
      <rPr>
        <sz val="10"/>
        <color theme="1"/>
        <rFont val="宋体"/>
        <family val="2"/>
        <charset val="134"/>
      </rPr>
      <t>方案</t>
    </r>
    <r>
      <rPr>
        <sz val="10"/>
        <color theme="1"/>
        <rFont val="Arial Narrow"/>
        <family val="2"/>
      </rPr>
      <t>543</t>
    </r>
    <r>
      <rPr>
        <sz val="11"/>
        <color theme="1"/>
        <rFont val="宋体"/>
        <family val="2"/>
        <charset val="134"/>
        <scheme val="minor"/>
      </rPr>
      <t/>
    </r>
  </si>
  <si>
    <r>
      <rPr>
        <sz val="10"/>
        <color theme="1"/>
        <rFont val="宋体"/>
        <family val="2"/>
        <charset val="134"/>
      </rPr>
      <t>方案</t>
    </r>
    <r>
      <rPr>
        <sz val="10"/>
        <color theme="1"/>
        <rFont val="Arial Narrow"/>
        <family val="2"/>
      </rPr>
      <t>544</t>
    </r>
    <r>
      <rPr>
        <sz val="11"/>
        <color theme="1"/>
        <rFont val="宋体"/>
        <family val="2"/>
        <charset val="134"/>
        <scheme val="minor"/>
      </rPr>
      <t/>
    </r>
  </si>
  <si>
    <r>
      <rPr>
        <sz val="10"/>
        <color theme="1"/>
        <rFont val="宋体"/>
        <family val="2"/>
        <charset val="134"/>
      </rPr>
      <t>方案</t>
    </r>
    <r>
      <rPr>
        <sz val="10"/>
        <color theme="1"/>
        <rFont val="Arial Narrow"/>
        <family val="2"/>
      </rPr>
      <t>545</t>
    </r>
    <r>
      <rPr>
        <sz val="11"/>
        <color theme="1"/>
        <rFont val="宋体"/>
        <family val="2"/>
        <charset val="134"/>
        <scheme val="minor"/>
      </rPr>
      <t/>
    </r>
  </si>
  <si>
    <r>
      <rPr>
        <sz val="10"/>
        <color theme="1"/>
        <rFont val="宋体"/>
        <family val="2"/>
        <charset val="134"/>
      </rPr>
      <t>方案</t>
    </r>
    <r>
      <rPr>
        <sz val="10"/>
        <color theme="1"/>
        <rFont val="Arial Narrow"/>
        <family val="2"/>
      </rPr>
      <t>546</t>
    </r>
    <r>
      <rPr>
        <sz val="11"/>
        <color theme="1"/>
        <rFont val="宋体"/>
        <family val="2"/>
        <charset val="134"/>
        <scheme val="minor"/>
      </rPr>
      <t/>
    </r>
  </si>
  <si>
    <r>
      <rPr>
        <sz val="10"/>
        <color theme="1"/>
        <rFont val="宋体"/>
        <family val="2"/>
        <charset val="134"/>
      </rPr>
      <t>方案</t>
    </r>
    <r>
      <rPr>
        <sz val="10"/>
        <color theme="1"/>
        <rFont val="Arial Narrow"/>
        <family val="2"/>
      </rPr>
      <t>547</t>
    </r>
    <r>
      <rPr>
        <sz val="11"/>
        <color theme="1"/>
        <rFont val="宋体"/>
        <family val="2"/>
        <charset val="134"/>
        <scheme val="minor"/>
      </rPr>
      <t/>
    </r>
  </si>
  <si>
    <r>
      <rPr>
        <sz val="10"/>
        <color theme="1"/>
        <rFont val="宋体"/>
        <family val="2"/>
        <charset val="134"/>
      </rPr>
      <t>方案</t>
    </r>
    <r>
      <rPr>
        <sz val="10"/>
        <color theme="1"/>
        <rFont val="Arial Narrow"/>
        <family val="2"/>
      </rPr>
      <t>548</t>
    </r>
    <r>
      <rPr>
        <sz val="11"/>
        <color theme="1"/>
        <rFont val="宋体"/>
        <family val="2"/>
        <charset val="134"/>
        <scheme val="minor"/>
      </rPr>
      <t/>
    </r>
  </si>
  <si>
    <r>
      <rPr>
        <sz val="10"/>
        <color theme="1"/>
        <rFont val="宋体"/>
        <family val="2"/>
        <charset val="134"/>
      </rPr>
      <t>方案</t>
    </r>
    <r>
      <rPr>
        <sz val="10"/>
        <color theme="1"/>
        <rFont val="Arial Narrow"/>
        <family val="2"/>
      </rPr>
      <t>549</t>
    </r>
    <r>
      <rPr>
        <sz val="11"/>
        <color theme="1"/>
        <rFont val="宋体"/>
        <family val="2"/>
        <charset val="134"/>
        <scheme val="minor"/>
      </rPr>
      <t/>
    </r>
  </si>
  <si>
    <r>
      <rPr>
        <sz val="10"/>
        <color theme="1"/>
        <rFont val="宋体"/>
        <family val="2"/>
        <charset val="134"/>
      </rPr>
      <t>方案</t>
    </r>
    <r>
      <rPr>
        <sz val="10"/>
        <color theme="1"/>
        <rFont val="Arial Narrow"/>
        <family val="2"/>
      </rPr>
      <t>550</t>
    </r>
    <r>
      <rPr>
        <sz val="11"/>
        <color theme="1"/>
        <rFont val="宋体"/>
        <family val="2"/>
        <charset val="134"/>
        <scheme val="minor"/>
      </rPr>
      <t/>
    </r>
  </si>
  <si>
    <r>
      <rPr>
        <sz val="10"/>
        <color theme="1"/>
        <rFont val="宋体"/>
        <family val="2"/>
        <charset val="134"/>
      </rPr>
      <t>方案</t>
    </r>
    <r>
      <rPr>
        <sz val="10"/>
        <color theme="1"/>
        <rFont val="Arial Narrow"/>
        <family val="2"/>
      </rPr>
      <t>551</t>
    </r>
    <r>
      <rPr>
        <sz val="11"/>
        <color theme="1"/>
        <rFont val="宋体"/>
        <family val="2"/>
        <charset val="134"/>
        <scheme val="minor"/>
      </rPr>
      <t/>
    </r>
  </si>
  <si>
    <r>
      <rPr>
        <sz val="10"/>
        <color theme="1"/>
        <rFont val="宋体"/>
        <family val="2"/>
        <charset val="134"/>
      </rPr>
      <t>方案</t>
    </r>
    <r>
      <rPr>
        <sz val="10"/>
        <color theme="1"/>
        <rFont val="Arial Narrow"/>
        <family val="2"/>
      </rPr>
      <t>552</t>
    </r>
    <r>
      <rPr>
        <sz val="11"/>
        <color theme="1"/>
        <rFont val="宋体"/>
        <family val="2"/>
        <charset val="134"/>
        <scheme val="minor"/>
      </rPr>
      <t/>
    </r>
  </si>
  <si>
    <r>
      <rPr>
        <sz val="10"/>
        <color theme="1"/>
        <rFont val="宋体"/>
        <family val="2"/>
        <charset val="134"/>
      </rPr>
      <t>方案</t>
    </r>
    <r>
      <rPr>
        <sz val="10"/>
        <color theme="1"/>
        <rFont val="Arial Narrow"/>
        <family val="2"/>
      </rPr>
      <t>553</t>
    </r>
    <r>
      <rPr>
        <sz val="11"/>
        <color theme="1"/>
        <rFont val="宋体"/>
        <family val="2"/>
        <charset val="134"/>
        <scheme val="minor"/>
      </rPr>
      <t/>
    </r>
  </si>
  <si>
    <r>
      <rPr>
        <sz val="10"/>
        <color theme="1"/>
        <rFont val="宋体"/>
        <family val="2"/>
        <charset val="134"/>
      </rPr>
      <t>方案</t>
    </r>
    <r>
      <rPr>
        <sz val="10"/>
        <color theme="1"/>
        <rFont val="Arial Narrow"/>
        <family val="2"/>
      </rPr>
      <t>554</t>
    </r>
    <r>
      <rPr>
        <sz val="11"/>
        <color theme="1"/>
        <rFont val="宋体"/>
        <family val="2"/>
        <charset val="134"/>
        <scheme val="minor"/>
      </rPr>
      <t/>
    </r>
  </si>
  <si>
    <r>
      <rPr>
        <sz val="10"/>
        <color theme="1"/>
        <rFont val="宋体"/>
        <family val="2"/>
        <charset val="134"/>
      </rPr>
      <t>方案</t>
    </r>
    <r>
      <rPr>
        <sz val="10"/>
        <color theme="1"/>
        <rFont val="Arial Narrow"/>
        <family val="2"/>
      </rPr>
      <t>555</t>
    </r>
    <r>
      <rPr>
        <sz val="11"/>
        <color theme="1"/>
        <rFont val="宋体"/>
        <family val="2"/>
        <charset val="134"/>
        <scheme val="minor"/>
      </rPr>
      <t/>
    </r>
  </si>
  <si>
    <r>
      <rPr>
        <sz val="10"/>
        <color theme="1"/>
        <rFont val="宋体"/>
        <family val="2"/>
        <charset val="134"/>
      </rPr>
      <t>方案</t>
    </r>
    <r>
      <rPr>
        <sz val="10"/>
        <color theme="1"/>
        <rFont val="Arial Narrow"/>
        <family val="2"/>
      </rPr>
      <t>556</t>
    </r>
    <r>
      <rPr>
        <sz val="11"/>
        <color theme="1"/>
        <rFont val="宋体"/>
        <family val="2"/>
        <charset val="134"/>
        <scheme val="minor"/>
      </rPr>
      <t/>
    </r>
  </si>
  <si>
    <r>
      <rPr>
        <sz val="10"/>
        <color theme="1"/>
        <rFont val="宋体"/>
        <family val="2"/>
        <charset val="134"/>
      </rPr>
      <t>方案</t>
    </r>
    <r>
      <rPr>
        <sz val="10"/>
        <color theme="1"/>
        <rFont val="Arial Narrow"/>
        <family val="2"/>
      </rPr>
      <t>557</t>
    </r>
    <r>
      <rPr>
        <sz val="11"/>
        <color theme="1"/>
        <rFont val="宋体"/>
        <family val="2"/>
        <charset val="134"/>
        <scheme val="minor"/>
      </rPr>
      <t/>
    </r>
  </si>
  <si>
    <r>
      <rPr>
        <sz val="10"/>
        <color theme="1"/>
        <rFont val="宋体"/>
        <family val="2"/>
        <charset val="134"/>
      </rPr>
      <t>方案</t>
    </r>
    <r>
      <rPr>
        <sz val="10"/>
        <color theme="1"/>
        <rFont val="Arial Narrow"/>
        <family val="2"/>
      </rPr>
      <t>558</t>
    </r>
    <r>
      <rPr>
        <sz val="11"/>
        <color theme="1"/>
        <rFont val="宋体"/>
        <family val="2"/>
        <charset val="134"/>
        <scheme val="minor"/>
      </rPr>
      <t/>
    </r>
  </si>
  <si>
    <r>
      <rPr>
        <sz val="10"/>
        <color theme="1"/>
        <rFont val="宋体"/>
        <family val="2"/>
        <charset val="134"/>
      </rPr>
      <t>方案</t>
    </r>
    <r>
      <rPr>
        <sz val="10"/>
        <color theme="1"/>
        <rFont val="Arial Narrow"/>
        <family val="2"/>
      </rPr>
      <t>559</t>
    </r>
    <r>
      <rPr>
        <sz val="11"/>
        <color theme="1"/>
        <rFont val="宋体"/>
        <family val="2"/>
        <charset val="134"/>
        <scheme val="minor"/>
      </rPr>
      <t/>
    </r>
  </si>
  <si>
    <r>
      <rPr>
        <sz val="10"/>
        <color theme="1"/>
        <rFont val="宋体"/>
        <family val="2"/>
        <charset val="134"/>
      </rPr>
      <t>方案</t>
    </r>
    <r>
      <rPr>
        <sz val="10"/>
        <color theme="1"/>
        <rFont val="Arial Narrow"/>
        <family val="2"/>
      </rPr>
      <t>560</t>
    </r>
    <r>
      <rPr>
        <sz val="11"/>
        <color theme="1"/>
        <rFont val="宋体"/>
        <family val="2"/>
        <charset val="134"/>
        <scheme val="minor"/>
      </rPr>
      <t/>
    </r>
  </si>
  <si>
    <r>
      <rPr>
        <sz val="10"/>
        <color theme="1"/>
        <rFont val="宋体"/>
        <family val="2"/>
        <charset val="134"/>
      </rPr>
      <t>方案</t>
    </r>
    <r>
      <rPr>
        <sz val="10"/>
        <color theme="1"/>
        <rFont val="Arial Narrow"/>
        <family val="2"/>
      </rPr>
      <t>561</t>
    </r>
    <r>
      <rPr>
        <sz val="11"/>
        <color theme="1"/>
        <rFont val="宋体"/>
        <family val="2"/>
        <charset val="134"/>
        <scheme val="minor"/>
      </rPr>
      <t/>
    </r>
  </si>
  <si>
    <r>
      <rPr>
        <sz val="10"/>
        <color theme="1"/>
        <rFont val="宋体"/>
        <family val="2"/>
        <charset val="134"/>
      </rPr>
      <t>方案</t>
    </r>
    <r>
      <rPr>
        <sz val="10"/>
        <color theme="1"/>
        <rFont val="Arial Narrow"/>
        <family val="2"/>
      </rPr>
      <t>562</t>
    </r>
    <r>
      <rPr>
        <sz val="11"/>
        <color theme="1"/>
        <rFont val="宋体"/>
        <family val="2"/>
        <charset val="134"/>
        <scheme val="minor"/>
      </rPr>
      <t/>
    </r>
  </si>
  <si>
    <r>
      <rPr>
        <sz val="10"/>
        <color theme="1"/>
        <rFont val="宋体"/>
        <family val="2"/>
        <charset val="134"/>
      </rPr>
      <t>方案</t>
    </r>
    <r>
      <rPr>
        <sz val="10"/>
        <color theme="1"/>
        <rFont val="Arial Narrow"/>
        <family val="2"/>
      </rPr>
      <t>563</t>
    </r>
    <r>
      <rPr>
        <sz val="11"/>
        <color theme="1"/>
        <rFont val="宋体"/>
        <family val="2"/>
        <charset val="134"/>
        <scheme val="minor"/>
      </rPr>
      <t/>
    </r>
  </si>
  <si>
    <r>
      <rPr>
        <sz val="10"/>
        <color theme="1"/>
        <rFont val="宋体"/>
        <family val="2"/>
        <charset val="134"/>
      </rPr>
      <t>方案</t>
    </r>
    <r>
      <rPr>
        <sz val="10"/>
        <color theme="1"/>
        <rFont val="Arial Narrow"/>
        <family val="2"/>
      </rPr>
      <t>564</t>
    </r>
    <r>
      <rPr>
        <sz val="11"/>
        <color theme="1"/>
        <rFont val="宋体"/>
        <family val="2"/>
        <charset val="134"/>
        <scheme val="minor"/>
      </rPr>
      <t/>
    </r>
  </si>
  <si>
    <r>
      <rPr>
        <sz val="10"/>
        <color theme="1"/>
        <rFont val="宋体"/>
        <family val="2"/>
        <charset val="134"/>
      </rPr>
      <t>方案</t>
    </r>
    <r>
      <rPr>
        <sz val="10"/>
        <color theme="1"/>
        <rFont val="Arial Narrow"/>
        <family val="2"/>
      </rPr>
      <t>565</t>
    </r>
    <r>
      <rPr>
        <sz val="11"/>
        <color theme="1"/>
        <rFont val="宋体"/>
        <family val="2"/>
        <charset val="134"/>
        <scheme val="minor"/>
      </rPr>
      <t/>
    </r>
  </si>
  <si>
    <r>
      <rPr>
        <sz val="10"/>
        <color theme="1"/>
        <rFont val="宋体"/>
        <family val="2"/>
        <charset val="134"/>
      </rPr>
      <t>方案</t>
    </r>
    <r>
      <rPr>
        <sz val="10"/>
        <color theme="1"/>
        <rFont val="Arial Narrow"/>
        <family val="2"/>
      </rPr>
      <t>566</t>
    </r>
    <r>
      <rPr>
        <sz val="11"/>
        <color theme="1"/>
        <rFont val="宋体"/>
        <family val="2"/>
        <charset val="134"/>
        <scheme val="minor"/>
      </rPr>
      <t/>
    </r>
  </si>
  <si>
    <r>
      <rPr>
        <sz val="10"/>
        <color theme="1"/>
        <rFont val="宋体"/>
        <family val="2"/>
        <charset val="134"/>
      </rPr>
      <t>方案</t>
    </r>
    <r>
      <rPr>
        <sz val="10"/>
        <color theme="1"/>
        <rFont val="Arial Narrow"/>
        <family val="2"/>
      </rPr>
      <t>567</t>
    </r>
    <r>
      <rPr>
        <sz val="11"/>
        <color theme="1"/>
        <rFont val="宋体"/>
        <family val="2"/>
        <charset val="134"/>
        <scheme val="minor"/>
      </rPr>
      <t/>
    </r>
  </si>
  <si>
    <r>
      <rPr>
        <sz val="10"/>
        <color theme="1"/>
        <rFont val="宋体"/>
        <family val="2"/>
        <charset val="134"/>
      </rPr>
      <t>方案</t>
    </r>
    <r>
      <rPr>
        <sz val="10"/>
        <color theme="1"/>
        <rFont val="Arial Narrow"/>
        <family val="2"/>
      </rPr>
      <t>568</t>
    </r>
    <r>
      <rPr>
        <sz val="11"/>
        <color theme="1"/>
        <rFont val="宋体"/>
        <family val="2"/>
        <charset val="134"/>
        <scheme val="minor"/>
      </rPr>
      <t/>
    </r>
  </si>
  <si>
    <r>
      <rPr>
        <sz val="10"/>
        <color theme="1"/>
        <rFont val="宋体"/>
        <family val="2"/>
        <charset val="134"/>
      </rPr>
      <t>方案</t>
    </r>
    <r>
      <rPr>
        <sz val="10"/>
        <color theme="1"/>
        <rFont val="Arial Narrow"/>
        <family val="2"/>
      </rPr>
      <t>569</t>
    </r>
    <r>
      <rPr>
        <sz val="11"/>
        <color theme="1"/>
        <rFont val="宋体"/>
        <family val="2"/>
        <charset val="134"/>
        <scheme val="minor"/>
      </rPr>
      <t/>
    </r>
  </si>
  <si>
    <r>
      <rPr>
        <sz val="10"/>
        <color theme="1"/>
        <rFont val="宋体"/>
        <family val="2"/>
        <charset val="134"/>
      </rPr>
      <t>方案</t>
    </r>
    <r>
      <rPr>
        <sz val="10"/>
        <color theme="1"/>
        <rFont val="Arial Narrow"/>
        <family val="2"/>
      </rPr>
      <t>570</t>
    </r>
    <r>
      <rPr>
        <sz val="11"/>
        <color theme="1"/>
        <rFont val="宋体"/>
        <family val="2"/>
        <charset val="134"/>
        <scheme val="minor"/>
      </rPr>
      <t/>
    </r>
  </si>
  <si>
    <r>
      <rPr>
        <sz val="10"/>
        <color theme="1"/>
        <rFont val="宋体"/>
        <family val="2"/>
        <charset val="134"/>
      </rPr>
      <t>方案</t>
    </r>
    <r>
      <rPr>
        <sz val="10"/>
        <color theme="1"/>
        <rFont val="Arial Narrow"/>
        <family val="2"/>
      </rPr>
      <t>571</t>
    </r>
    <r>
      <rPr>
        <sz val="11"/>
        <color theme="1"/>
        <rFont val="宋体"/>
        <family val="2"/>
        <charset val="134"/>
        <scheme val="minor"/>
      </rPr>
      <t/>
    </r>
  </si>
  <si>
    <r>
      <rPr>
        <sz val="10"/>
        <color theme="1"/>
        <rFont val="宋体"/>
        <family val="2"/>
        <charset val="134"/>
      </rPr>
      <t>方案</t>
    </r>
    <r>
      <rPr>
        <sz val="10"/>
        <color theme="1"/>
        <rFont val="Arial Narrow"/>
        <family val="2"/>
      </rPr>
      <t>572</t>
    </r>
    <r>
      <rPr>
        <sz val="11"/>
        <color theme="1"/>
        <rFont val="宋体"/>
        <family val="2"/>
        <charset val="134"/>
        <scheme val="minor"/>
      </rPr>
      <t/>
    </r>
  </si>
  <si>
    <r>
      <rPr>
        <sz val="10"/>
        <color theme="1"/>
        <rFont val="宋体"/>
        <family val="2"/>
        <charset val="134"/>
      </rPr>
      <t>方案</t>
    </r>
    <r>
      <rPr>
        <sz val="10"/>
        <color theme="1"/>
        <rFont val="Arial Narrow"/>
        <family val="2"/>
      </rPr>
      <t>573</t>
    </r>
    <r>
      <rPr>
        <sz val="11"/>
        <color theme="1"/>
        <rFont val="宋体"/>
        <family val="2"/>
        <charset val="134"/>
        <scheme val="minor"/>
      </rPr>
      <t/>
    </r>
  </si>
  <si>
    <r>
      <rPr>
        <sz val="10"/>
        <color theme="1"/>
        <rFont val="宋体"/>
        <family val="2"/>
        <charset val="134"/>
      </rPr>
      <t>方案</t>
    </r>
    <r>
      <rPr>
        <sz val="10"/>
        <color theme="1"/>
        <rFont val="Arial Narrow"/>
        <family val="2"/>
      </rPr>
      <t>574</t>
    </r>
    <r>
      <rPr>
        <sz val="11"/>
        <color theme="1"/>
        <rFont val="宋体"/>
        <family val="2"/>
        <charset val="134"/>
        <scheme val="minor"/>
      </rPr>
      <t/>
    </r>
  </si>
  <si>
    <r>
      <rPr>
        <sz val="10"/>
        <color theme="1"/>
        <rFont val="宋体"/>
        <family val="2"/>
        <charset val="134"/>
      </rPr>
      <t>方案</t>
    </r>
    <r>
      <rPr>
        <sz val="10"/>
        <color theme="1"/>
        <rFont val="Arial Narrow"/>
        <family val="2"/>
      </rPr>
      <t>575</t>
    </r>
    <r>
      <rPr>
        <sz val="11"/>
        <color theme="1"/>
        <rFont val="宋体"/>
        <family val="2"/>
        <charset val="134"/>
        <scheme val="minor"/>
      </rPr>
      <t/>
    </r>
  </si>
  <si>
    <r>
      <rPr>
        <sz val="10"/>
        <color theme="1"/>
        <rFont val="宋体"/>
        <family val="2"/>
        <charset val="134"/>
      </rPr>
      <t>方案</t>
    </r>
    <r>
      <rPr>
        <sz val="10"/>
        <color theme="1"/>
        <rFont val="Arial Narrow"/>
        <family val="2"/>
      </rPr>
      <t>576</t>
    </r>
    <r>
      <rPr>
        <sz val="11"/>
        <color theme="1"/>
        <rFont val="宋体"/>
        <family val="2"/>
        <charset val="134"/>
        <scheme val="minor"/>
      </rPr>
      <t/>
    </r>
  </si>
  <si>
    <r>
      <rPr>
        <sz val="10"/>
        <color theme="1"/>
        <rFont val="宋体"/>
        <family val="2"/>
        <charset val="134"/>
      </rPr>
      <t>方案</t>
    </r>
    <r>
      <rPr>
        <sz val="10"/>
        <color theme="1"/>
        <rFont val="Arial Narrow"/>
        <family val="2"/>
      </rPr>
      <t>577</t>
    </r>
    <r>
      <rPr>
        <sz val="11"/>
        <color theme="1"/>
        <rFont val="宋体"/>
        <family val="2"/>
        <charset val="134"/>
        <scheme val="minor"/>
      </rPr>
      <t/>
    </r>
  </si>
  <si>
    <r>
      <rPr>
        <sz val="10"/>
        <color theme="1"/>
        <rFont val="宋体"/>
        <family val="2"/>
        <charset val="134"/>
      </rPr>
      <t>方案</t>
    </r>
    <r>
      <rPr>
        <sz val="10"/>
        <color theme="1"/>
        <rFont val="Arial Narrow"/>
        <family val="2"/>
      </rPr>
      <t>578</t>
    </r>
    <r>
      <rPr>
        <sz val="11"/>
        <color theme="1"/>
        <rFont val="宋体"/>
        <family val="2"/>
        <charset val="134"/>
        <scheme val="minor"/>
      </rPr>
      <t/>
    </r>
  </si>
  <si>
    <r>
      <rPr>
        <sz val="10"/>
        <color theme="1"/>
        <rFont val="宋体"/>
        <family val="2"/>
        <charset val="134"/>
      </rPr>
      <t>方案</t>
    </r>
    <r>
      <rPr>
        <sz val="10"/>
        <color theme="1"/>
        <rFont val="Arial Narrow"/>
        <family val="2"/>
      </rPr>
      <t>579</t>
    </r>
    <r>
      <rPr>
        <sz val="11"/>
        <color theme="1"/>
        <rFont val="宋体"/>
        <family val="2"/>
        <charset val="134"/>
        <scheme val="minor"/>
      </rPr>
      <t/>
    </r>
  </si>
  <si>
    <r>
      <rPr>
        <sz val="10"/>
        <color theme="1"/>
        <rFont val="宋体"/>
        <family val="2"/>
        <charset val="134"/>
      </rPr>
      <t>方案</t>
    </r>
    <r>
      <rPr>
        <sz val="10"/>
        <color theme="1"/>
        <rFont val="Arial Narrow"/>
        <family val="2"/>
      </rPr>
      <t>580</t>
    </r>
    <r>
      <rPr>
        <sz val="11"/>
        <color theme="1"/>
        <rFont val="宋体"/>
        <family val="2"/>
        <charset val="134"/>
        <scheme val="minor"/>
      </rPr>
      <t/>
    </r>
  </si>
  <si>
    <r>
      <rPr>
        <sz val="10"/>
        <color theme="1"/>
        <rFont val="宋体"/>
        <family val="2"/>
        <charset val="134"/>
      </rPr>
      <t>方案</t>
    </r>
    <r>
      <rPr>
        <sz val="10"/>
        <color theme="1"/>
        <rFont val="Arial Narrow"/>
        <family val="2"/>
      </rPr>
      <t>581</t>
    </r>
    <r>
      <rPr>
        <sz val="11"/>
        <color theme="1"/>
        <rFont val="宋体"/>
        <family val="2"/>
        <charset val="134"/>
        <scheme val="minor"/>
      </rPr>
      <t/>
    </r>
  </si>
  <si>
    <r>
      <rPr>
        <sz val="10"/>
        <color theme="1"/>
        <rFont val="宋体"/>
        <family val="2"/>
        <charset val="134"/>
      </rPr>
      <t>方案</t>
    </r>
    <r>
      <rPr>
        <sz val="10"/>
        <color theme="1"/>
        <rFont val="Arial Narrow"/>
        <family val="2"/>
      </rPr>
      <t>582</t>
    </r>
    <r>
      <rPr>
        <sz val="11"/>
        <color theme="1"/>
        <rFont val="宋体"/>
        <family val="2"/>
        <charset val="134"/>
        <scheme val="minor"/>
      </rPr>
      <t/>
    </r>
  </si>
  <si>
    <r>
      <rPr>
        <sz val="10"/>
        <color theme="1"/>
        <rFont val="宋体"/>
        <family val="2"/>
        <charset val="134"/>
      </rPr>
      <t>方案</t>
    </r>
    <r>
      <rPr>
        <sz val="10"/>
        <color theme="1"/>
        <rFont val="Arial Narrow"/>
        <family val="2"/>
      </rPr>
      <t>583</t>
    </r>
    <r>
      <rPr>
        <sz val="11"/>
        <color theme="1"/>
        <rFont val="宋体"/>
        <family val="2"/>
        <charset val="134"/>
        <scheme val="minor"/>
      </rPr>
      <t/>
    </r>
  </si>
  <si>
    <r>
      <rPr>
        <sz val="10"/>
        <color theme="1"/>
        <rFont val="宋体"/>
        <family val="2"/>
        <charset val="134"/>
      </rPr>
      <t>方案</t>
    </r>
    <r>
      <rPr>
        <sz val="10"/>
        <color theme="1"/>
        <rFont val="Arial Narrow"/>
        <family val="2"/>
      </rPr>
      <t>584</t>
    </r>
    <r>
      <rPr>
        <sz val="11"/>
        <color theme="1"/>
        <rFont val="宋体"/>
        <family val="2"/>
        <charset val="134"/>
        <scheme val="minor"/>
      </rPr>
      <t/>
    </r>
  </si>
  <si>
    <r>
      <rPr>
        <sz val="10"/>
        <color theme="1"/>
        <rFont val="宋体"/>
        <family val="2"/>
        <charset val="134"/>
      </rPr>
      <t>方案</t>
    </r>
    <r>
      <rPr>
        <sz val="10"/>
        <color theme="1"/>
        <rFont val="Arial Narrow"/>
        <family val="2"/>
      </rPr>
      <t>585</t>
    </r>
    <r>
      <rPr>
        <sz val="11"/>
        <color theme="1"/>
        <rFont val="宋体"/>
        <family val="2"/>
        <charset val="134"/>
        <scheme val="minor"/>
      </rPr>
      <t/>
    </r>
  </si>
  <si>
    <r>
      <rPr>
        <sz val="10"/>
        <color theme="1"/>
        <rFont val="宋体"/>
        <family val="2"/>
        <charset val="134"/>
      </rPr>
      <t>方案</t>
    </r>
    <r>
      <rPr>
        <sz val="10"/>
        <color theme="1"/>
        <rFont val="Arial Narrow"/>
        <family val="2"/>
      </rPr>
      <t>586</t>
    </r>
    <r>
      <rPr>
        <sz val="11"/>
        <color theme="1"/>
        <rFont val="宋体"/>
        <family val="2"/>
        <charset val="134"/>
        <scheme val="minor"/>
      </rPr>
      <t/>
    </r>
  </si>
  <si>
    <r>
      <rPr>
        <sz val="10"/>
        <color theme="1"/>
        <rFont val="宋体"/>
        <family val="2"/>
        <charset val="134"/>
      </rPr>
      <t>方案</t>
    </r>
    <r>
      <rPr>
        <sz val="10"/>
        <color theme="1"/>
        <rFont val="Arial Narrow"/>
        <family val="2"/>
      </rPr>
      <t>587</t>
    </r>
    <r>
      <rPr>
        <sz val="11"/>
        <color theme="1"/>
        <rFont val="宋体"/>
        <family val="2"/>
        <charset val="134"/>
        <scheme val="minor"/>
      </rPr>
      <t/>
    </r>
  </si>
  <si>
    <r>
      <rPr>
        <sz val="10"/>
        <color theme="1"/>
        <rFont val="宋体"/>
        <family val="2"/>
        <charset val="134"/>
      </rPr>
      <t>方案</t>
    </r>
    <r>
      <rPr>
        <sz val="10"/>
        <color theme="1"/>
        <rFont val="Arial Narrow"/>
        <family val="2"/>
      </rPr>
      <t>588</t>
    </r>
    <r>
      <rPr>
        <sz val="11"/>
        <color theme="1"/>
        <rFont val="宋体"/>
        <family val="2"/>
        <charset val="134"/>
        <scheme val="minor"/>
      </rPr>
      <t/>
    </r>
  </si>
  <si>
    <r>
      <rPr>
        <sz val="10"/>
        <color theme="1"/>
        <rFont val="宋体"/>
        <family val="2"/>
        <charset val="134"/>
      </rPr>
      <t>方案</t>
    </r>
    <r>
      <rPr>
        <sz val="10"/>
        <color theme="1"/>
        <rFont val="Arial Narrow"/>
        <family val="2"/>
      </rPr>
      <t>589</t>
    </r>
    <r>
      <rPr>
        <sz val="11"/>
        <color theme="1"/>
        <rFont val="宋体"/>
        <family val="2"/>
        <charset val="134"/>
        <scheme val="minor"/>
      </rPr>
      <t/>
    </r>
  </si>
  <si>
    <r>
      <rPr>
        <sz val="10"/>
        <color theme="1"/>
        <rFont val="宋体"/>
        <family val="2"/>
        <charset val="134"/>
      </rPr>
      <t>方案</t>
    </r>
    <r>
      <rPr>
        <sz val="10"/>
        <color theme="1"/>
        <rFont val="Arial Narrow"/>
        <family val="2"/>
      </rPr>
      <t>590</t>
    </r>
    <r>
      <rPr>
        <sz val="11"/>
        <color theme="1"/>
        <rFont val="宋体"/>
        <family val="2"/>
        <charset val="134"/>
        <scheme val="minor"/>
      </rPr>
      <t/>
    </r>
  </si>
  <si>
    <r>
      <rPr>
        <sz val="10"/>
        <color theme="1"/>
        <rFont val="宋体"/>
        <family val="2"/>
        <charset val="134"/>
      </rPr>
      <t>方案</t>
    </r>
    <r>
      <rPr>
        <sz val="10"/>
        <color theme="1"/>
        <rFont val="Arial Narrow"/>
        <family val="2"/>
      </rPr>
      <t>591</t>
    </r>
    <r>
      <rPr>
        <sz val="11"/>
        <color theme="1"/>
        <rFont val="宋体"/>
        <family val="2"/>
        <charset val="134"/>
        <scheme val="minor"/>
      </rPr>
      <t/>
    </r>
  </si>
  <si>
    <r>
      <rPr>
        <sz val="10"/>
        <color theme="1"/>
        <rFont val="宋体"/>
        <family val="2"/>
        <charset val="134"/>
      </rPr>
      <t>方案</t>
    </r>
    <r>
      <rPr>
        <sz val="10"/>
        <color theme="1"/>
        <rFont val="Arial Narrow"/>
        <family val="2"/>
      </rPr>
      <t>592</t>
    </r>
    <r>
      <rPr>
        <sz val="11"/>
        <color theme="1"/>
        <rFont val="宋体"/>
        <family val="2"/>
        <charset val="134"/>
        <scheme val="minor"/>
      </rPr>
      <t/>
    </r>
  </si>
  <si>
    <r>
      <rPr>
        <sz val="10"/>
        <color theme="1"/>
        <rFont val="宋体"/>
        <family val="2"/>
        <charset val="134"/>
      </rPr>
      <t>方案</t>
    </r>
    <r>
      <rPr>
        <sz val="10"/>
        <color theme="1"/>
        <rFont val="Arial Narrow"/>
        <family val="2"/>
      </rPr>
      <t>593</t>
    </r>
    <r>
      <rPr>
        <sz val="11"/>
        <color theme="1"/>
        <rFont val="宋体"/>
        <family val="2"/>
        <charset val="134"/>
        <scheme val="minor"/>
      </rPr>
      <t/>
    </r>
  </si>
  <si>
    <r>
      <rPr>
        <sz val="10"/>
        <color theme="1"/>
        <rFont val="宋体"/>
        <family val="2"/>
        <charset val="134"/>
      </rPr>
      <t>方案</t>
    </r>
    <r>
      <rPr>
        <sz val="10"/>
        <color theme="1"/>
        <rFont val="Arial Narrow"/>
        <family val="2"/>
      </rPr>
      <t>594</t>
    </r>
    <r>
      <rPr>
        <sz val="11"/>
        <color theme="1"/>
        <rFont val="宋体"/>
        <family val="2"/>
        <charset val="134"/>
        <scheme val="minor"/>
      </rPr>
      <t/>
    </r>
  </si>
  <si>
    <r>
      <rPr>
        <sz val="10"/>
        <color theme="1"/>
        <rFont val="宋体"/>
        <family val="2"/>
        <charset val="134"/>
      </rPr>
      <t>方案</t>
    </r>
    <r>
      <rPr>
        <sz val="10"/>
        <color theme="1"/>
        <rFont val="Arial Narrow"/>
        <family val="2"/>
      </rPr>
      <t>595</t>
    </r>
    <r>
      <rPr>
        <sz val="11"/>
        <color theme="1"/>
        <rFont val="宋体"/>
        <family val="2"/>
        <charset val="134"/>
        <scheme val="minor"/>
      </rPr>
      <t/>
    </r>
  </si>
  <si>
    <r>
      <rPr>
        <sz val="10"/>
        <color theme="1"/>
        <rFont val="宋体"/>
        <family val="2"/>
        <charset val="134"/>
      </rPr>
      <t>方案</t>
    </r>
    <r>
      <rPr>
        <sz val="10"/>
        <color theme="1"/>
        <rFont val="Arial Narrow"/>
        <family val="2"/>
      </rPr>
      <t>596</t>
    </r>
    <r>
      <rPr>
        <sz val="11"/>
        <color theme="1"/>
        <rFont val="宋体"/>
        <family val="2"/>
        <charset val="134"/>
        <scheme val="minor"/>
      </rPr>
      <t/>
    </r>
  </si>
  <si>
    <r>
      <rPr>
        <sz val="10"/>
        <color theme="1"/>
        <rFont val="宋体"/>
        <family val="2"/>
        <charset val="134"/>
      </rPr>
      <t>方案</t>
    </r>
    <r>
      <rPr>
        <sz val="10"/>
        <color theme="1"/>
        <rFont val="Arial Narrow"/>
        <family val="2"/>
      </rPr>
      <t>597</t>
    </r>
    <r>
      <rPr>
        <sz val="11"/>
        <color theme="1"/>
        <rFont val="宋体"/>
        <family val="2"/>
        <charset val="134"/>
        <scheme val="minor"/>
      </rPr>
      <t/>
    </r>
  </si>
  <si>
    <r>
      <rPr>
        <sz val="10"/>
        <color theme="1"/>
        <rFont val="宋体"/>
        <family val="2"/>
        <charset val="134"/>
      </rPr>
      <t>方案</t>
    </r>
    <r>
      <rPr>
        <sz val="10"/>
        <color theme="1"/>
        <rFont val="Arial Narrow"/>
        <family val="2"/>
      </rPr>
      <t>598</t>
    </r>
    <r>
      <rPr>
        <sz val="11"/>
        <color theme="1"/>
        <rFont val="宋体"/>
        <family val="2"/>
        <charset val="134"/>
        <scheme val="minor"/>
      </rPr>
      <t/>
    </r>
  </si>
  <si>
    <r>
      <rPr>
        <sz val="10"/>
        <color theme="1"/>
        <rFont val="宋体"/>
        <family val="2"/>
        <charset val="134"/>
      </rPr>
      <t>方案</t>
    </r>
    <r>
      <rPr>
        <sz val="10"/>
        <color theme="1"/>
        <rFont val="Arial Narrow"/>
        <family val="2"/>
      </rPr>
      <t>599</t>
    </r>
    <r>
      <rPr>
        <sz val="11"/>
        <color theme="1"/>
        <rFont val="宋体"/>
        <family val="2"/>
        <charset val="134"/>
        <scheme val="minor"/>
      </rPr>
      <t/>
    </r>
  </si>
  <si>
    <r>
      <rPr>
        <sz val="10"/>
        <color theme="1"/>
        <rFont val="宋体"/>
        <family val="2"/>
        <charset val="134"/>
      </rPr>
      <t>方案</t>
    </r>
    <r>
      <rPr>
        <sz val="10"/>
        <color theme="1"/>
        <rFont val="Arial Narrow"/>
        <family val="2"/>
      </rPr>
      <t>600</t>
    </r>
    <r>
      <rPr>
        <sz val="11"/>
        <color theme="1"/>
        <rFont val="宋体"/>
        <family val="2"/>
        <charset val="134"/>
        <scheme val="minor"/>
      </rPr>
      <t/>
    </r>
  </si>
  <si>
    <r>
      <rPr>
        <sz val="10"/>
        <color theme="1"/>
        <rFont val="宋体"/>
        <family val="2"/>
        <charset val="134"/>
      </rPr>
      <t>方案</t>
    </r>
    <r>
      <rPr>
        <sz val="10"/>
        <color theme="1"/>
        <rFont val="Arial Narrow"/>
        <family val="2"/>
      </rPr>
      <t>601</t>
    </r>
    <r>
      <rPr>
        <sz val="11"/>
        <color theme="1"/>
        <rFont val="宋体"/>
        <family val="2"/>
        <charset val="134"/>
        <scheme val="minor"/>
      </rPr>
      <t/>
    </r>
  </si>
  <si>
    <r>
      <rPr>
        <sz val="10"/>
        <color theme="1"/>
        <rFont val="宋体"/>
        <family val="2"/>
        <charset val="134"/>
      </rPr>
      <t>方案</t>
    </r>
    <r>
      <rPr>
        <sz val="10"/>
        <color theme="1"/>
        <rFont val="Arial Narrow"/>
        <family val="2"/>
      </rPr>
      <t>602</t>
    </r>
    <r>
      <rPr>
        <sz val="11"/>
        <color theme="1"/>
        <rFont val="宋体"/>
        <family val="2"/>
        <charset val="134"/>
        <scheme val="minor"/>
      </rPr>
      <t/>
    </r>
  </si>
  <si>
    <r>
      <rPr>
        <sz val="10"/>
        <color theme="1"/>
        <rFont val="宋体"/>
        <family val="2"/>
        <charset val="134"/>
      </rPr>
      <t>方案</t>
    </r>
    <r>
      <rPr>
        <sz val="10"/>
        <color theme="1"/>
        <rFont val="Arial Narrow"/>
        <family val="2"/>
      </rPr>
      <t>603</t>
    </r>
    <r>
      <rPr>
        <sz val="11"/>
        <color theme="1"/>
        <rFont val="宋体"/>
        <family val="2"/>
        <charset val="134"/>
        <scheme val="minor"/>
      </rPr>
      <t/>
    </r>
  </si>
  <si>
    <r>
      <rPr>
        <sz val="10"/>
        <color theme="1"/>
        <rFont val="宋体"/>
        <family val="2"/>
        <charset val="134"/>
      </rPr>
      <t>方案</t>
    </r>
    <r>
      <rPr>
        <sz val="10"/>
        <color theme="1"/>
        <rFont val="Arial Narrow"/>
        <family val="2"/>
      </rPr>
      <t>604</t>
    </r>
    <r>
      <rPr>
        <sz val="11"/>
        <color theme="1"/>
        <rFont val="宋体"/>
        <family val="2"/>
        <charset val="134"/>
        <scheme val="minor"/>
      </rPr>
      <t/>
    </r>
  </si>
  <si>
    <r>
      <rPr>
        <sz val="10"/>
        <color theme="1"/>
        <rFont val="宋体"/>
        <family val="2"/>
        <charset val="134"/>
      </rPr>
      <t>方案</t>
    </r>
    <r>
      <rPr>
        <sz val="10"/>
        <color theme="1"/>
        <rFont val="Arial Narrow"/>
        <family val="2"/>
      </rPr>
      <t>605</t>
    </r>
    <r>
      <rPr>
        <sz val="11"/>
        <color theme="1"/>
        <rFont val="宋体"/>
        <family val="2"/>
        <charset val="134"/>
        <scheme val="minor"/>
      </rPr>
      <t/>
    </r>
  </si>
  <si>
    <r>
      <rPr>
        <sz val="10"/>
        <color theme="1"/>
        <rFont val="宋体"/>
        <family val="2"/>
        <charset val="134"/>
      </rPr>
      <t>方案</t>
    </r>
    <r>
      <rPr>
        <sz val="10"/>
        <color theme="1"/>
        <rFont val="Arial Narrow"/>
        <family val="2"/>
      </rPr>
      <t>606</t>
    </r>
    <r>
      <rPr>
        <sz val="11"/>
        <color theme="1"/>
        <rFont val="宋体"/>
        <family val="2"/>
        <charset val="134"/>
        <scheme val="minor"/>
      </rPr>
      <t/>
    </r>
  </si>
  <si>
    <r>
      <rPr>
        <sz val="10"/>
        <color theme="1"/>
        <rFont val="宋体"/>
        <family val="2"/>
        <charset val="134"/>
      </rPr>
      <t>方案</t>
    </r>
    <r>
      <rPr>
        <sz val="10"/>
        <color theme="1"/>
        <rFont val="Arial Narrow"/>
        <family val="2"/>
      </rPr>
      <t>607</t>
    </r>
    <r>
      <rPr>
        <sz val="11"/>
        <color theme="1"/>
        <rFont val="宋体"/>
        <family val="2"/>
        <charset val="134"/>
        <scheme val="minor"/>
      </rPr>
      <t/>
    </r>
  </si>
  <si>
    <r>
      <rPr>
        <sz val="10"/>
        <color theme="1"/>
        <rFont val="宋体"/>
        <family val="2"/>
        <charset val="134"/>
      </rPr>
      <t>方案</t>
    </r>
    <r>
      <rPr>
        <sz val="10"/>
        <color theme="1"/>
        <rFont val="Arial Narrow"/>
        <family val="2"/>
      </rPr>
      <t>608</t>
    </r>
    <r>
      <rPr>
        <sz val="11"/>
        <color theme="1"/>
        <rFont val="宋体"/>
        <family val="2"/>
        <charset val="134"/>
        <scheme val="minor"/>
      </rPr>
      <t/>
    </r>
  </si>
  <si>
    <r>
      <rPr>
        <sz val="10"/>
        <color theme="1"/>
        <rFont val="宋体"/>
        <family val="2"/>
        <charset val="134"/>
      </rPr>
      <t>方案</t>
    </r>
    <r>
      <rPr>
        <sz val="10"/>
        <color theme="1"/>
        <rFont val="Arial Narrow"/>
        <family val="2"/>
      </rPr>
      <t>609</t>
    </r>
    <r>
      <rPr>
        <sz val="11"/>
        <color theme="1"/>
        <rFont val="宋体"/>
        <family val="2"/>
        <charset val="134"/>
        <scheme val="minor"/>
      </rPr>
      <t/>
    </r>
  </si>
  <si>
    <r>
      <rPr>
        <sz val="10"/>
        <color theme="1"/>
        <rFont val="宋体"/>
        <family val="2"/>
        <charset val="134"/>
      </rPr>
      <t>方案</t>
    </r>
    <r>
      <rPr>
        <sz val="10"/>
        <color theme="1"/>
        <rFont val="Arial Narrow"/>
        <family val="2"/>
      </rPr>
      <t>610</t>
    </r>
    <r>
      <rPr>
        <sz val="11"/>
        <color theme="1"/>
        <rFont val="宋体"/>
        <family val="2"/>
        <charset val="134"/>
        <scheme val="minor"/>
      </rPr>
      <t/>
    </r>
  </si>
  <si>
    <r>
      <rPr>
        <sz val="10"/>
        <color theme="1"/>
        <rFont val="宋体"/>
        <family val="2"/>
        <charset val="134"/>
      </rPr>
      <t>方案</t>
    </r>
    <r>
      <rPr>
        <sz val="10"/>
        <color theme="1"/>
        <rFont val="Arial Narrow"/>
        <family val="2"/>
      </rPr>
      <t>611</t>
    </r>
    <r>
      <rPr>
        <sz val="11"/>
        <color theme="1"/>
        <rFont val="宋体"/>
        <family val="2"/>
        <charset val="134"/>
        <scheme val="minor"/>
      </rPr>
      <t/>
    </r>
  </si>
  <si>
    <r>
      <rPr>
        <sz val="10"/>
        <color theme="1"/>
        <rFont val="宋体"/>
        <family val="2"/>
        <charset val="134"/>
      </rPr>
      <t>方案</t>
    </r>
    <r>
      <rPr>
        <sz val="10"/>
        <color theme="1"/>
        <rFont val="Arial Narrow"/>
        <family val="2"/>
      </rPr>
      <t>612</t>
    </r>
    <r>
      <rPr>
        <sz val="11"/>
        <color theme="1"/>
        <rFont val="宋体"/>
        <family val="2"/>
        <charset val="134"/>
        <scheme val="minor"/>
      </rPr>
      <t/>
    </r>
  </si>
  <si>
    <r>
      <rPr>
        <sz val="10"/>
        <color theme="1"/>
        <rFont val="宋体"/>
        <family val="2"/>
        <charset val="134"/>
      </rPr>
      <t>方案</t>
    </r>
    <r>
      <rPr>
        <sz val="10"/>
        <color theme="1"/>
        <rFont val="Arial Narrow"/>
        <family val="2"/>
      </rPr>
      <t>613</t>
    </r>
    <r>
      <rPr>
        <sz val="11"/>
        <color theme="1"/>
        <rFont val="宋体"/>
        <family val="2"/>
        <charset val="134"/>
        <scheme val="minor"/>
      </rPr>
      <t/>
    </r>
  </si>
  <si>
    <r>
      <rPr>
        <sz val="10"/>
        <color theme="1"/>
        <rFont val="宋体"/>
        <family val="2"/>
        <charset val="134"/>
      </rPr>
      <t>方案</t>
    </r>
    <r>
      <rPr>
        <sz val="10"/>
        <color theme="1"/>
        <rFont val="Arial Narrow"/>
        <family val="2"/>
      </rPr>
      <t>614</t>
    </r>
    <r>
      <rPr>
        <sz val="11"/>
        <color theme="1"/>
        <rFont val="宋体"/>
        <family val="2"/>
        <charset val="134"/>
        <scheme val="minor"/>
      </rPr>
      <t/>
    </r>
  </si>
  <si>
    <r>
      <rPr>
        <sz val="10"/>
        <color theme="1"/>
        <rFont val="宋体"/>
        <family val="2"/>
        <charset val="134"/>
      </rPr>
      <t>方案</t>
    </r>
    <r>
      <rPr>
        <sz val="10"/>
        <color theme="1"/>
        <rFont val="Arial Narrow"/>
        <family val="2"/>
      </rPr>
      <t>615</t>
    </r>
    <r>
      <rPr>
        <sz val="11"/>
        <color theme="1"/>
        <rFont val="宋体"/>
        <family val="2"/>
        <charset val="134"/>
        <scheme val="minor"/>
      </rPr>
      <t/>
    </r>
  </si>
  <si>
    <r>
      <rPr>
        <sz val="10"/>
        <color theme="1"/>
        <rFont val="宋体"/>
        <family val="2"/>
        <charset val="134"/>
      </rPr>
      <t>方案</t>
    </r>
    <r>
      <rPr>
        <sz val="10"/>
        <color theme="1"/>
        <rFont val="Arial Narrow"/>
        <family val="2"/>
      </rPr>
      <t>616</t>
    </r>
    <r>
      <rPr>
        <sz val="11"/>
        <color theme="1"/>
        <rFont val="宋体"/>
        <family val="2"/>
        <charset val="134"/>
        <scheme val="minor"/>
      </rPr>
      <t/>
    </r>
  </si>
  <si>
    <r>
      <rPr>
        <sz val="10"/>
        <color theme="1"/>
        <rFont val="宋体"/>
        <family val="2"/>
        <charset val="134"/>
      </rPr>
      <t>方案</t>
    </r>
    <r>
      <rPr>
        <sz val="10"/>
        <color theme="1"/>
        <rFont val="Arial Narrow"/>
        <family val="2"/>
      </rPr>
      <t>617</t>
    </r>
    <r>
      <rPr>
        <sz val="11"/>
        <color theme="1"/>
        <rFont val="宋体"/>
        <family val="2"/>
        <charset val="134"/>
        <scheme val="minor"/>
      </rPr>
      <t/>
    </r>
  </si>
  <si>
    <r>
      <rPr>
        <sz val="10"/>
        <color theme="1"/>
        <rFont val="宋体"/>
        <family val="2"/>
        <charset val="134"/>
      </rPr>
      <t>方案</t>
    </r>
    <r>
      <rPr>
        <sz val="10"/>
        <color theme="1"/>
        <rFont val="Arial Narrow"/>
        <family val="2"/>
      </rPr>
      <t>618</t>
    </r>
    <r>
      <rPr>
        <sz val="11"/>
        <color theme="1"/>
        <rFont val="宋体"/>
        <family val="2"/>
        <charset val="134"/>
        <scheme val="minor"/>
      </rPr>
      <t/>
    </r>
  </si>
  <si>
    <r>
      <rPr>
        <sz val="10"/>
        <color theme="1"/>
        <rFont val="宋体"/>
        <family val="2"/>
        <charset val="134"/>
      </rPr>
      <t>方案</t>
    </r>
    <r>
      <rPr>
        <sz val="10"/>
        <color theme="1"/>
        <rFont val="Arial Narrow"/>
        <family val="2"/>
      </rPr>
      <t>619</t>
    </r>
    <r>
      <rPr>
        <sz val="11"/>
        <color theme="1"/>
        <rFont val="宋体"/>
        <family val="2"/>
        <charset val="134"/>
        <scheme val="minor"/>
      </rPr>
      <t/>
    </r>
  </si>
  <si>
    <r>
      <rPr>
        <sz val="10"/>
        <color theme="1"/>
        <rFont val="宋体"/>
        <family val="2"/>
        <charset val="134"/>
      </rPr>
      <t>方案</t>
    </r>
    <r>
      <rPr>
        <sz val="10"/>
        <color theme="1"/>
        <rFont val="Arial Narrow"/>
        <family val="2"/>
      </rPr>
      <t>620</t>
    </r>
    <r>
      <rPr>
        <sz val="11"/>
        <color theme="1"/>
        <rFont val="宋体"/>
        <family val="2"/>
        <charset val="134"/>
        <scheme val="minor"/>
      </rPr>
      <t/>
    </r>
  </si>
  <si>
    <r>
      <rPr>
        <sz val="10"/>
        <color theme="1"/>
        <rFont val="宋体"/>
        <family val="2"/>
        <charset val="134"/>
      </rPr>
      <t>方案</t>
    </r>
    <r>
      <rPr>
        <sz val="10"/>
        <color theme="1"/>
        <rFont val="Arial Narrow"/>
        <family val="2"/>
      </rPr>
      <t>621</t>
    </r>
    <r>
      <rPr>
        <sz val="11"/>
        <color theme="1"/>
        <rFont val="宋体"/>
        <family val="2"/>
        <charset val="134"/>
        <scheme val="minor"/>
      </rPr>
      <t/>
    </r>
  </si>
  <si>
    <r>
      <rPr>
        <sz val="10"/>
        <color theme="1"/>
        <rFont val="宋体"/>
        <family val="2"/>
        <charset val="134"/>
      </rPr>
      <t>方案</t>
    </r>
    <r>
      <rPr>
        <sz val="10"/>
        <color theme="1"/>
        <rFont val="Arial Narrow"/>
        <family val="2"/>
      </rPr>
      <t>622</t>
    </r>
    <r>
      <rPr>
        <sz val="11"/>
        <color theme="1"/>
        <rFont val="宋体"/>
        <family val="2"/>
        <charset val="134"/>
        <scheme val="minor"/>
      </rPr>
      <t/>
    </r>
  </si>
  <si>
    <r>
      <rPr>
        <sz val="10"/>
        <color theme="1"/>
        <rFont val="宋体"/>
        <family val="2"/>
        <charset val="134"/>
      </rPr>
      <t>方案</t>
    </r>
    <r>
      <rPr>
        <sz val="10"/>
        <color theme="1"/>
        <rFont val="Arial Narrow"/>
        <family val="2"/>
      </rPr>
      <t>623</t>
    </r>
    <r>
      <rPr>
        <sz val="11"/>
        <color theme="1"/>
        <rFont val="宋体"/>
        <family val="2"/>
        <charset val="134"/>
        <scheme val="minor"/>
      </rPr>
      <t/>
    </r>
  </si>
  <si>
    <r>
      <rPr>
        <sz val="10"/>
        <color theme="1"/>
        <rFont val="宋体"/>
        <family val="2"/>
        <charset val="134"/>
      </rPr>
      <t>方案</t>
    </r>
    <r>
      <rPr>
        <sz val="10"/>
        <color theme="1"/>
        <rFont val="Arial Narrow"/>
        <family val="2"/>
      </rPr>
      <t>624</t>
    </r>
    <r>
      <rPr>
        <sz val="11"/>
        <color theme="1"/>
        <rFont val="宋体"/>
        <family val="2"/>
        <charset val="134"/>
        <scheme val="minor"/>
      </rPr>
      <t/>
    </r>
  </si>
  <si>
    <r>
      <rPr>
        <sz val="10"/>
        <color theme="1"/>
        <rFont val="宋体"/>
        <family val="2"/>
        <charset val="134"/>
      </rPr>
      <t>方案</t>
    </r>
    <r>
      <rPr>
        <sz val="10"/>
        <color theme="1"/>
        <rFont val="Arial Narrow"/>
        <family val="2"/>
      </rPr>
      <t>625</t>
    </r>
    <r>
      <rPr>
        <sz val="11"/>
        <color theme="1"/>
        <rFont val="宋体"/>
        <family val="2"/>
        <charset val="134"/>
        <scheme val="minor"/>
      </rPr>
      <t/>
    </r>
  </si>
  <si>
    <r>
      <rPr>
        <sz val="10"/>
        <color theme="1"/>
        <rFont val="宋体"/>
        <family val="2"/>
        <charset val="134"/>
      </rPr>
      <t>方案</t>
    </r>
    <r>
      <rPr>
        <sz val="10"/>
        <color theme="1"/>
        <rFont val="Arial Narrow"/>
        <family val="2"/>
      </rPr>
      <t>626</t>
    </r>
    <r>
      <rPr>
        <sz val="11"/>
        <color theme="1"/>
        <rFont val="宋体"/>
        <family val="2"/>
        <charset val="134"/>
        <scheme val="minor"/>
      </rPr>
      <t/>
    </r>
  </si>
  <si>
    <r>
      <rPr>
        <sz val="10"/>
        <color theme="1"/>
        <rFont val="宋体"/>
        <family val="2"/>
        <charset val="134"/>
      </rPr>
      <t>方案</t>
    </r>
    <r>
      <rPr>
        <sz val="10"/>
        <color theme="1"/>
        <rFont val="Arial Narrow"/>
        <family val="2"/>
      </rPr>
      <t>627</t>
    </r>
    <r>
      <rPr>
        <sz val="11"/>
        <color theme="1"/>
        <rFont val="宋体"/>
        <family val="2"/>
        <charset val="134"/>
        <scheme val="minor"/>
      </rPr>
      <t/>
    </r>
  </si>
  <si>
    <r>
      <rPr>
        <sz val="10"/>
        <color theme="1"/>
        <rFont val="宋体"/>
        <family val="2"/>
        <charset val="134"/>
      </rPr>
      <t>方案</t>
    </r>
    <r>
      <rPr>
        <sz val="10"/>
        <color theme="1"/>
        <rFont val="Arial Narrow"/>
        <family val="2"/>
      </rPr>
      <t>628</t>
    </r>
    <r>
      <rPr>
        <sz val="11"/>
        <color theme="1"/>
        <rFont val="宋体"/>
        <family val="2"/>
        <charset val="134"/>
        <scheme val="minor"/>
      </rPr>
      <t/>
    </r>
  </si>
  <si>
    <r>
      <rPr>
        <sz val="10"/>
        <color theme="1"/>
        <rFont val="宋体"/>
        <family val="2"/>
        <charset val="134"/>
      </rPr>
      <t>方案</t>
    </r>
    <r>
      <rPr>
        <sz val="10"/>
        <color theme="1"/>
        <rFont val="Arial Narrow"/>
        <family val="2"/>
      </rPr>
      <t>629</t>
    </r>
    <r>
      <rPr>
        <sz val="11"/>
        <color theme="1"/>
        <rFont val="宋体"/>
        <family val="2"/>
        <charset val="134"/>
        <scheme val="minor"/>
      </rPr>
      <t/>
    </r>
  </si>
  <si>
    <r>
      <rPr>
        <sz val="10"/>
        <color theme="1"/>
        <rFont val="宋体"/>
        <family val="2"/>
        <charset val="134"/>
      </rPr>
      <t>方案</t>
    </r>
    <r>
      <rPr>
        <sz val="10"/>
        <color theme="1"/>
        <rFont val="Arial Narrow"/>
        <family val="2"/>
      </rPr>
      <t>630</t>
    </r>
    <r>
      <rPr>
        <sz val="11"/>
        <color theme="1"/>
        <rFont val="宋体"/>
        <family val="2"/>
        <charset val="134"/>
        <scheme val="minor"/>
      </rPr>
      <t/>
    </r>
  </si>
  <si>
    <r>
      <rPr>
        <sz val="10"/>
        <color theme="1"/>
        <rFont val="宋体"/>
        <family val="2"/>
        <charset val="134"/>
      </rPr>
      <t>方案</t>
    </r>
    <r>
      <rPr>
        <sz val="10"/>
        <color theme="1"/>
        <rFont val="Arial Narrow"/>
        <family val="2"/>
      </rPr>
      <t>631</t>
    </r>
    <r>
      <rPr>
        <sz val="11"/>
        <color theme="1"/>
        <rFont val="宋体"/>
        <family val="2"/>
        <charset val="134"/>
        <scheme val="minor"/>
      </rPr>
      <t/>
    </r>
  </si>
  <si>
    <r>
      <rPr>
        <sz val="10"/>
        <color theme="1"/>
        <rFont val="宋体"/>
        <family val="2"/>
        <charset val="134"/>
      </rPr>
      <t>方案</t>
    </r>
    <r>
      <rPr>
        <sz val="10"/>
        <color theme="1"/>
        <rFont val="Arial Narrow"/>
        <family val="2"/>
      </rPr>
      <t>632</t>
    </r>
    <r>
      <rPr>
        <sz val="11"/>
        <color theme="1"/>
        <rFont val="宋体"/>
        <family val="2"/>
        <charset val="134"/>
        <scheme val="minor"/>
      </rPr>
      <t/>
    </r>
  </si>
  <si>
    <r>
      <rPr>
        <sz val="10"/>
        <color theme="1"/>
        <rFont val="宋体"/>
        <family val="2"/>
        <charset val="134"/>
      </rPr>
      <t>方案</t>
    </r>
    <r>
      <rPr>
        <sz val="10"/>
        <color theme="1"/>
        <rFont val="Arial Narrow"/>
        <family val="2"/>
      </rPr>
      <t>633</t>
    </r>
    <r>
      <rPr>
        <sz val="11"/>
        <color theme="1"/>
        <rFont val="宋体"/>
        <family val="2"/>
        <charset val="134"/>
        <scheme val="minor"/>
      </rPr>
      <t/>
    </r>
  </si>
  <si>
    <r>
      <rPr>
        <sz val="10"/>
        <color theme="1"/>
        <rFont val="宋体"/>
        <family val="2"/>
        <charset val="134"/>
      </rPr>
      <t>方案</t>
    </r>
    <r>
      <rPr>
        <sz val="10"/>
        <color theme="1"/>
        <rFont val="Arial Narrow"/>
        <family val="2"/>
      </rPr>
      <t>634</t>
    </r>
    <r>
      <rPr>
        <sz val="11"/>
        <color theme="1"/>
        <rFont val="宋体"/>
        <family val="2"/>
        <charset val="134"/>
        <scheme val="minor"/>
      </rPr>
      <t/>
    </r>
  </si>
  <si>
    <r>
      <rPr>
        <sz val="10"/>
        <color theme="1"/>
        <rFont val="宋体"/>
        <family val="2"/>
        <charset val="134"/>
      </rPr>
      <t>方案</t>
    </r>
    <r>
      <rPr>
        <sz val="10"/>
        <color theme="1"/>
        <rFont val="Arial Narrow"/>
        <family val="2"/>
      </rPr>
      <t>635</t>
    </r>
    <r>
      <rPr>
        <sz val="11"/>
        <color theme="1"/>
        <rFont val="宋体"/>
        <family val="2"/>
        <charset val="134"/>
        <scheme val="minor"/>
      </rPr>
      <t/>
    </r>
  </si>
  <si>
    <r>
      <rPr>
        <sz val="10"/>
        <color theme="1"/>
        <rFont val="宋体"/>
        <family val="2"/>
        <charset val="134"/>
      </rPr>
      <t>方案</t>
    </r>
    <r>
      <rPr>
        <sz val="10"/>
        <color theme="1"/>
        <rFont val="Arial Narrow"/>
        <family val="2"/>
      </rPr>
      <t>636</t>
    </r>
    <r>
      <rPr>
        <sz val="11"/>
        <color theme="1"/>
        <rFont val="宋体"/>
        <family val="2"/>
        <charset val="134"/>
        <scheme val="minor"/>
      </rPr>
      <t/>
    </r>
  </si>
  <si>
    <r>
      <rPr>
        <sz val="10"/>
        <color theme="1"/>
        <rFont val="宋体"/>
        <family val="2"/>
        <charset val="134"/>
      </rPr>
      <t>方案</t>
    </r>
    <r>
      <rPr>
        <sz val="10"/>
        <color theme="1"/>
        <rFont val="Arial Narrow"/>
        <family val="2"/>
      </rPr>
      <t>637</t>
    </r>
    <r>
      <rPr>
        <sz val="11"/>
        <color theme="1"/>
        <rFont val="宋体"/>
        <family val="2"/>
        <charset val="134"/>
        <scheme val="minor"/>
      </rPr>
      <t/>
    </r>
  </si>
  <si>
    <r>
      <rPr>
        <sz val="10"/>
        <color theme="1"/>
        <rFont val="宋体"/>
        <family val="2"/>
        <charset val="134"/>
      </rPr>
      <t>方案</t>
    </r>
    <r>
      <rPr>
        <sz val="10"/>
        <color theme="1"/>
        <rFont val="Arial Narrow"/>
        <family val="2"/>
      </rPr>
      <t>638</t>
    </r>
    <r>
      <rPr>
        <sz val="11"/>
        <color theme="1"/>
        <rFont val="宋体"/>
        <family val="2"/>
        <charset val="134"/>
        <scheme val="minor"/>
      </rPr>
      <t/>
    </r>
  </si>
  <si>
    <r>
      <rPr>
        <sz val="10"/>
        <color theme="1"/>
        <rFont val="宋体"/>
        <family val="2"/>
        <charset val="134"/>
      </rPr>
      <t>方案</t>
    </r>
    <r>
      <rPr>
        <sz val="10"/>
        <color theme="1"/>
        <rFont val="Arial Narrow"/>
        <family val="2"/>
      </rPr>
      <t>639</t>
    </r>
    <r>
      <rPr>
        <sz val="11"/>
        <color theme="1"/>
        <rFont val="宋体"/>
        <family val="2"/>
        <charset val="134"/>
        <scheme val="minor"/>
      </rPr>
      <t/>
    </r>
  </si>
  <si>
    <r>
      <rPr>
        <sz val="10"/>
        <color theme="1"/>
        <rFont val="宋体"/>
        <family val="2"/>
        <charset val="134"/>
      </rPr>
      <t>方案</t>
    </r>
    <r>
      <rPr>
        <sz val="10"/>
        <color theme="1"/>
        <rFont val="Arial Narrow"/>
        <family val="2"/>
      </rPr>
      <t>640</t>
    </r>
    <r>
      <rPr>
        <sz val="11"/>
        <color theme="1"/>
        <rFont val="宋体"/>
        <family val="2"/>
        <charset val="134"/>
        <scheme val="minor"/>
      </rPr>
      <t/>
    </r>
  </si>
  <si>
    <r>
      <rPr>
        <sz val="10"/>
        <color theme="1"/>
        <rFont val="宋体"/>
        <family val="2"/>
        <charset val="134"/>
      </rPr>
      <t>方案</t>
    </r>
    <r>
      <rPr>
        <sz val="10"/>
        <color theme="1"/>
        <rFont val="Arial Narrow"/>
        <family val="2"/>
      </rPr>
      <t>641</t>
    </r>
    <r>
      <rPr>
        <sz val="11"/>
        <color theme="1"/>
        <rFont val="宋体"/>
        <family val="2"/>
        <charset val="134"/>
        <scheme val="minor"/>
      </rPr>
      <t/>
    </r>
  </si>
  <si>
    <r>
      <rPr>
        <sz val="10"/>
        <color theme="1"/>
        <rFont val="宋体"/>
        <family val="2"/>
        <charset val="134"/>
      </rPr>
      <t>方案</t>
    </r>
    <r>
      <rPr>
        <sz val="10"/>
        <color theme="1"/>
        <rFont val="Arial Narrow"/>
        <family val="2"/>
      </rPr>
      <t>642</t>
    </r>
    <r>
      <rPr>
        <sz val="11"/>
        <color theme="1"/>
        <rFont val="宋体"/>
        <family val="2"/>
        <charset val="134"/>
        <scheme val="minor"/>
      </rPr>
      <t/>
    </r>
  </si>
  <si>
    <r>
      <rPr>
        <sz val="10"/>
        <color theme="1"/>
        <rFont val="宋体"/>
        <family val="2"/>
        <charset val="134"/>
      </rPr>
      <t>方案</t>
    </r>
    <r>
      <rPr>
        <sz val="10"/>
        <color theme="1"/>
        <rFont val="Arial Narrow"/>
        <family val="2"/>
      </rPr>
      <t>643</t>
    </r>
    <r>
      <rPr>
        <sz val="11"/>
        <color theme="1"/>
        <rFont val="宋体"/>
        <family val="2"/>
        <charset val="134"/>
        <scheme val="minor"/>
      </rPr>
      <t/>
    </r>
  </si>
  <si>
    <r>
      <rPr>
        <sz val="10"/>
        <color theme="1"/>
        <rFont val="宋体"/>
        <family val="2"/>
        <charset val="134"/>
      </rPr>
      <t>方案</t>
    </r>
    <r>
      <rPr>
        <sz val="10"/>
        <color theme="1"/>
        <rFont val="Arial Narrow"/>
        <family val="2"/>
      </rPr>
      <t>644</t>
    </r>
    <r>
      <rPr>
        <sz val="11"/>
        <color theme="1"/>
        <rFont val="宋体"/>
        <family val="2"/>
        <charset val="134"/>
        <scheme val="minor"/>
      </rPr>
      <t/>
    </r>
  </si>
  <si>
    <r>
      <rPr>
        <sz val="10"/>
        <color theme="1"/>
        <rFont val="宋体"/>
        <family val="2"/>
        <charset val="134"/>
      </rPr>
      <t>方案</t>
    </r>
    <r>
      <rPr>
        <sz val="10"/>
        <color theme="1"/>
        <rFont val="Arial Narrow"/>
        <family val="2"/>
      </rPr>
      <t>645</t>
    </r>
    <r>
      <rPr>
        <sz val="11"/>
        <color theme="1"/>
        <rFont val="宋体"/>
        <family val="2"/>
        <charset val="134"/>
        <scheme val="minor"/>
      </rPr>
      <t/>
    </r>
  </si>
  <si>
    <r>
      <rPr>
        <sz val="10"/>
        <color theme="1"/>
        <rFont val="宋体"/>
        <family val="2"/>
        <charset val="134"/>
      </rPr>
      <t>方案</t>
    </r>
    <r>
      <rPr>
        <sz val="10"/>
        <color theme="1"/>
        <rFont val="Arial Narrow"/>
        <family val="2"/>
      </rPr>
      <t>646</t>
    </r>
    <r>
      <rPr>
        <sz val="11"/>
        <color theme="1"/>
        <rFont val="宋体"/>
        <family val="2"/>
        <charset val="134"/>
        <scheme val="minor"/>
      </rPr>
      <t/>
    </r>
  </si>
  <si>
    <r>
      <rPr>
        <sz val="10"/>
        <color theme="1"/>
        <rFont val="宋体"/>
        <family val="2"/>
        <charset val="134"/>
      </rPr>
      <t>方案</t>
    </r>
    <r>
      <rPr>
        <sz val="10"/>
        <color theme="1"/>
        <rFont val="Arial Narrow"/>
        <family val="2"/>
      </rPr>
      <t>647</t>
    </r>
    <r>
      <rPr>
        <sz val="11"/>
        <color theme="1"/>
        <rFont val="宋体"/>
        <family val="2"/>
        <charset val="134"/>
        <scheme val="minor"/>
      </rPr>
      <t/>
    </r>
  </si>
  <si>
    <r>
      <rPr>
        <sz val="10"/>
        <color theme="1"/>
        <rFont val="宋体"/>
        <family val="2"/>
        <charset val="134"/>
      </rPr>
      <t>方案</t>
    </r>
    <r>
      <rPr>
        <sz val="10"/>
        <color theme="1"/>
        <rFont val="Arial Narrow"/>
        <family val="2"/>
      </rPr>
      <t>648</t>
    </r>
    <r>
      <rPr>
        <sz val="11"/>
        <color theme="1"/>
        <rFont val="宋体"/>
        <family val="2"/>
        <charset val="134"/>
        <scheme val="minor"/>
      </rPr>
      <t/>
    </r>
  </si>
  <si>
    <r>
      <rPr>
        <sz val="10"/>
        <color theme="1"/>
        <rFont val="宋体"/>
        <family val="2"/>
        <charset val="134"/>
      </rPr>
      <t>方案</t>
    </r>
    <r>
      <rPr>
        <sz val="10"/>
        <color theme="1"/>
        <rFont val="Arial Narrow"/>
        <family val="2"/>
      </rPr>
      <t>649</t>
    </r>
    <r>
      <rPr>
        <sz val="11"/>
        <color theme="1"/>
        <rFont val="宋体"/>
        <family val="2"/>
        <charset val="134"/>
        <scheme val="minor"/>
      </rPr>
      <t/>
    </r>
  </si>
  <si>
    <r>
      <rPr>
        <sz val="10"/>
        <color theme="1"/>
        <rFont val="宋体"/>
        <family val="2"/>
        <charset val="134"/>
      </rPr>
      <t>方案</t>
    </r>
    <r>
      <rPr>
        <sz val="10"/>
        <color theme="1"/>
        <rFont val="Arial Narrow"/>
        <family val="2"/>
      </rPr>
      <t>650</t>
    </r>
    <r>
      <rPr>
        <sz val="11"/>
        <color theme="1"/>
        <rFont val="宋体"/>
        <family val="2"/>
        <charset val="134"/>
        <scheme val="minor"/>
      </rPr>
      <t/>
    </r>
  </si>
  <si>
    <r>
      <rPr>
        <sz val="10"/>
        <color theme="1"/>
        <rFont val="宋体"/>
        <family val="2"/>
        <charset val="134"/>
      </rPr>
      <t>方案</t>
    </r>
    <r>
      <rPr>
        <sz val="10"/>
        <color theme="1"/>
        <rFont val="Arial Narrow"/>
        <family val="2"/>
      </rPr>
      <t>651</t>
    </r>
    <r>
      <rPr>
        <sz val="11"/>
        <color theme="1"/>
        <rFont val="宋体"/>
        <family val="2"/>
        <charset val="134"/>
        <scheme val="minor"/>
      </rPr>
      <t/>
    </r>
  </si>
  <si>
    <r>
      <rPr>
        <sz val="10"/>
        <color theme="1"/>
        <rFont val="宋体"/>
        <family val="2"/>
        <charset val="134"/>
      </rPr>
      <t>方案</t>
    </r>
    <r>
      <rPr>
        <sz val="10"/>
        <color theme="1"/>
        <rFont val="Arial Narrow"/>
        <family val="2"/>
      </rPr>
      <t>652</t>
    </r>
    <r>
      <rPr>
        <sz val="11"/>
        <color theme="1"/>
        <rFont val="宋体"/>
        <family val="2"/>
        <charset val="134"/>
        <scheme val="minor"/>
      </rPr>
      <t/>
    </r>
  </si>
  <si>
    <r>
      <rPr>
        <sz val="10"/>
        <color theme="1"/>
        <rFont val="宋体"/>
        <family val="2"/>
        <charset val="134"/>
      </rPr>
      <t>方案</t>
    </r>
    <r>
      <rPr>
        <sz val="10"/>
        <color theme="1"/>
        <rFont val="Arial Narrow"/>
        <family val="2"/>
      </rPr>
      <t>653</t>
    </r>
    <r>
      <rPr>
        <sz val="11"/>
        <color theme="1"/>
        <rFont val="宋体"/>
        <family val="2"/>
        <charset val="134"/>
        <scheme val="minor"/>
      </rPr>
      <t/>
    </r>
  </si>
  <si>
    <r>
      <rPr>
        <sz val="10"/>
        <color theme="1"/>
        <rFont val="宋体"/>
        <family val="2"/>
        <charset val="134"/>
      </rPr>
      <t>方案</t>
    </r>
    <r>
      <rPr>
        <sz val="10"/>
        <color theme="1"/>
        <rFont val="Arial Narrow"/>
        <family val="2"/>
      </rPr>
      <t>654</t>
    </r>
    <r>
      <rPr>
        <sz val="11"/>
        <color theme="1"/>
        <rFont val="宋体"/>
        <family val="2"/>
        <charset val="134"/>
        <scheme val="minor"/>
      </rPr>
      <t/>
    </r>
  </si>
  <si>
    <r>
      <rPr>
        <sz val="10"/>
        <color theme="1"/>
        <rFont val="宋体"/>
        <family val="2"/>
        <charset val="134"/>
      </rPr>
      <t>方案</t>
    </r>
    <r>
      <rPr>
        <sz val="10"/>
        <color theme="1"/>
        <rFont val="Arial Narrow"/>
        <family val="2"/>
      </rPr>
      <t>655</t>
    </r>
    <r>
      <rPr>
        <sz val="11"/>
        <color theme="1"/>
        <rFont val="宋体"/>
        <family val="2"/>
        <charset val="134"/>
        <scheme val="minor"/>
      </rPr>
      <t/>
    </r>
  </si>
  <si>
    <r>
      <rPr>
        <sz val="10"/>
        <color theme="1"/>
        <rFont val="宋体"/>
        <family val="2"/>
        <charset val="134"/>
      </rPr>
      <t>方案</t>
    </r>
    <r>
      <rPr>
        <sz val="10"/>
        <color theme="1"/>
        <rFont val="Arial Narrow"/>
        <family val="2"/>
      </rPr>
      <t>656</t>
    </r>
    <r>
      <rPr>
        <sz val="11"/>
        <color theme="1"/>
        <rFont val="宋体"/>
        <family val="2"/>
        <charset val="134"/>
        <scheme val="minor"/>
      </rPr>
      <t/>
    </r>
  </si>
  <si>
    <r>
      <rPr>
        <sz val="10"/>
        <color theme="1"/>
        <rFont val="宋体"/>
        <family val="2"/>
        <charset val="134"/>
      </rPr>
      <t>方案</t>
    </r>
    <r>
      <rPr>
        <sz val="10"/>
        <color theme="1"/>
        <rFont val="Arial Narrow"/>
        <family val="2"/>
      </rPr>
      <t>657</t>
    </r>
    <r>
      <rPr>
        <sz val="11"/>
        <color theme="1"/>
        <rFont val="宋体"/>
        <family val="2"/>
        <charset val="134"/>
        <scheme val="minor"/>
      </rPr>
      <t/>
    </r>
  </si>
  <si>
    <r>
      <rPr>
        <sz val="10"/>
        <color theme="1"/>
        <rFont val="宋体"/>
        <family val="2"/>
        <charset val="134"/>
      </rPr>
      <t>方案</t>
    </r>
    <r>
      <rPr>
        <sz val="10"/>
        <color theme="1"/>
        <rFont val="Arial Narrow"/>
        <family val="2"/>
      </rPr>
      <t>658</t>
    </r>
    <r>
      <rPr>
        <sz val="11"/>
        <color theme="1"/>
        <rFont val="宋体"/>
        <family val="2"/>
        <charset val="134"/>
        <scheme val="minor"/>
      </rPr>
      <t/>
    </r>
  </si>
  <si>
    <r>
      <rPr>
        <sz val="10"/>
        <color theme="1"/>
        <rFont val="宋体"/>
        <family val="2"/>
        <charset val="134"/>
      </rPr>
      <t>方案</t>
    </r>
    <r>
      <rPr>
        <sz val="10"/>
        <color theme="1"/>
        <rFont val="Arial Narrow"/>
        <family val="2"/>
      </rPr>
      <t>659</t>
    </r>
    <r>
      <rPr>
        <sz val="11"/>
        <color theme="1"/>
        <rFont val="宋体"/>
        <family val="2"/>
        <charset val="134"/>
        <scheme val="minor"/>
      </rPr>
      <t/>
    </r>
  </si>
  <si>
    <r>
      <rPr>
        <sz val="10"/>
        <color theme="1"/>
        <rFont val="宋体"/>
        <family val="2"/>
        <charset val="134"/>
      </rPr>
      <t>方案</t>
    </r>
    <r>
      <rPr>
        <sz val="10"/>
        <color theme="1"/>
        <rFont val="Arial Narrow"/>
        <family val="2"/>
      </rPr>
      <t>660</t>
    </r>
    <r>
      <rPr>
        <sz val="11"/>
        <color theme="1"/>
        <rFont val="宋体"/>
        <family val="2"/>
        <charset val="134"/>
        <scheme val="minor"/>
      </rPr>
      <t/>
    </r>
  </si>
  <si>
    <r>
      <rPr>
        <sz val="10"/>
        <color theme="1"/>
        <rFont val="宋体"/>
        <family val="2"/>
        <charset val="134"/>
      </rPr>
      <t>方案</t>
    </r>
    <r>
      <rPr>
        <sz val="10"/>
        <color theme="1"/>
        <rFont val="Arial Narrow"/>
        <family val="2"/>
      </rPr>
      <t>661</t>
    </r>
    <r>
      <rPr>
        <sz val="11"/>
        <color theme="1"/>
        <rFont val="宋体"/>
        <family val="2"/>
        <charset val="134"/>
        <scheme val="minor"/>
      </rPr>
      <t/>
    </r>
  </si>
  <si>
    <r>
      <rPr>
        <sz val="10"/>
        <color theme="1"/>
        <rFont val="宋体"/>
        <family val="2"/>
        <charset val="134"/>
      </rPr>
      <t>方案</t>
    </r>
    <r>
      <rPr>
        <sz val="10"/>
        <color theme="1"/>
        <rFont val="Arial Narrow"/>
        <family val="2"/>
      </rPr>
      <t>662</t>
    </r>
    <r>
      <rPr>
        <sz val="11"/>
        <color theme="1"/>
        <rFont val="宋体"/>
        <family val="2"/>
        <charset val="134"/>
        <scheme val="minor"/>
      </rPr>
      <t/>
    </r>
  </si>
  <si>
    <r>
      <rPr>
        <sz val="10"/>
        <color theme="1"/>
        <rFont val="宋体"/>
        <family val="2"/>
        <charset val="134"/>
      </rPr>
      <t>方案</t>
    </r>
    <r>
      <rPr>
        <sz val="10"/>
        <color theme="1"/>
        <rFont val="Arial Narrow"/>
        <family val="2"/>
      </rPr>
      <t>663</t>
    </r>
    <r>
      <rPr>
        <sz val="11"/>
        <color theme="1"/>
        <rFont val="宋体"/>
        <family val="2"/>
        <charset val="134"/>
        <scheme val="minor"/>
      </rPr>
      <t/>
    </r>
  </si>
  <si>
    <r>
      <rPr>
        <sz val="10"/>
        <color theme="1"/>
        <rFont val="宋体"/>
        <family val="2"/>
        <charset val="134"/>
      </rPr>
      <t>方案</t>
    </r>
    <r>
      <rPr>
        <sz val="10"/>
        <color theme="1"/>
        <rFont val="Arial Narrow"/>
        <family val="2"/>
      </rPr>
      <t>664</t>
    </r>
    <r>
      <rPr>
        <sz val="11"/>
        <color theme="1"/>
        <rFont val="宋体"/>
        <family val="2"/>
        <charset val="134"/>
        <scheme val="minor"/>
      </rPr>
      <t/>
    </r>
  </si>
  <si>
    <r>
      <rPr>
        <sz val="10"/>
        <color theme="1"/>
        <rFont val="宋体"/>
        <family val="2"/>
        <charset val="134"/>
      </rPr>
      <t>方案</t>
    </r>
    <r>
      <rPr>
        <sz val="10"/>
        <color theme="1"/>
        <rFont val="Arial Narrow"/>
        <family val="2"/>
      </rPr>
      <t>665</t>
    </r>
    <r>
      <rPr>
        <sz val="11"/>
        <color theme="1"/>
        <rFont val="宋体"/>
        <family val="2"/>
        <charset val="134"/>
        <scheme val="minor"/>
      </rPr>
      <t/>
    </r>
  </si>
  <si>
    <r>
      <rPr>
        <sz val="10"/>
        <color theme="1"/>
        <rFont val="宋体"/>
        <family val="2"/>
        <charset val="134"/>
      </rPr>
      <t>方案</t>
    </r>
    <r>
      <rPr>
        <sz val="10"/>
        <color theme="1"/>
        <rFont val="Arial Narrow"/>
        <family val="2"/>
      </rPr>
      <t>666</t>
    </r>
    <r>
      <rPr>
        <sz val="11"/>
        <color theme="1"/>
        <rFont val="宋体"/>
        <family val="2"/>
        <charset val="134"/>
        <scheme val="minor"/>
      </rPr>
      <t/>
    </r>
  </si>
  <si>
    <r>
      <rPr>
        <sz val="10"/>
        <color theme="1"/>
        <rFont val="宋体"/>
        <family val="2"/>
        <charset val="134"/>
      </rPr>
      <t>方案</t>
    </r>
    <r>
      <rPr>
        <sz val="10"/>
        <color theme="1"/>
        <rFont val="Arial Narrow"/>
        <family val="2"/>
      </rPr>
      <t>667</t>
    </r>
    <r>
      <rPr>
        <sz val="11"/>
        <color theme="1"/>
        <rFont val="宋体"/>
        <family val="2"/>
        <charset val="134"/>
        <scheme val="minor"/>
      </rPr>
      <t/>
    </r>
  </si>
  <si>
    <r>
      <rPr>
        <sz val="10"/>
        <color theme="1"/>
        <rFont val="宋体"/>
        <family val="2"/>
        <charset val="134"/>
      </rPr>
      <t>方案</t>
    </r>
    <r>
      <rPr>
        <sz val="10"/>
        <color theme="1"/>
        <rFont val="Arial Narrow"/>
        <family val="2"/>
      </rPr>
      <t>668</t>
    </r>
    <r>
      <rPr>
        <sz val="11"/>
        <color theme="1"/>
        <rFont val="宋体"/>
        <family val="2"/>
        <charset val="134"/>
        <scheme val="minor"/>
      </rPr>
      <t/>
    </r>
  </si>
  <si>
    <r>
      <rPr>
        <sz val="10"/>
        <color theme="1"/>
        <rFont val="宋体"/>
        <family val="2"/>
        <charset val="134"/>
      </rPr>
      <t>方案</t>
    </r>
    <r>
      <rPr>
        <sz val="10"/>
        <color theme="1"/>
        <rFont val="Arial Narrow"/>
        <family val="2"/>
      </rPr>
      <t>669</t>
    </r>
    <r>
      <rPr>
        <sz val="11"/>
        <color theme="1"/>
        <rFont val="宋体"/>
        <family val="2"/>
        <charset val="134"/>
        <scheme val="minor"/>
      </rPr>
      <t/>
    </r>
  </si>
  <si>
    <r>
      <rPr>
        <sz val="10"/>
        <color theme="1"/>
        <rFont val="宋体"/>
        <family val="2"/>
        <charset val="134"/>
      </rPr>
      <t>方案</t>
    </r>
    <r>
      <rPr>
        <sz val="10"/>
        <color theme="1"/>
        <rFont val="Arial Narrow"/>
        <family val="2"/>
      </rPr>
      <t>670</t>
    </r>
    <r>
      <rPr>
        <sz val="11"/>
        <color theme="1"/>
        <rFont val="宋体"/>
        <family val="2"/>
        <charset val="134"/>
        <scheme val="minor"/>
      </rPr>
      <t/>
    </r>
  </si>
  <si>
    <r>
      <rPr>
        <sz val="10"/>
        <color theme="1"/>
        <rFont val="宋体"/>
        <family val="2"/>
        <charset val="134"/>
      </rPr>
      <t>方案</t>
    </r>
    <r>
      <rPr>
        <sz val="10"/>
        <color theme="1"/>
        <rFont val="Arial Narrow"/>
        <family val="2"/>
      </rPr>
      <t>671</t>
    </r>
    <r>
      <rPr>
        <sz val="11"/>
        <color theme="1"/>
        <rFont val="宋体"/>
        <family val="2"/>
        <charset val="134"/>
        <scheme val="minor"/>
      </rPr>
      <t/>
    </r>
  </si>
  <si>
    <r>
      <rPr>
        <sz val="10"/>
        <color theme="1"/>
        <rFont val="宋体"/>
        <family val="2"/>
        <charset val="134"/>
      </rPr>
      <t>方案</t>
    </r>
    <r>
      <rPr>
        <sz val="10"/>
        <color theme="1"/>
        <rFont val="Arial Narrow"/>
        <family val="2"/>
      </rPr>
      <t>672</t>
    </r>
    <r>
      <rPr>
        <sz val="11"/>
        <color theme="1"/>
        <rFont val="宋体"/>
        <family val="2"/>
        <charset val="134"/>
        <scheme val="minor"/>
      </rPr>
      <t/>
    </r>
  </si>
  <si>
    <r>
      <rPr>
        <sz val="10"/>
        <color theme="1"/>
        <rFont val="宋体"/>
        <family val="2"/>
        <charset val="134"/>
      </rPr>
      <t>方案</t>
    </r>
    <r>
      <rPr>
        <sz val="10"/>
        <color theme="1"/>
        <rFont val="Arial Narrow"/>
        <family val="2"/>
      </rPr>
      <t>673</t>
    </r>
    <r>
      <rPr>
        <sz val="11"/>
        <color theme="1"/>
        <rFont val="宋体"/>
        <family val="2"/>
        <charset val="134"/>
        <scheme val="minor"/>
      </rPr>
      <t/>
    </r>
  </si>
  <si>
    <r>
      <rPr>
        <sz val="10"/>
        <color theme="1"/>
        <rFont val="宋体"/>
        <family val="2"/>
        <charset val="134"/>
      </rPr>
      <t>方案</t>
    </r>
    <r>
      <rPr>
        <sz val="10"/>
        <color theme="1"/>
        <rFont val="Arial Narrow"/>
        <family val="2"/>
      </rPr>
      <t>674</t>
    </r>
    <r>
      <rPr>
        <sz val="11"/>
        <color theme="1"/>
        <rFont val="宋体"/>
        <family val="2"/>
        <charset val="134"/>
        <scheme val="minor"/>
      </rPr>
      <t/>
    </r>
  </si>
  <si>
    <r>
      <rPr>
        <sz val="10"/>
        <color theme="1"/>
        <rFont val="宋体"/>
        <family val="2"/>
        <charset val="134"/>
      </rPr>
      <t>方案</t>
    </r>
    <r>
      <rPr>
        <sz val="10"/>
        <color theme="1"/>
        <rFont val="Arial Narrow"/>
        <family val="2"/>
      </rPr>
      <t>675</t>
    </r>
    <r>
      <rPr>
        <sz val="11"/>
        <color theme="1"/>
        <rFont val="宋体"/>
        <family val="2"/>
        <charset val="134"/>
        <scheme val="minor"/>
      </rPr>
      <t/>
    </r>
  </si>
  <si>
    <r>
      <rPr>
        <sz val="10"/>
        <color theme="1"/>
        <rFont val="宋体"/>
        <family val="2"/>
        <charset val="134"/>
      </rPr>
      <t>方案</t>
    </r>
    <r>
      <rPr>
        <sz val="10"/>
        <color theme="1"/>
        <rFont val="Arial Narrow"/>
        <family val="2"/>
      </rPr>
      <t>676</t>
    </r>
    <r>
      <rPr>
        <sz val="11"/>
        <color theme="1"/>
        <rFont val="宋体"/>
        <family val="2"/>
        <charset val="134"/>
        <scheme val="minor"/>
      </rPr>
      <t/>
    </r>
  </si>
  <si>
    <r>
      <rPr>
        <sz val="10"/>
        <color theme="1"/>
        <rFont val="宋体"/>
        <family val="2"/>
        <charset val="134"/>
      </rPr>
      <t>方案</t>
    </r>
    <r>
      <rPr>
        <sz val="10"/>
        <color theme="1"/>
        <rFont val="Arial Narrow"/>
        <family val="2"/>
      </rPr>
      <t>677</t>
    </r>
    <r>
      <rPr>
        <sz val="11"/>
        <color theme="1"/>
        <rFont val="宋体"/>
        <family val="2"/>
        <charset val="134"/>
        <scheme val="minor"/>
      </rPr>
      <t/>
    </r>
  </si>
  <si>
    <r>
      <rPr>
        <sz val="10"/>
        <color theme="1"/>
        <rFont val="宋体"/>
        <family val="2"/>
        <charset val="134"/>
      </rPr>
      <t>方案</t>
    </r>
    <r>
      <rPr>
        <sz val="10"/>
        <color theme="1"/>
        <rFont val="Arial Narrow"/>
        <family val="2"/>
      </rPr>
      <t>678</t>
    </r>
    <r>
      <rPr>
        <sz val="11"/>
        <color theme="1"/>
        <rFont val="宋体"/>
        <family val="2"/>
        <charset val="134"/>
        <scheme val="minor"/>
      </rPr>
      <t/>
    </r>
  </si>
  <si>
    <r>
      <rPr>
        <sz val="10"/>
        <color theme="1"/>
        <rFont val="宋体"/>
        <family val="2"/>
        <charset val="134"/>
      </rPr>
      <t>方案</t>
    </r>
    <r>
      <rPr>
        <sz val="10"/>
        <color theme="1"/>
        <rFont val="Arial Narrow"/>
        <family val="2"/>
      </rPr>
      <t>679</t>
    </r>
    <r>
      <rPr>
        <sz val="11"/>
        <color theme="1"/>
        <rFont val="宋体"/>
        <family val="2"/>
        <charset val="134"/>
        <scheme val="minor"/>
      </rPr>
      <t/>
    </r>
  </si>
  <si>
    <r>
      <rPr>
        <sz val="10"/>
        <color theme="1"/>
        <rFont val="宋体"/>
        <family val="2"/>
        <charset val="134"/>
      </rPr>
      <t>方案</t>
    </r>
    <r>
      <rPr>
        <sz val="10"/>
        <color theme="1"/>
        <rFont val="Arial Narrow"/>
        <family val="2"/>
      </rPr>
      <t>680</t>
    </r>
    <r>
      <rPr>
        <sz val="11"/>
        <color theme="1"/>
        <rFont val="宋体"/>
        <family val="2"/>
        <charset val="134"/>
        <scheme val="minor"/>
      </rPr>
      <t/>
    </r>
  </si>
  <si>
    <r>
      <rPr>
        <sz val="10"/>
        <color theme="1"/>
        <rFont val="宋体"/>
        <family val="2"/>
        <charset val="134"/>
      </rPr>
      <t>方案</t>
    </r>
    <r>
      <rPr>
        <sz val="10"/>
        <color theme="1"/>
        <rFont val="Arial Narrow"/>
        <family val="2"/>
      </rPr>
      <t>681</t>
    </r>
    <r>
      <rPr>
        <sz val="11"/>
        <color theme="1"/>
        <rFont val="宋体"/>
        <family val="2"/>
        <charset val="134"/>
        <scheme val="minor"/>
      </rPr>
      <t/>
    </r>
  </si>
  <si>
    <r>
      <rPr>
        <sz val="10"/>
        <color theme="1"/>
        <rFont val="宋体"/>
        <family val="2"/>
        <charset val="134"/>
      </rPr>
      <t>方案</t>
    </r>
    <r>
      <rPr>
        <sz val="10"/>
        <color theme="1"/>
        <rFont val="Arial Narrow"/>
        <family val="2"/>
      </rPr>
      <t>682</t>
    </r>
    <r>
      <rPr>
        <sz val="11"/>
        <color theme="1"/>
        <rFont val="宋体"/>
        <family val="2"/>
        <charset val="134"/>
        <scheme val="minor"/>
      </rPr>
      <t/>
    </r>
  </si>
  <si>
    <r>
      <rPr>
        <sz val="10"/>
        <color theme="1"/>
        <rFont val="宋体"/>
        <family val="2"/>
        <charset val="134"/>
      </rPr>
      <t>方案</t>
    </r>
    <r>
      <rPr>
        <sz val="10"/>
        <color theme="1"/>
        <rFont val="Arial Narrow"/>
        <family val="2"/>
      </rPr>
      <t>683</t>
    </r>
    <r>
      <rPr>
        <sz val="11"/>
        <color theme="1"/>
        <rFont val="宋体"/>
        <family val="2"/>
        <charset val="134"/>
        <scheme val="minor"/>
      </rPr>
      <t/>
    </r>
  </si>
  <si>
    <r>
      <rPr>
        <sz val="10"/>
        <color theme="1"/>
        <rFont val="宋体"/>
        <family val="2"/>
        <charset val="134"/>
      </rPr>
      <t>方案</t>
    </r>
    <r>
      <rPr>
        <sz val="10"/>
        <color theme="1"/>
        <rFont val="Arial Narrow"/>
        <family val="2"/>
      </rPr>
      <t>684</t>
    </r>
    <r>
      <rPr>
        <sz val="11"/>
        <color theme="1"/>
        <rFont val="宋体"/>
        <family val="2"/>
        <charset val="134"/>
        <scheme val="minor"/>
      </rPr>
      <t/>
    </r>
  </si>
  <si>
    <r>
      <rPr>
        <sz val="10"/>
        <color theme="1"/>
        <rFont val="宋体"/>
        <family val="2"/>
        <charset val="134"/>
      </rPr>
      <t>方案</t>
    </r>
    <r>
      <rPr>
        <sz val="10"/>
        <color theme="1"/>
        <rFont val="Arial Narrow"/>
        <family val="2"/>
      </rPr>
      <t>685</t>
    </r>
    <r>
      <rPr>
        <sz val="11"/>
        <color theme="1"/>
        <rFont val="宋体"/>
        <family val="2"/>
        <charset val="134"/>
        <scheme val="minor"/>
      </rPr>
      <t/>
    </r>
  </si>
  <si>
    <r>
      <rPr>
        <sz val="10"/>
        <color theme="1"/>
        <rFont val="宋体"/>
        <family val="2"/>
        <charset val="134"/>
      </rPr>
      <t>方案</t>
    </r>
    <r>
      <rPr>
        <sz val="10"/>
        <color theme="1"/>
        <rFont val="Arial Narrow"/>
        <family val="2"/>
      </rPr>
      <t>686</t>
    </r>
    <r>
      <rPr>
        <sz val="11"/>
        <color theme="1"/>
        <rFont val="宋体"/>
        <family val="2"/>
        <charset val="134"/>
        <scheme val="minor"/>
      </rPr>
      <t/>
    </r>
  </si>
  <si>
    <r>
      <rPr>
        <sz val="10"/>
        <color theme="1"/>
        <rFont val="宋体"/>
        <family val="2"/>
        <charset val="134"/>
      </rPr>
      <t>方案</t>
    </r>
    <r>
      <rPr>
        <sz val="10"/>
        <color theme="1"/>
        <rFont val="Arial Narrow"/>
        <family val="2"/>
      </rPr>
      <t>687</t>
    </r>
    <r>
      <rPr>
        <sz val="11"/>
        <color theme="1"/>
        <rFont val="宋体"/>
        <family val="2"/>
        <charset val="134"/>
        <scheme val="minor"/>
      </rPr>
      <t/>
    </r>
  </si>
  <si>
    <r>
      <rPr>
        <sz val="10"/>
        <color theme="1"/>
        <rFont val="宋体"/>
        <family val="2"/>
        <charset val="134"/>
      </rPr>
      <t>方案</t>
    </r>
    <r>
      <rPr>
        <sz val="10"/>
        <color theme="1"/>
        <rFont val="Arial Narrow"/>
        <family val="2"/>
      </rPr>
      <t>688</t>
    </r>
    <r>
      <rPr>
        <sz val="11"/>
        <color theme="1"/>
        <rFont val="宋体"/>
        <family val="2"/>
        <charset val="134"/>
        <scheme val="minor"/>
      </rPr>
      <t/>
    </r>
  </si>
  <si>
    <r>
      <rPr>
        <sz val="10"/>
        <color theme="1"/>
        <rFont val="宋体"/>
        <family val="2"/>
        <charset val="134"/>
      </rPr>
      <t>方案</t>
    </r>
    <r>
      <rPr>
        <sz val="10"/>
        <color theme="1"/>
        <rFont val="Arial Narrow"/>
        <family val="2"/>
      </rPr>
      <t>689</t>
    </r>
    <r>
      <rPr>
        <sz val="11"/>
        <color theme="1"/>
        <rFont val="宋体"/>
        <family val="2"/>
        <charset val="134"/>
        <scheme val="minor"/>
      </rPr>
      <t/>
    </r>
  </si>
  <si>
    <r>
      <rPr>
        <sz val="10"/>
        <color theme="1"/>
        <rFont val="宋体"/>
        <family val="2"/>
        <charset val="134"/>
      </rPr>
      <t>方案</t>
    </r>
    <r>
      <rPr>
        <sz val="10"/>
        <color theme="1"/>
        <rFont val="Arial Narrow"/>
        <family val="2"/>
      </rPr>
      <t>690</t>
    </r>
    <r>
      <rPr>
        <sz val="11"/>
        <color theme="1"/>
        <rFont val="宋体"/>
        <family val="2"/>
        <charset val="134"/>
        <scheme val="minor"/>
      </rPr>
      <t/>
    </r>
  </si>
  <si>
    <r>
      <rPr>
        <sz val="10"/>
        <color theme="1"/>
        <rFont val="宋体"/>
        <family val="2"/>
        <charset val="134"/>
      </rPr>
      <t>方案</t>
    </r>
    <r>
      <rPr>
        <sz val="10"/>
        <color theme="1"/>
        <rFont val="Arial Narrow"/>
        <family val="2"/>
      </rPr>
      <t>691</t>
    </r>
    <r>
      <rPr>
        <sz val="11"/>
        <color theme="1"/>
        <rFont val="宋体"/>
        <family val="2"/>
        <charset val="134"/>
        <scheme val="minor"/>
      </rPr>
      <t/>
    </r>
  </si>
  <si>
    <r>
      <rPr>
        <sz val="10"/>
        <color theme="1"/>
        <rFont val="宋体"/>
        <family val="2"/>
        <charset val="134"/>
      </rPr>
      <t>方案</t>
    </r>
    <r>
      <rPr>
        <sz val="10"/>
        <color theme="1"/>
        <rFont val="Arial Narrow"/>
        <family val="2"/>
      </rPr>
      <t>692</t>
    </r>
    <r>
      <rPr>
        <sz val="11"/>
        <color theme="1"/>
        <rFont val="宋体"/>
        <family val="2"/>
        <charset val="134"/>
        <scheme val="minor"/>
      </rPr>
      <t/>
    </r>
  </si>
  <si>
    <r>
      <rPr>
        <sz val="10"/>
        <color theme="1"/>
        <rFont val="宋体"/>
        <family val="2"/>
        <charset val="134"/>
      </rPr>
      <t>方案</t>
    </r>
    <r>
      <rPr>
        <sz val="10"/>
        <color theme="1"/>
        <rFont val="Arial Narrow"/>
        <family val="2"/>
      </rPr>
      <t>693</t>
    </r>
    <r>
      <rPr>
        <sz val="11"/>
        <color theme="1"/>
        <rFont val="宋体"/>
        <family val="2"/>
        <charset val="134"/>
        <scheme val="minor"/>
      </rPr>
      <t/>
    </r>
  </si>
  <si>
    <r>
      <rPr>
        <sz val="10"/>
        <color theme="1"/>
        <rFont val="宋体"/>
        <family val="2"/>
        <charset val="134"/>
      </rPr>
      <t>方案</t>
    </r>
    <r>
      <rPr>
        <sz val="10"/>
        <color theme="1"/>
        <rFont val="Arial Narrow"/>
        <family val="2"/>
      </rPr>
      <t>694</t>
    </r>
    <r>
      <rPr>
        <sz val="11"/>
        <color theme="1"/>
        <rFont val="宋体"/>
        <family val="2"/>
        <charset val="134"/>
        <scheme val="minor"/>
      </rPr>
      <t/>
    </r>
  </si>
  <si>
    <r>
      <rPr>
        <sz val="10"/>
        <color theme="1"/>
        <rFont val="宋体"/>
        <family val="2"/>
        <charset val="134"/>
      </rPr>
      <t>方案</t>
    </r>
    <r>
      <rPr>
        <sz val="10"/>
        <color theme="1"/>
        <rFont val="Arial Narrow"/>
        <family val="2"/>
      </rPr>
      <t>695</t>
    </r>
    <r>
      <rPr>
        <sz val="11"/>
        <color theme="1"/>
        <rFont val="宋体"/>
        <family val="2"/>
        <charset val="134"/>
        <scheme val="minor"/>
      </rPr>
      <t/>
    </r>
  </si>
  <si>
    <r>
      <rPr>
        <sz val="10"/>
        <color theme="1"/>
        <rFont val="宋体"/>
        <family val="2"/>
        <charset val="134"/>
      </rPr>
      <t>方案</t>
    </r>
    <r>
      <rPr>
        <sz val="10"/>
        <color theme="1"/>
        <rFont val="Arial Narrow"/>
        <family val="2"/>
      </rPr>
      <t>696</t>
    </r>
    <r>
      <rPr>
        <sz val="11"/>
        <color theme="1"/>
        <rFont val="宋体"/>
        <family val="2"/>
        <charset val="134"/>
        <scheme val="minor"/>
      </rPr>
      <t/>
    </r>
  </si>
  <si>
    <r>
      <rPr>
        <sz val="10"/>
        <color theme="1"/>
        <rFont val="宋体"/>
        <family val="2"/>
        <charset val="134"/>
      </rPr>
      <t>方案</t>
    </r>
    <r>
      <rPr>
        <sz val="10"/>
        <color theme="1"/>
        <rFont val="Arial Narrow"/>
        <family val="2"/>
      </rPr>
      <t>697</t>
    </r>
    <r>
      <rPr>
        <sz val="11"/>
        <color theme="1"/>
        <rFont val="宋体"/>
        <family val="2"/>
        <charset val="134"/>
        <scheme val="minor"/>
      </rPr>
      <t/>
    </r>
  </si>
  <si>
    <r>
      <rPr>
        <sz val="10"/>
        <color theme="1"/>
        <rFont val="宋体"/>
        <family val="2"/>
        <charset val="134"/>
      </rPr>
      <t>方案</t>
    </r>
    <r>
      <rPr>
        <sz val="10"/>
        <color theme="1"/>
        <rFont val="Arial Narrow"/>
        <family val="2"/>
      </rPr>
      <t>698</t>
    </r>
    <r>
      <rPr>
        <sz val="11"/>
        <color theme="1"/>
        <rFont val="宋体"/>
        <family val="2"/>
        <charset val="134"/>
        <scheme val="minor"/>
      </rPr>
      <t/>
    </r>
  </si>
  <si>
    <r>
      <rPr>
        <sz val="10"/>
        <color theme="1"/>
        <rFont val="宋体"/>
        <family val="2"/>
        <charset val="134"/>
      </rPr>
      <t>方案</t>
    </r>
    <r>
      <rPr>
        <sz val="10"/>
        <color theme="1"/>
        <rFont val="Arial Narrow"/>
        <family val="2"/>
      </rPr>
      <t>699</t>
    </r>
    <r>
      <rPr>
        <sz val="11"/>
        <color theme="1"/>
        <rFont val="宋体"/>
        <family val="2"/>
        <charset val="134"/>
        <scheme val="minor"/>
      </rPr>
      <t/>
    </r>
  </si>
  <si>
    <r>
      <rPr>
        <sz val="10"/>
        <color theme="1"/>
        <rFont val="宋体"/>
        <family val="2"/>
        <charset val="134"/>
      </rPr>
      <t>方案</t>
    </r>
    <r>
      <rPr>
        <sz val="10"/>
        <color theme="1"/>
        <rFont val="Arial Narrow"/>
        <family val="2"/>
      </rPr>
      <t>700</t>
    </r>
    <r>
      <rPr>
        <sz val="11"/>
        <color theme="1"/>
        <rFont val="宋体"/>
        <family val="2"/>
        <charset val="134"/>
        <scheme val="minor"/>
      </rPr>
      <t/>
    </r>
  </si>
  <si>
    <r>
      <rPr>
        <sz val="10"/>
        <color theme="1"/>
        <rFont val="宋体"/>
        <family val="2"/>
        <charset val="134"/>
      </rPr>
      <t>方案</t>
    </r>
    <r>
      <rPr>
        <sz val="10"/>
        <color theme="1"/>
        <rFont val="Arial Narrow"/>
        <family val="2"/>
      </rPr>
      <t>701</t>
    </r>
    <r>
      <rPr>
        <sz val="11"/>
        <color theme="1"/>
        <rFont val="宋体"/>
        <family val="2"/>
        <charset val="134"/>
        <scheme val="minor"/>
      </rPr>
      <t/>
    </r>
  </si>
  <si>
    <r>
      <rPr>
        <sz val="10"/>
        <color theme="1"/>
        <rFont val="宋体"/>
        <family val="2"/>
        <charset val="134"/>
      </rPr>
      <t>方案</t>
    </r>
    <r>
      <rPr>
        <sz val="10"/>
        <color theme="1"/>
        <rFont val="Arial Narrow"/>
        <family val="2"/>
      </rPr>
      <t>702</t>
    </r>
    <r>
      <rPr>
        <sz val="11"/>
        <color theme="1"/>
        <rFont val="宋体"/>
        <family val="2"/>
        <charset val="134"/>
        <scheme val="minor"/>
      </rPr>
      <t/>
    </r>
  </si>
  <si>
    <r>
      <rPr>
        <sz val="10"/>
        <color theme="1"/>
        <rFont val="宋体"/>
        <family val="2"/>
        <charset val="134"/>
      </rPr>
      <t>方案</t>
    </r>
    <r>
      <rPr>
        <sz val="10"/>
        <color theme="1"/>
        <rFont val="Arial Narrow"/>
        <family val="2"/>
      </rPr>
      <t>703</t>
    </r>
    <r>
      <rPr>
        <sz val="11"/>
        <color theme="1"/>
        <rFont val="宋体"/>
        <family val="2"/>
        <charset val="134"/>
        <scheme val="minor"/>
      </rPr>
      <t/>
    </r>
  </si>
  <si>
    <r>
      <rPr>
        <sz val="10"/>
        <color theme="1"/>
        <rFont val="宋体"/>
        <family val="2"/>
        <charset val="134"/>
      </rPr>
      <t>方案</t>
    </r>
    <r>
      <rPr>
        <sz val="10"/>
        <color theme="1"/>
        <rFont val="Arial Narrow"/>
        <family val="2"/>
      </rPr>
      <t>704</t>
    </r>
    <r>
      <rPr>
        <sz val="11"/>
        <color theme="1"/>
        <rFont val="宋体"/>
        <family val="2"/>
        <charset val="134"/>
        <scheme val="minor"/>
      </rPr>
      <t/>
    </r>
  </si>
  <si>
    <r>
      <rPr>
        <sz val="10"/>
        <color theme="1"/>
        <rFont val="宋体"/>
        <family val="2"/>
        <charset val="134"/>
      </rPr>
      <t>方案</t>
    </r>
    <r>
      <rPr>
        <sz val="10"/>
        <color theme="1"/>
        <rFont val="Arial Narrow"/>
        <family val="2"/>
      </rPr>
      <t>705</t>
    </r>
    <r>
      <rPr>
        <sz val="11"/>
        <color theme="1"/>
        <rFont val="宋体"/>
        <family val="2"/>
        <charset val="134"/>
        <scheme val="minor"/>
      </rPr>
      <t/>
    </r>
  </si>
  <si>
    <r>
      <rPr>
        <sz val="10"/>
        <color theme="1"/>
        <rFont val="宋体"/>
        <family val="2"/>
        <charset val="134"/>
      </rPr>
      <t>方案</t>
    </r>
    <r>
      <rPr>
        <sz val="10"/>
        <color theme="1"/>
        <rFont val="Arial Narrow"/>
        <family val="2"/>
      </rPr>
      <t>706</t>
    </r>
    <r>
      <rPr>
        <sz val="11"/>
        <color theme="1"/>
        <rFont val="宋体"/>
        <family val="2"/>
        <charset val="134"/>
        <scheme val="minor"/>
      </rPr>
      <t/>
    </r>
  </si>
  <si>
    <r>
      <rPr>
        <sz val="10"/>
        <color theme="1"/>
        <rFont val="宋体"/>
        <family val="2"/>
        <charset val="134"/>
      </rPr>
      <t>方案</t>
    </r>
    <r>
      <rPr>
        <sz val="10"/>
        <color theme="1"/>
        <rFont val="Arial Narrow"/>
        <family val="2"/>
      </rPr>
      <t>707</t>
    </r>
    <r>
      <rPr>
        <sz val="11"/>
        <color theme="1"/>
        <rFont val="宋体"/>
        <family val="2"/>
        <charset val="134"/>
        <scheme val="minor"/>
      </rPr>
      <t/>
    </r>
  </si>
  <si>
    <r>
      <rPr>
        <sz val="10"/>
        <color theme="1"/>
        <rFont val="宋体"/>
        <family val="2"/>
        <charset val="134"/>
      </rPr>
      <t>方案</t>
    </r>
    <r>
      <rPr>
        <sz val="10"/>
        <color theme="1"/>
        <rFont val="Arial Narrow"/>
        <family val="2"/>
      </rPr>
      <t>708</t>
    </r>
    <r>
      <rPr>
        <sz val="11"/>
        <color theme="1"/>
        <rFont val="宋体"/>
        <family val="2"/>
        <charset val="134"/>
        <scheme val="minor"/>
      </rPr>
      <t/>
    </r>
  </si>
  <si>
    <r>
      <rPr>
        <sz val="10"/>
        <color theme="1"/>
        <rFont val="宋体"/>
        <family val="2"/>
        <charset val="134"/>
      </rPr>
      <t>方案</t>
    </r>
    <r>
      <rPr>
        <sz val="10"/>
        <color theme="1"/>
        <rFont val="Arial Narrow"/>
        <family val="2"/>
      </rPr>
      <t>709</t>
    </r>
    <r>
      <rPr>
        <sz val="11"/>
        <color theme="1"/>
        <rFont val="宋体"/>
        <family val="2"/>
        <charset val="134"/>
        <scheme val="minor"/>
      </rPr>
      <t/>
    </r>
  </si>
  <si>
    <r>
      <rPr>
        <sz val="10"/>
        <color theme="1"/>
        <rFont val="宋体"/>
        <family val="2"/>
        <charset val="134"/>
      </rPr>
      <t>方案</t>
    </r>
    <r>
      <rPr>
        <sz val="10"/>
        <color theme="1"/>
        <rFont val="Arial Narrow"/>
        <family val="2"/>
      </rPr>
      <t>710</t>
    </r>
    <r>
      <rPr>
        <sz val="11"/>
        <color theme="1"/>
        <rFont val="宋体"/>
        <family val="2"/>
        <charset val="134"/>
        <scheme val="minor"/>
      </rPr>
      <t/>
    </r>
  </si>
  <si>
    <r>
      <rPr>
        <sz val="10"/>
        <color theme="1"/>
        <rFont val="宋体"/>
        <family val="2"/>
        <charset val="134"/>
      </rPr>
      <t>方案</t>
    </r>
    <r>
      <rPr>
        <sz val="10"/>
        <color theme="1"/>
        <rFont val="Arial Narrow"/>
        <family val="2"/>
      </rPr>
      <t>711</t>
    </r>
    <r>
      <rPr>
        <sz val="11"/>
        <color theme="1"/>
        <rFont val="宋体"/>
        <family val="2"/>
        <charset val="134"/>
        <scheme val="minor"/>
      </rPr>
      <t/>
    </r>
  </si>
  <si>
    <r>
      <rPr>
        <sz val="10"/>
        <color theme="1"/>
        <rFont val="宋体"/>
        <family val="2"/>
        <charset val="134"/>
      </rPr>
      <t>方案</t>
    </r>
    <r>
      <rPr>
        <sz val="10"/>
        <color theme="1"/>
        <rFont val="Arial Narrow"/>
        <family val="2"/>
      </rPr>
      <t>712</t>
    </r>
    <r>
      <rPr>
        <sz val="11"/>
        <color theme="1"/>
        <rFont val="宋体"/>
        <family val="2"/>
        <charset val="134"/>
        <scheme val="minor"/>
      </rPr>
      <t/>
    </r>
  </si>
  <si>
    <r>
      <rPr>
        <sz val="10"/>
        <color theme="1"/>
        <rFont val="宋体"/>
        <family val="2"/>
        <charset val="134"/>
      </rPr>
      <t>方案</t>
    </r>
    <r>
      <rPr>
        <sz val="10"/>
        <color theme="1"/>
        <rFont val="Arial Narrow"/>
        <family val="2"/>
      </rPr>
      <t>713</t>
    </r>
    <r>
      <rPr>
        <sz val="11"/>
        <color theme="1"/>
        <rFont val="宋体"/>
        <family val="2"/>
        <charset val="134"/>
        <scheme val="minor"/>
      </rPr>
      <t/>
    </r>
  </si>
  <si>
    <r>
      <rPr>
        <sz val="10"/>
        <color theme="1"/>
        <rFont val="宋体"/>
        <family val="2"/>
        <charset val="134"/>
      </rPr>
      <t>方案</t>
    </r>
    <r>
      <rPr>
        <sz val="10"/>
        <color theme="1"/>
        <rFont val="Arial Narrow"/>
        <family val="2"/>
      </rPr>
      <t>714</t>
    </r>
    <r>
      <rPr>
        <sz val="11"/>
        <color theme="1"/>
        <rFont val="宋体"/>
        <family val="2"/>
        <charset val="134"/>
        <scheme val="minor"/>
      </rPr>
      <t/>
    </r>
  </si>
  <si>
    <r>
      <rPr>
        <sz val="10"/>
        <color theme="1"/>
        <rFont val="宋体"/>
        <family val="2"/>
        <charset val="134"/>
      </rPr>
      <t>方案</t>
    </r>
    <r>
      <rPr>
        <sz val="10"/>
        <color theme="1"/>
        <rFont val="Arial Narrow"/>
        <family val="2"/>
      </rPr>
      <t>715</t>
    </r>
    <r>
      <rPr>
        <sz val="11"/>
        <color theme="1"/>
        <rFont val="宋体"/>
        <family val="2"/>
        <charset val="134"/>
        <scheme val="minor"/>
      </rPr>
      <t/>
    </r>
  </si>
  <si>
    <r>
      <rPr>
        <sz val="10"/>
        <color theme="1"/>
        <rFont val="宋体"/>
        <family val="2"/>
        <charset val="134"/>
      </rPr>
      <t>方案</t>
    </r>
    <r>
      <rPr>
        <sz val="10"/>
        <color theme="1"/>
        <rFont val="Arial Narrow"/>
        <family val="2"/>
      </rPr>
      <t>716</t>
    </r>
    <r>
      <rPr>
        <sz val="11"/>
        <color theme="1"/>
        <rFont val="宋体"/>
        <family val="2"/>
        <charset val="134"/>
        <scheme val="minor"/>
      </rPr>
      <t/>
    </r>
  </si>
  <si>
    <r>
      <rPr>
        <sz val="10"/>
        <color theme="1"/>
        <rFont val="宋体"/>
        <family val="2"/>
        <charset val="134"/>
      </rPr>
      <t>方案</t>
    </r>
    <r>
      <rPr>
        <sz val="10"/>
        <color theme="1"/>
        <rFont val="Arial Narrow"/>
        <family val="2"/>
      </rPr>
      <t>717</t>
    </r>
    <r>
      <rPr>
        <sz val="11"/>
        <color theme="1"/>
        <rFont val="宋体"/>
        <family val="2"/>
        <charset val="134"/>
        <scheme val="minor"/>
      </rPr>
      <t/>
    </r>
  </si>
  <si>
    <r>
      <rPr>
        <sz val="10"/>
        <color theme="1"/>
        <rFont val="宋体"/>
        <family val="2"/>
        <charset val="134"/>
      </rPr>
      <t>方案</t>
    </r>
    <r>
      <rPr>
        <sz val="10"/>
        <color theme="1"/>
        <rFont val="Arial Narrow"/>
        <family val="2"/>
      </rPr>
      <t>718</t>
    </r>
    <r>
      <rPr>
        <sz val="11"/>
        <color theme="1"/>
        <rFont val="宋体"/>
        <family val="2"/>
        <charset val="134"/>
        <scheme val="minor"/>
      </rPr>
      <t/>
    </r>
  </si>
  <si>
    <r>
      <rPr>
        <sz val="10"/>
        <color theme="1"/>
        <rFont val="宋体"/>
        <family val="2"/>
        <charset val="134"/>
      </rPr>
      <t>方案</t>
    </r>
    <r>
      <rPr>
        <sz val="10"/>
        <color theme="1"/>
        <rFont val="Arial Narrow"/>
        <family val="2"/>
      </rPr>
      <t>719</t>
    </r>
    <r>
      <rPr>
        <sz val="11"/>
        <color theme="1"/>
        <rFont val="宋体"/>
        <family val="2"/>
        <charset val="134"/>
        <scheme val="minor"/>
      </rPr>
      <t/>
    </r>
  </si>
  <si>
    <r>
      <rPr>
        <sz val="10"/>
        <color theme="1"/>
        <rFont val="宋体"/>
        <family val="2"/>
        <charset val="134"/>
      </rPr>
      <t>方案</t>
    </r>
    <r>
      <rPr>
        <sz val="10"/>
        <color theme="1"/>
        <rFont val="Arial Narrow"/>
        <family val="2"/>
      </rPr>
      <t>720</t>
    </r>
    <r>
      <rPr>
        <sz val="11"/>
        <color theme="1"/>
        <rFont val="宋体"/>
        <family val="2"/>
        <charset val="134"/>
        <scheme val="minor"/>
      </rPr>
      <t/>
    </r>
  </si>
  <si>
    <r>
      <rPr>
        <sz val="10"/>
        <color theme="1"/>
        <rFont val="宋体"/>
        <family val="2"/>
        <charset val="134"/>
      </rPr>
      <t>方案</t>
    </r>
    <r>
      <rPr>
        <sz val="10"/>
        <color theme="1"/>
        <rFont val="Arial Narrow"/>
        <family val="2"/>
      </rPr>
      <t>721</t>
    </r>
    <r>
      <rPr>
        <sz val="11"/>
        <color theme="1"/>
        <rFont val="宋体"/>
        <family val="2"/>
        <charset val="134"/>
        <scheme val="minor"/>
      </rPr>
      <t/>
    </r>
  </si>
  <si>
    <r>
      <rPr>
        <sz val="10"/>
        <color theme="1"/>
        <rFont val="宋体"/>
        <family val="2"/>
        <charset val="134"/>
      </rPr>
      <t>方案</t>
    </r>
    <r>
      <rPr>
        <sz val="10"/>
        <color theme="1"/>
        <rFont val="Arial Narrow"/>
        <family val="2"/>
      </rPr>
      <t>722</t>
    </r>
    <r>
      <rPr>
        <sz val="11"/>
        <color theme="1"/>
        <rFont val="宋体"/>
        <family val="2"/>
        <charset val="134"/>
        <scheme val="minor"/>
      </rPr>
      <t/>
    </r>
  </si>
  <si>
    <r>
      <rPr>
        <sz val="10"/>
        <color theme="1"/>
        <rFont val="宋体"/>
        <family val="2"/>
        <charset val="134"/>
      </rPr>
      <t>方案</t>
    </r>
    <r>
      <rPr>
        <sz val="10"/>
        <color theme="1"/>
        <rFont val="Arial Narrow"/>
        <family val="2"/>
      </rPr>
      <t>723</t>
    </r>
    <r>
      <rPr>
        <sz val="11"/>
        <color theme="1"/>
        <rFont val="宋体"/>
        <family val="2"/>
        <charset val="134"/>
        <scheme val="minor"/>
      </rPr>
      <t/>
    </r>
  </si>
  <si>
    <r>
      <rPr>
        <sz val="10"/>
        <color theme="1"/>
        <rFont val="宋体"/>
        <family val="2"/>
        <charset val="134"/>
      </rPr>
      <t>方案</t>
    </r>
    <r>
      <rPr>
        <sz val="10"/>
        <color theme="1"/>
        <rFont val="Arial Narrow"/>
        <family val="2"/>
      </rPr>
      <t>724</t>
    </r>
    <r>
      <rPr>
        <sz val="11"/>
        <color theme="1"/>
        <rFont val="宋体"/>
        <family val="2"/>
        <charset val="134"/>
        <scheme val="minor"/>
      </rPr>
      <t/>
    </r>
  </si>
  <si>
    <r>
      <rPr>
        <sz val="10"/>
        <color theme="1"/>
        <rFont val="宋体"/>
        <family val="2"/>
        <charset val="134"/>
      </rPr>
      <t>方案</t>
    </r>
    <r>
      <rPr>
        <sz val="10"/>
        <color theme="1"/>
        <rFont val="Arial Narrow"/>
        <family val="2"/>
      </rPr>
      <t>725</t>
    </r>
    <r>
      <rPr>
        <sz val="11"/>
        <color theme="1"/>
        <rFont val="宋体"/>
        <family val="2"/>
        <charset val="134"/>
        <scheme val="minor"/>
      </rPr>
      <t/>
    </r>
  </si>
  <si>
    <r>
      <rPr>
        <sz val="10"/>
        <color theme="1"/>
        <rFont val="宋体"/>
        <family val="2"/>
        <charset val="134"/>
      </rPr>
      <t>方案</t>
    </r>
    <r>
      <rPr>
        <sz val="10"/>
        <color theme="1"/>
        <rFont val="Arial Narrow"/>
        <family val="2"/>
      </rPr>
      <t>726</t>
    </r>
    <r>
      <rPr>
        <sz val="11"/>
        <color theme="1"/>
        <rFont val="宋体"/>
        <family val="2"/>
        <charset val="134"/>
        <scheme val="minor"/>
      </rPr>
      <t/>
    </r>
  </si>
  <si>
    <r>
      <rPr>
        <sz val="10"/>
        <color theme="1"/>
        <rFont val="宋体"/>
        <family val="2"/>
        <charset val="134"/>
      </rPr>
      <t>方案</t>
    </r>
    <r>
      <rPr>
        <sz val="10"/>
        <color theme="1"/>
        <rFont val="Arial Narrow"/>
        <family val="2"/>
      </rPr>
      <t>727</t>
    </r>
    <r>
      <rPr>
        <sz val="11"/>
        <color theme="1"/>
        <rFont val="宋体"/>
        <family val="2"/>
        <charset val="134"/>
        <scheme val="minor"/>
      </rPr>
      <t/>
    </r>
  </si>
  <si>
    <r>
      <rPr>
        <sz val="10"/>
        <color theme="1"/>
        <rFont val="宋体"/>
        <family val="2"/>
        <charset val="134"/>
      </rPr>
      <t>方案</t>
    </r>
    <r>
      <rPr>
        <sz val="10"/>
        <color theme="1"/>
        <rFont val="Arial Narrow"/>
        <family val="2"/>
      </rPr>
      <t>728</t>
    </r>
    <r>
      <rPr>
        <sz val="11"/>
        <color theme="1"/>
        <rFont val="宋体"/>
        <family val="2"/>
        <charset val="134"/>
        <scheme val="minor"/>
      </rPr>
      <t/>
    </r>
  </si>
  <si>
    <r>
      <rPr>
        <sz val="10"/>
        <color theme="1"/>
        <rFont val="宋体"/>
        <family val="2"/>
        <charset val="134"/>
      </rPr>
      <t>方案</t>
    </r>
    <r>
      <rPr>
        <sz val="10"/>
        <color theme="1"/>
        <rFont val="Arial Narrow"/>
        <family val="2"/>
      </rPr>
      <t>729</t>
    </r>
    <r>
      <rPr>
        <sz val="11"/>
        <color theme="1"/>
        <rFont val="宋体"/>
        <family val="2"/>
        <charset val="134"/>
        <scheme val="minor"/>
      </rPr>
      <t/>
    </r>
  </si>
  <si>
    <r>
      <rPr>
        <sz val="10"/>
        <color theme="1"/>
        <rFont val="宋体"/>
        <family val="2"/>
        <charset val="134"/>
      </rPr>
      <t>方案</t>
    </r>
    <r>
      <rPr>
        <sz val="10"/>
        <color theme="1"/>
        <rFont val="Arial Narrow"/>
        <family val="2"/>
      </rPr>
      <t>730</t>
    </r>
    <r>
      <rPr>
        <sz val="11"/>
        <color theme="1"/>
        <rFont val="宋体"/>
        <family val="2"/>
        <charset val="134"/>
        <scheme val="minor"/>
      </rPr>
      <t/>
    </r>
  </si>
  <si>
    <r>
      <rPr>
        <sz val="10"/>
        <color theme="1"/>
        <rFont val="宋体"/>
        <family val="2"/>
        <charset val="134"/>
      </rPr>
      <t>方案</t>
    </r>
    <r>
      <rPr>
        <sz val="10"/>
        <color theme="1"/>
        <rFont val="Arial Narrow"/>
        <family val="2"/>
      </rPr>
      <t>731</t>
    </r>
    <r>
      <rPr>
        <sz val="11"/>
        <color theme="1"/>
        <rFont val="宋体"/>
        <family val="2"/>
        <charset val="134"/>
        <scheme val="minor"/>
      </rPr>
      <t/>
    </r>
  </si>
  <si>
    <r>
      <rPr>
        <sz val="10"/>
        <color theme="1"/>
        <rFont val="宋体"/>
        <family val="2"/>
        <charset val="134"/>
      </rPr>
      <t>方案</t>
    </r>
    <r>
      <rPr>
        <sz val="10"/>
        <color theme="1"/>
        <rFont val="Arial Narrow"/>
        <family val="2"/>
      </rPr>
      <t>732</t>
    </r>
    <r>
      <rPr>
        <sz val="11"/>
        <color theme="1"/>
        <rFont val="宋体"/>
        <family val="2"/>
        <charset val="134"/>
        <scheme val="minor"/>
      </rPr>
      <t/>
    </r>
  </si>
  <si>
    <r>
      <rPr>
        <sz val="10"/>
        <color theme="1"/>
        <rFont val="宋体"/>
        <family val="2"/>
        <charset val="134"/>
      </rPr>
      <t>方案</t>
    </r>
    <r>
      <rPr>
        <sz val="10"/>
        <color theme="1"/>
        <rFont val="Arial Narrow"/>
        <family val="2"/>
      </rPr>
      <t>733</t>
    </r>
    <r>
      <rPr>
        <sz val="11"/>
        <color theme="1"/>
        <rFont val="宋体"/>
        <family val="2"/>
        <charset val="134"/>
        <scheme val="minor"/>
      </rPr>
      <t/>
    </r>
  </si>
  <si>
    <r>
      <rPr>
        <sz val="10"/>
        <color theme="1"/>
        <rFont val="宋体"/>
        <family val="2"/>
        <charset val="134"/>
      </rPr>
      <t>方案</t>
    </r>
    <r>
      <rPr>
        <sz val="10"/>
        <color theme="1"/>
        <rFont val="Arial Narrow"/>
        <family val="2"/>
      </rPr>
      <t>734</t>
    </r>
    <r>
      <rPr>
        <sz val="11"/>
        <color theme="1"/>
        <rFont val="宋体"/>
        <family val="2"/>
        <charset val="134"/>
        <scheme val="minor"/>
      </rPr>
      <t/>
    </r>
  </si>
  <si>
    <r>
      <rPr>
        <sz val="10"/>
        <color theme="1"/>
        <rFont val="宋体"/>
        <family val="2"/>
        <charset val="134"/>
      </rPr>
      <t>方案</t>
    </r>
    <r>
      <rPr>
        <sz val="10"/>
        <color theme="1"/>
        <rFont val="Arial Narrow"/>
        <family val="2"/>
      </rPr>
      <t>735</t>
    </r>
    <r>
      <rPr>
        <sz val="11"/>
        <color theme="1"/>
        <rFont val="宋体"/>
        <family val="2"/>
        <charset val="134"/>
        <scheme val="minor"/>
      </rPr>
      <t/>
    </r>
  </si>
  <si>
    <r>
      <rPr>
        <sz val="10"/>
        <color theme="1"/>
        <rFont val="宋体"/>
        <family val="2"/>
        <charset val="134"/>
      </rPr>
      <t>方案</t>
    </r>
    <r>
      <rPr>
        <sz val="10"/>
        <color theme="1"/>
        <rFont val="Arial Narrow"/>
        <family val="2"/>
      </rPr>
      <t>736</t>
    </r>
    <r>
      <rPr>
        <sz val="11"/>
        <color theme="1"/>
        <rFont val="宋体"/>
        <family val="2"/>
        <charset val="134"/>
        <scheme val="minor"/>
      </rPr>
      <t/>
    </r>
  </si>
  <si>
    <r>
      <rPr>
        <sz val="10"/>
        <color theme="1"/>
        <rFont val="宋体"/>
        <family val="2"/>
        <charset val="134"/>
      </rPr>
      <t>方案</t>
    </r>
    <r>
      <rPr>
        <sz val="10"/>
        <color theme="1"/>
        <rFont val="Arial Narrow"/>
        <family val="2"/>
      </rPr>
      <t>737</t>
    </r>
    <r>
      <rPr>
        <sz val="11"/>
        <color theme="1"/>
        <rFont val="宋体"/>
        <family val="2"/>
        <charset val="134"/>
        <scheme val="minor"/>
      </rPr>
      <t/>
    </r>
  </si>
  <si>
    <r>
      <rPr>
        <sz val="10"/>
        <color theme="1"/>
        <rFont val="宋体"/>
        <family val="2"/>
        <charset val="134"/>
      </rPr>
      <t>方案</t>
    </r>
    <r>
      <rPr>
        <sz val="10"/>
        <color theme="1"/>
        <rFont val="Arial Narrow"/>
        <family val="2"/>
      </rPr>
      <t>738</t>
    </r>
    <r>
      <rPr>
        <sz val="11"/>
        <color theme="1"/>
        <rFont val="宋体"/>
        <family val="2"/>
        <charset val="134"/>
        <scheme val="minor"/>
      </rPr>
      <t/>
    </r>
  </si>
  <si>
    <r>
      <rPr>
        <sz val="10"/>
        <color theme="1"/>
        <rFont val="宋体"/>
        <family val="2"/>
        <charset val="134"/>
      </rPr>
      <t>方案</t>
    </r>
    <r>
      <rPr>
        <sz val="10"/>
        <color theme="1"/>
        <rFont val="Arial Narrow"/>
        <family val="2"/>
      </rPr>
      <t>739</t>
    </r>
    <r>
      <rPr>
        <sz val="11"/>
        <color theme="1"/>
        <rFont val="宋体"/>
        <family val="2"/>
        <charset val="134"/>
        <scheme val="minor"/>
      </rPr>
      <t/>
    </r>
  </si>
  <si>
    <r>
      <rPr>
        <sz val="10"/>
        <color theme="1"/>
        <rFont val="宋体"/>
        <family val="2"/>
        <charset val="134"/>
      </rPr>
      <t>方案</t>
    </r>
    <r>
      <rPr>
        <sz val="10"/>
        <color theme="1"/>
        <rFont val="Arial Narrow"/>
        <family val="2"/>
      </rPr>
      <t>740</t>
    </r>
    <r>
      <rPr>
        <sz val="11"/>
        <color theme="1"/>
        <rFont val="宋体"/>
        <family val="2"/>
        <charset val="134"/>
        <scheme val="minor"/>
      </rPr>
      <t/>
    </r>
  </si>
  <si>
    <r>
      <rPr>
        <sz val="10"/>
        <color theme="1"/>
        <rFont val="宋体"/>
        <family val="2"/>
        <charset val="134"/>
      </rPr>
      <t>方案</t>
    </r>
    <r>
      <rPr>
        <sz val="10"/>
        <color theme="1"/>
        <rFont val="Arial Narrow"/>
        <family val="2"/>
      </rPr>
      <t>741</t>
    </r>
    <r>
      <rPr>
        <sz val="11"/>
        <color theme="1"/>
        <rFont val="宋体"/>
        <family val="2"/>
        <charset val="134"/>
        <scheme val="minor"/>
      </rPr>
      <t/>
    </r>
  </si>
  <si>
    <r>
      <rPr>
        <sz val="10"/>
        <color theme="1"/>
        <rFont val="宋体"/>
        <family val="2"/>
        <charset val="134"/>
      </rPr>
      <t>方案</t>
    </r>
    <r>
      <rPr>
        <sz val="10"/>
        <color theme="1"/>
        <rFont val="Arial Narrow"/>
        <family val="2"/>
      </rPr>
      <t>742</t>
    </r>
    <r>
      <rPr>
        <sz val="11"/>
        <color theme="1"/>
        <rFont val="宋体"/>
        <family val="2"/>
        <charset val="134"/>
        <scheme val="minor"/>
      </rPr>
      <t/>
    </r>
  </si>
  <si>
    <r>
      <rPr>
        <sz val="10"/>
        <color theme="1"/>
        <rFont val="宋体"/>
        <family val="2"/>
        <charset val="134"/>
      </rPr>
      <t>方案</t>
    </r>
    <r>
      <rPr>
        <sz val="10"/>
        <color theme="1"/>
        <rFont val="Arial Narrow"/>
        <family val="2"/>
      </rPr>
      <t>743</t>
    </r>
    <r>
      <rPr>
        <sz val="11"/>
        <color theme="1"/>
        <rFont val="宋体"/>
        <family val="2"/>
        <charset val="134"/>
        <scheme val="minor"/>
      </rPr>
      <t/>
    </r>
  </si>
  <si>
    <r>
      <rPr>
        <sz val="10"/>
        <color theme="1"/>
        <rFont val="宋体"/>
        <family val="2"/>
        <charset val="134"/>
      </rPr>
      <t>方案</t>
    </r>
    <r>
      <rPr>
        <sz val="10"/>
        <color theme="1"/>
        <rFont val="Arial Narrow"/>
        <family val="2"/>
      </rPr>
      <t>744</t>
    </r>
    <r>
      <rPr>
        <sz val="11"/>
        <color theme="1"/>
        <rFont val="宋体"/>
        <family val="2"/>
        <charset val="134"/>
        <scheme val="minor"/>
      </rPr>
      <t/>
    </r>
  </si>
  <si>
    <r>
      <rPr>
        <sz val="10"/>
        <color theme="1"/>
        <rFont val="宋体"/>
        <family val="2"/>
        <charset val="134"/>
      </rPr>
      <t>方案</t>
    </r>
    <r>
      <rPr>
        <sz val="10"/>
        <color theme="1"/>
        <rFont val="Arial Narrow"/>
        <family val="2"/>
      </rPr>
      <t>745</t>
    </r>
    <r>
      <rPr>
        <sz val="11"/>
        <color theme="1"/>
        <rFont val="宋体"/>
        <family val="2"/>
        <charset val="134"/>
        <scheme val="minor"/>
      </rPr>
      <t/>
    </r>
  </si>
  <si>
    <r>
      <rPr>
        <sz val="10"/>
        <color theme="1"/>
        <rFont val="宋体"/>
        <family val="2"/>
        <charset val="134"/>
      </rPr>
      <t>方案</t>
    </r>
    <r>
      <rPr>
        <sz val="10"/>
        <color theme="1"/>
        <rFont val="Arial Narrow"/>
        <family val="2"/>
      </rPr>
      <t>746</t>
    </r>
    <r>
      <rPr>
        <sz val="11"/>
        <color theme="1"/>
        <rFont val="宋体"/>
        <family val="2"/>
        <charset val="134"/>
        <scheme val="minor"/>
      </rPr>
      <t/>
    </r>
  </si>
  <si>
    <r>
      <rPr>
        <sz val="10"/>
        <color theme="1"/>
        <rFont val="宋体"/>
        <family val="2"/>
        <charset val="134"/>
      </rPr>
      <t>方案</t>
    </r>
    <r>
      <rPr>
        <sz val="10"/>
        <color theme="1"/>
        <rFont val="Arial Narrow"/>
        <family val="2"/>
      </rPr>
      <t>747</t>
    </r>
    <r>
      <rPr>
        <sz val="11"/>
        <color theme="1"/>
        <rFont val="宋体"/>
        <family val="2"/>
        <charset val="134"/>
        <scheme val="minor"/>
      </rPr>
      <t/>
    </r>
  </si>
  <si>
    <r>
      <rPr>
        <sz val="10"/>
        <color theme="1"/>
        <rFont val="宋体"/>
        <family val="2"/>
        <charset val="134"/>
      </rPr>
      <t>方案</t>
    </r>
    <r>
      <rPr>
        <sz val="10"/>
        <color theme="1"/>
        <rFont val="Arial Narrow"/>
        <family val="2"/>
      </rPr>
      <t>748</t>
    </r>
    <r>
      <rPr>
        <sz val="11"/>
        <color theme="1"/>
        <rFont val="宋体"/>
        <family val="2"/>
        <charset val="134"/>
        <scheme val="minor"/>
      </rPr>
      <t/>
    </r>
  </si>
  <si>
    <r>
      <rPr>
        <sz val="10"/>
        <color theme="1"/>
        <rFont val="宋体"/>
        <family val="2"/>
        <charset val="134"/>
      </rPr>
      <t>方案</t>
    </r>
    <r>
      <rPr>
        <sz val="10"/>
        <color theme="1"/>
        <rFont val="Arial Narrow"/>
        <family val="2"/>
      </rPr>
      <t>749</t>
    </r>
    <r>
      <rPr>
        <sz val="11"/>
        <color theme="1"/>
        <rFont val="宋体"/>
        <family val="2"/>
        <charset val="134"/>
        <scheme val="minor"/>
      </rPr>
      <t/>
    </r>
  </si>
  <si>
    <r>
      <rPr>
        <sz val="10"/>
        <color theme="1"/>
        <rFont val="宋体"/>
        <family val="2"/>
        <charset val="134"/>
      </rPr>
      <t>方案</t>
    </r>
    <r>
      <rPr>
        <sz val="10"/>
        <color theme="1"/>
        <rFont val="Arial Narrow"/>
        <family val="2"/>
      </rPr>
      <t>750</t>
    </r>
    <r>
      <rPr>
        <sz val="11"/>
        <color theme="1"/>
        <rFont val="宋体"/>
        <family val="2"/>
        <charset val="134"/>
        <scheme val="minor"/>
      </rPr>
      <t/>
    </r>
  </si>
  <si>
    <r>
      <rPr>
        <sz val="10"/>
        <color theme="1"/>
        <rFont val="宋体"/>
        <family val="2"/>
        <charset val="134"/>
      </rPr>
      <t>方案</t>
    </r>
    <r>
      <rPr>
        <sz val="10"/>
        <color theme="1"/>
        <rFont val="Arial Narrow"/>
        <family val="2"/>
      </rPr>
      <t>751</t>
    </r>
    <r>
      <rPr>
        <sz val="11"/>
        <color theme="1"/>
        <rFont val="宋体"/>
        <family val="2"/>
        <charset val="134"/>
        <scheme val="minor"/>
      </rPr>
      <t/>
    </r>
  </si>
  <si>
    <r>
      <rPr>
        <sz val="10"/>
        <color theme="1"/>
        <rFont val="宋体"/>
        <family val="2"/>
        <charset val="134"/>
      </rPr>
      <t>方案</t>
    </r>
    <r>
      <rPr>
        <sz val="10"/>
        <color theme="1"/>
        <rFont val="Arial Narrow"/>
        <family val="2"/>
      </rPr>
      <t>752</t>
    </r>
    <r>
      <rPr>
        <sz val="11"/>
        <color theme="1"/>
        <rFont val="宋体"/>
        <family val="2"/>
        <charset val="134"/>
        <scheme val="minor"/>
      </rPr>
      <t/>
    </r>
  </si>
  <si>
    <r>
      <rPr>
        <sz val="10"/>
        <color theme="1"/>
        <rFont val="宋体"/>
        <family val="2"/>
        <charset val="134"/>
      </rPr>
      <t>方案</t>
    </r>
    <r>
      <rPr>
        <sz val="10"/>
        <color theme="1"/>
        <rFont val="Arial Narrow"/>
        <family val="2"/>
      </rPr>
      <t>753</t>
    </r>
    <r>
      <rPr>
        <sz val="11"/>
        <color theme="1"/>
        <rFont val="宋体"/>
        <family val="2"/>
        <charset val="134"/>
        <scheme val="minor"/>
      </rPr>
      <t/>
    </r>
  </si>
  <si>
    <r>
      <rPr>
        <sz val="10"/>
        <color theme="1"/>
        <rFont val="宋体"/>
        <family val="2"/>
        <charset val="134"/>
      </rPr>
      <t>方案</t>
    </r>
    <r>
      <rPr>
        <sz val="10"/>
        <color theme="1"/>
        <rFont val="Arial Narrow"/>
        <family val="2"/>
      </rPr>
      <t>754</t>
    </r>
    <r>
      <rPr>
        <sz val="11"/>
        <color theme="1"/>
        <rFont val="宋体"/>
        <family val="2"/>
        <charset val="134"/>
        <scheme val="minor"/>
      </rPr>
      <t/>
    </r>
  </si>
  <si>
    <r>
      <rPr>
        <sz val="10"/>
        <color theme="1"/>
        <rFont val="宋体"/>
        <family val="2"/>
        <charset val="134"/>
      </rPr>
      <t>方案</t>
    </r>
    <r>
      <rPr>
        <sz val="10"/>
        <color theme="1"/>
        <rFont val="Arial Narrow"/>
        <family val="2"/>
      </rPr>
      <t>755</t>
    </r>
    <r>
      <rPr>
        <sz val="11"/>
        <color theme="1"/>
        <rFont val="宋体"/>
        <family val="2"/>
        <charset val="134"/>
        <scheme val="minor"/>
      </rPr>
      <t/>
    </r>
  </si>
  <si>
    <r>
      <rPr>
        <sz val="10"/>
        <color theme="1"/>
        <rFont val="宋体"/>
        <family val="2"/>
        <charset val="134"/>
      </rPr>
      <t>方案</t>
    </r>
    <r>
      <rPr>
        <sz val="10"/>
        <color theme="1"/>
        <rFont val="Arial Narrow"/>
        <family val="2"/>
      </rPr>
      <t>756</t>
    </r>
    <r>
      <rPr>
        <sz val="11"/>
        <color theme="1"/>
        <rFont val="宋体"/>
        <family val="2"/>
        <charset val="134"/>
        <scheme val="minor"/>
      </rPr>
      <t/>
    </r>
  </si>
  <si>
    <r>
      <rPr>
        <sz val="10"/>
        <color theme="1"/>
        <rFont val="宋体"/>
        <family val="2"/>
        <charset val="134"/>
      </rPr>
      <t>方案</t>
    </r>
    <r>
      <rPr>
        <sz val="10"/>
        <color theme="1"/>
        <rFont val="Arial Narrow"/>
        <family val="2"/>
      </rPr>
      <t>757</t>
    </r>
    <r>
      <rPr>
        <sz val="11"/>
        <color theme="1"/>
        <rFont val="宋体"/>
        <family val="2"/>
        <charset val="134"/>
        <scheme val="minor"/>
      </rPr>
      <t/>
    </r>
  </si>
  <si>
    <r>
      <rPr>
        <sz val="10"/>
        <color theme="1"/>
        <rFont val="宋体"/>
        <family val="2"/>
        <charset val="134"/>
      </rPr>
      <t>方案</t>
    </r>
    <r>
      <rPr>
        <sz val="10"/>
        <color theme="1"/>
        <rFont val="Arial Narrow"/>
        <family val="2"/>
      </rPr>
      <t>758</t>
    </r>
    <r>
      <rPr>
        <sz val="11"/>
        <color theme="1"/>
        <rFont val="宋体"/>
        <family val="2"/>
        <charset val="134"/>
        <scheme val="minor"/>
      </rPr>
      <t/>
    </r>
  </si>
  <si>
    <r>
      <rPr>
        <sz val="10"/>
        <color theme="1"/>
        <rFont val="宋体"/>
        <family val="2"/>
        <charset val="134"/>
      </rPr>
      <t>方案</t>
    </r>
    <r>
      <rPr>
        <sz val="10"/>
        <color theme="1"/>
        <rFont val="Arial Narrow"/>
        <family val="2"/>
      </rPr>
      <t>759</t>
    </r>
    <r>
      <rPr>
        <sz val="11"/>
        <color theme="1"/>
        <rFont val="宋体"/>
        <family val="2"/>
        <charset val="134"/>
        <scheme val="minor"/>
      </rPr>
      <t/>
    </r>
  </si>
  <si>
    <r>
      <rPr>
        <sz val="10"/>
        <color theme="1"/>
        <rFont val="宋体"/>
        <family val="2"/>
        <charset val="134"/>
      </rPr>
      <t>方案</t>
    </r>
    <r>
      <rPr>
        <sz val="10"/>
        <color theme="1"/>
        <rFont val="Arial Narrow"/>
        <family val="2"/>
      </rPr>
      <t>760</t>
    </r>
    <r>
      <rPr>
        <sz val="11"/>
        <color theme="1"/>
        <rFont val="宋体"/>
        <family val="2"/>
        <charset val="134"/>
        <scheme val="minor"/>
      </rPr>
      <t/>
    </r>
  </si>
  <si>
    <r>
      <rPr>
        <sz val="10"/>
        <color theme="1"/>
        <rFont val="宋体"/>
        <family val="2"/>
        <charset val="134"/>
      </rPr>
      <t>方案</t>
    </r>
    <r>
      <rPr>
        <sz val="10"/>
        <color theme="1"/>
        <rFont val="Arial Narrow"/>
        <family val="2"/>
      </rPr>
      <t>761</t>
    </r>
    <r>
      <rPr>
        <sz val="11"/>
        <color theme="1"/>
        <rFont val="宋体"/>
        <family val="2"/>
        <charset val="134"/>
        <scheme val="minor"/>
      </rPr>
      <t/>
    </r>
  </si>
  <si>
    <r>
      <rPr>
        <sz val="10"/>
        <color theme="1"/>
        <rFont val="宋体"/>
        <family val="2"/>
        <charset val="134"/>
      </rPr>
      <t>方案</t>
    </r>
    <r>
      <rPr>
        <sz val="10"/>
        <color theme="1"/>
        <rFont val="Arial Narrow"/>
        <family val="2"/>
      </rPr>
      <t>762</t>
    </r>
    <r>
      <rPr>
        <sz val="11"/>
        <color theme="1"/>
        <rFont val="宋体"/>
        <family val="2"/>
        <charset val="134"/>
        <scheme val="minor"/>
      </rPr>
      <t/>
    </r>
  </si>
  <si>
    <r>
      <rPr>
        <sz val="10"/>
        <color theme="1"/>
        <rFont val="宋体"/>
        <family val="2"/>
        <charset val="134"/>
      </rPr>
      <t>方案</t>
    </r>
    <r>
      <rPr>
        <sz val="10"/>
        <color theme="1"/>
        <rFont val="Arial Narrow"/>
        <family val="2"/>
      </rPr>
      <t>763</t>
    </r>
    <r>
      <rPr>
        <sz val="11"/>
        <color theme="1"/>
        <rFont val="宋体"/>
        <family val="2"/>
        <charset val="134"/>
        <scheme val="minor"/>
      </rPr>
      <t/>
    </r>
  </si>
  <si>
    <r>
      <rPr>
        <sz val="10"/>
        <color theme="1"/>
        <rFont val="宋体"/>
        <family val="2"/>
        <charset val="134"/>
      </rPr>
      <t>方案</t>
    </r>
    <r>
      <rPr>
        <sz val="10"/>
        <color theme="1"/>
        <rFont val="Arial Narrow"/>
        <family val="2"/>
      </rPr>
      <t>764</t>
    </r>
    <r>
      <rPr>
        <sz val="11"/>
        <color theme="1"/>
        <rFont val="宋体"/>
        <family val="2"/>
        <charset val="134"/>
        <scheme val="minor"/>
      </rPr>
      <t/>
    </r>
  </si>
  <si>
    <r>
      <rPr>
        <sz val="10"/>
        <color theme="1"/>
        <rFont val="宋体"/>
        <family val="2"/>
        <charset val="134"/>
      </rPr>
      <t>方案</t>
    </r>
    <r>
      <rPr>
        <sz val="10"/>
        <color theme="1"/>
        <rFont val="Arial Narrow"/>
        <family val="2"/>
      </rPr>
      <t>765</t>
    </r>
    <r>
      <rPr>
        <sz val="11"/>
        <color theme="1"/>
        <rFont val="宋体"/>
        <family val="2"/>
        <charset val="134"/>
        <scheme val="minor"/>
      </rPr>
      <t/>
    </r>
  </si>
  <si>
    <r>
      <rPr>
        <sz val="10"/>
        <color theme="1"/>
        <rFont val="宋体"/>
        <family val="2"/>
        <charset val="134"/>
      </rPr>
      <t>方案</t>
    </r>
    <r>
      <rPr>
        <sz val="10"/>
        <color theme="1"/>
        <rFont val="Arial Narrow"/>
        <family val="2"/>
      </rPr>
      <t>766</t>
    </r>
    <r>
      <rPr>
        <sz val="11"/>
        <color theme="1"/>
        <rFont val="宋体"/>
        <family val="2"/>
        <charset val="134"/>
        <scheme val="minor"/>
      </rPr>
      <t/>
    </r>
  </si>
  <si>
    <r>
      <rPr>
        <sz val="10"/>
        <color theme="1"/>
        <rFont val="宋体"/>
        <family val="2"/>
        <charset val="134"/>
      </rPr>
      <t>方案</t>
    </r>
    <r>
      <rPr>
        <sz val="10"/>
        <color theme="1"/>
        <rFont val="Arial Narrow"/>
        <family val="2"/>
      </rPr>
      <t>767</t>
    </r>
    <r>
      <rPr>
        <sz val="11"/>
        <color theme="1"/>
        <rFont val="宋体"/>
        <family val="2"/>
        <charset val="134"/>
        <scheme val="minor"/>
      </rPr>
      <t/>
    </r>
  </si>
  <si>
    <r>
      <rPr>
        <sz val="10"/>
        <color theme="1"/>
        <rFont val="宋体"/>
        <family val="2"/>
        <charset val="134"/>
      </rPr>
      <t>方案</t>
    </r>
    <r>
      <rPr>
        <sz val="10"/>
        <color theme="1"/>
        <rFont val="Arial Narrow"/>
        <family val="2"/>
      </rPr>
      <t>768</t>
    </r>
    <r>
      <rPr>
        <sz val="11"/>
        <color theme="1"/>
        <rFont val="宋体"/>
        <family val="2"/>
        <charset val="134"/>
        <scheme val="minor"/>
      </rPr>
      <t/>
    </r>
  </si>
  <si>
    <r>
      <rPr>
        <sz val="10"/>
        <color theme="1"/>
        <rFont val="宋体"/>
        <family val="2"/>
        <charset val="134"/>
      </rPr>
      <t>方案</t>
    </r>
    <r>
      <rPr>
        <sz val="10"/>
        <color theme="1"/>
        <rFont val="Arial Narrow"/>
        <family val="2"/>
      </rPr>
      <t>769</t>
    </r>
    <r>
      <rPr>
        <sz val="11"/>
        <color theme="1"/>
        <rFont val="宋体"/>
        <family val="2"/>
        <charset val="134"/>
        <scheme val="minor"/>
      </rPr>
      <t/>
    </r>
  </si>
  <si>
    <r>
      <rPr>
        <sz val="10"/>
        <color theme="1"/>
        <rFont val="宋体"/>
        <family val="2"/>
        <charset val="134"/>
      </rPr>
      <t>方案</t>
    </r>
    <r>
      <rPr>
        <sz val="10"/>
        <color theme="1"/>
        <rFont val="Arial Narrow"/>
        <family val="2"/>
      </rPr>
      <t>770</t>
    </r>
    <r>
      <rPr>
        <sz val="11"/>
        <color theme="1"/>
        <rFont val="宋体"/>
        <family val="2"/>
        <charset val="134"/>
        <scheme val="minor"/>
      </rPr>
      <t/>
    </r>
  </si>
  <si>
    <r>
      <rPr>
        <sz val="10"/>
        <color theme="1"/>
        <rFont val="宋体"/>
        <family val="2"/>
        <charset val="134"/>
      </rPr>
      <t>方案</t>
    </r>
    <r>
      <rPr>
        <sz val="10"/>
        <color theme="1"/>
        <rFont val="Arial Narrow"/>
        <family val="2"/>
      </rPr>
      <t>771</t>
    </r>
    <r>
      <rPr>
        <sz val="11"/>
        <color theme="1"/>
        <rFont val="宋体"/>
        <family val="2"/>
        <charset val="134"/>
        <scheme val="minor"/>
      </rPr>
      <t/>
    </r>
  </si>
  <si>
    <r>
      <rPr>
        <sz val="10"/>
        <color theme="1"/>
        <rFont val="宋体"/>
        <family val="2"/>
        <charset val="134"/>
      </rPr>
      <t>方案</t>
    </r>
    <r>
      <rPr>
        <sz val="10"/>
        <color theme="1"/>
        <rFont val="Arial Narrow"/>
        <family val="2"/>
      </rPr>
      <t>772</t>
    </r>
    <r>
      <rPr>
        <sz val="11"/>
        <color theme="1"/>
        <rFont val="宋体"/>
        <family val="2"/>
        <charset val="134"/>
        <scheme val="minor"/>
      </rPr>
      <t/>
    </r>
  </si>
  <si>
    <r>
      <rPr>
        <sz val="10"/>
        <color theme="1"/>
        <rFont val="宋体"/>
        <family val="2"/>
        <charset val="134"/>
      </rPr>
      <t>方案</t>
    </r>
    <r>
      <rPr>
        <sz val="10"/>
        <color theme="1"/>
        <rFont val="Arial Narrow"/>
        <family val="2"/>
      </rPr>
      <t>773</t>
    </r>
    <r>
      <rPr>
        <sz val="11"/>
        <color theme="1"/>
        <rFont val="宋体"/>
        <family val="2"/>
        <charset val="134"/>
        <scheme val="minor"/>
      </rPr>
      <t/>
    </r>
  </si>
  <si>
    <r>
      <rPr>
        <sz val="10"/>
        <color theme="1"/>
        <rFont val="宋体"/>
        <family val="2"/>
        <charset val="134"/>
      </rPr>
      <t>方案</t>
    </r>
    <r>
      <rPr>
        <sz val="10"/>
        <color theme="1"/>
        <rFont val="Arial Narrow"/>
        <family val="2"/>
      </rPr>
      <t>774</t>
    </r>
    <r>
      <rPr>
        <sz val="11"/>
        <color theme="1"/>
        <rFont val="宋体"/>
        <family val="2"/>
        <charset val="134"/>
        <scheme val="minor"/>
      </rPr>
      <t/>
    </r>
  </si>
  <si>
    <r>
      <rPr>
        <sz val="10"/>
        <color theme="1"/>
        <rFont val="宋体"/>
        <family val="2"/>
        <charset val="134"/>
      </rPr>
      <t>方案</t>
    </r>
    <r>
      <rPr>
        <sz val="10"/>
        <color theme="1"/>
        <rFont val="Arial Narrow"/>
        <family val="2"/>
      </rPr>
      <t>775</t>
    </r>
    <r>
      <rPr>
        <sz val="11"/>
        <color theme="1"/>
        <rFont val="宋体"/>
        <family val="2"/>
        <charset val="134"/>
        <scheme val="minor"/>
      </rPr>
      <t/>
    </r>
  </si>
  <si>
    <r>
      <rPr>
        <sz val="10"/>
        <color theme="1"/>
        <rFont val="宋体"/>
        <family val="2"/>
        <charset val="134"/>
      </rPr>
      <t>方案</t>
    </r>
    <r>
      <rPr>
        <sz val="10"/>
        <color theme="1"/>
        <rFont val="Arial Narrow"/>
        <family val="2"/>
      </rPr>
      <t>776</t>
    </r>
    <r>
      <rPr>
        <sz val="11"/>
        <color theme="1"/>
        <rFont val="宋体"/>
        <family val="2"/>
        <charset val="134"/>
        <scheme val="minor"/>
      </rPr>
      <t/>
    </r>
  </si>
  <si>
    <r>
      <rPr>
        <sz val="10"/>
        <color theme="1"/>
        <rFont val="宋体"/>
        <family val="2"/>
        <charset val="134"/>
      </rPr>
      <t>方案</t>
    </r>
    <r>
      <rPr>
        <sz val="10"/>
        <color theme="1"/>
        <rFont val="Arial Narrow"/>
        <family val="2"/>
      </rPr>
      <t>777</t>
    </r>
    <r>
      <rPr>
        <sz val="11"/>
        <color theme="1"/>
        <rFont val="宋体"/>
        <family val="2"/>
        <charset val="134"/>
        <scheme val="minor"/>
      </rPr>
      <t/>
    </r>
  </si>
  <si>
    <r>
      <rPr>
        <sz val="10"/>
        <color theme="1"/>
        <rFont val="宋体"/>
        <family val="2"/>
        <charset val="134"/>
      </rPr>
      <t>方案</t>
    </r>
    <r>
      <rPr>
        <sz val="10"/>
        <color theme="1"/>
        <rFont val="Arial Narrow"/>
        <family val="2"/>
      </rPr>
      <t>778</t>
    </r>
    <r>
      <rPr>
        <sz val="11"/>
        <color theme="1"/>
        <rFont val="宋体"/>
        <family val="2"/>
        <charset val="134"/>
        <scheme val="minor"/>
      </rPr>
      <t/>
    </r>
  </si>
  <si>
    <r>
      <rPr>
        <sz val="10"/>
        <color theme="1"/>
        <rFont val="宋体"/>
        <family val="2"/>
        <charset val="134"/>
      </rPr>
      <t>方案</t>
    </r>
    <r>
      <rPr>
        <sz val="10"/>
        <color theme="1"/>
        <rFont val="Arial Narrow"/>
        <family val="2"/>
      </rPr>
      <t>779</t>
    </r>
    <r>
      <rPr>
        <sz val="11"/>
        <color theme="1"/>
        <rFont val="宋体"/>
        <family val="2"/>
        <charset val="134"/>
        <scheme val="minor"/>
      </rPr>
      <t/>
    </r>
  </si>
  <si>
    <r>
      <rPr>
        <sz val="10"/>
        <color theme="1"/>
        <rFont val="宋体"/>
        <family val="2"/>
        <charset val="134"/>
      </rPr>
      <t>方案</t>
    </r>
    <r>
      <rPr>
        <sz val="10"/>
        <color theme="1"/>
        <rFont val="Arial Narrow"/>
        <family val="2"/>
      </rPr>
      <t>780</t>
    </r>
    <r>
      <rPr>
        <sz val="11"/>
        <color theme="1"/>
        <rFont val="宋体"/>
        <family val="2"/>
        <charset val="134"/>
        <scheme val="minor"/>
      </rPr>
      <t/>
    </r>
  </si>
  <si>
    <r>
      <rPr>
        <sz val="10"/>
        <color theme="1"/>
        <rFont val="宋体"/>
        <family val="2"/>
        <charset val="134"/>
      </rPr>
      <t>方案</t>
    </r>
    <r>
      <rPr>
        <sz val="10"/>
        <color theme="1"/>
        <rFont val="Arial Narrow"/>
        <family val="2"/>
      </rPr>
      <t>781</t>
    </r>
    <r>
      <rPr>
        <sz val="11"/>
        <color theme="1"/>
        <rFont val="宋体"/>
        <family val="2"/>
        <charset val="134"/>
        <scheme val="minor"/>
      </rPr>
      <t/>
    </r>
  </si>
  <si>
    <r>
      <rPr>
        <sz val="10"/>
        <color theme="1"/>
        <rFont val="宋体"/>
        <family val="2"/>
        <charset val="134"/>
      </rPr>
      <t>方案</t>
    </r>
    <r>
      <rPr>
        <sz val="10"/>
        <color theme="1"/>
        <rFont val="Arial Narrow"/>
        <family val="2"/>
      </rPr>
      <t>782</t>
    </r>
    <r>
      <rPr>
        <sz val="11"/>
        <color theme="1"/>
        <rFont val="宋体"/>
        <family val="2"/>
        <charset val="134"/>
        <scheme val="minor"/>
      </rPr>
      <t/>
    </r>
  </si>
  <si>
    <r>
      <rPr>
        <sz val="10"/>
        <color theme="1"/>
        <rFont val="宋体"/>
        <family val="2"/>
        <charset val="134"/>
      </rPr>
      <t>方案</t>
    </r>
    <r>
      <rPr>
        <sz val="10"/>
        <color theme="1"/>
        <rFont val="Arial Narrow"/>
        <family val="2"/>
      </rPr>
      <t>783</t>
    </r>
    <r>
      <rPr>
        <sz val="11"/>
        <color theme="1"/>
        <rFont val="宋体"/>
        <family val="2"/>
        <charset val="134"/>
        <scheme val="minor"/>
      </rPr>
      <t/>
    </r>
  </si>
  <si>
    <r>
      <rPr>
        <sz val="10"/>
        <color theme="1"/>
        <rFont val="宋体"/>
        <family val="2"/>
        <charset val="134"/>
      </rPr>
      <t>方案</t>
    </r>
    <r>
      <rPr>
        <sz val="10"/>
        <color theme="1"/>
        <rFont val="Arial Narrow"/>
        <family val="2"/>
      </rPr>
      <t>784</t>
    </r>
    <r>
      <rPr>
        <sz val="11"/>
        <color theme="1"/>
        <rFont val="宋体"/>
        <family val="2"/>
        <charset val="134"/>
        <scheme val="minor"/>
      </rPr>
      <t/>
    </r>
  </si>
  <si>
    <r>
      <rPr>
        <sz val="10"/>
        <color theme="1"/>
        <rFont val="宋体"/>
        <family val="2"/>
        <charset val="134"/>
      </rPr>
      <t>方案</t>
    </r>
    <r>
      <rPr>
        <sz val="10"/>
        <color theme="1"/>
        <rFont val="Arial Narrow"/>
        <family val="2"/>
      </rPr>
      <t>785</t>
    </r>
    <r>
      <rPr>
        <sz val="11"/>
        <color theme="1"/>
        <rFont val="宋体"/>
        <family val="2"/>
        <charset val="134"/>
        <scheme val="minor"/>
      </rPr>
      <t/>
    </r>
  </si>
  <si>
    <r>
      <rPr>
        <sz val="10"/>
        <color theme="1"/>
        <rFont val="宋体"/>
        <family val="2"/>
        <charset val="134"/>
      </rPr>
      <t>方案</t>
    </r>
    <r>
      <rPr>
        <sz val="10"/>
        <color theme="1"/>
        <rFont val="Arial Narrow"/>
        <family val="2"/>
      </rPr>
      <t>786</t>
    </r>
    <r>
      <rPr>
        <sz val="11"/>
        <color theme="1"/>
        <rFont val="宋体"/>
        <family val="2"/>
        <charset val="134"/>
        <scheme val="minor"/>
      </rPr>
      <t/>
    </r>
  </si>
  <si>
    <r>
      <rPr>
        <sz val="10"/>
        <color theme="1"/>
        <rFont val="宋体"/>
        <family val="2"/>
        <charset val="134"/>
      </rPr>
      <t>方案</t>
    </r>
    <r>
      <rPr>
        <sz val="10"/>
        <color theme="1"/>
        <rFont val="Arial Narrow"/>
        <family val="2"/>
      </rPr>
      <t>787</t>
    </r>
    <r>
      <rPr>
        <sz val="11"/>
        <color theme="1"/>
        <rFont val="宋体"/>
        <family val="2"/>
        <charset val="134"/>
        <scheme val="minor"/>
      </rPr>
      <t/>
    </r>
  </si>
  <si>
    <r>
      <rPr>
        <sz val="10"/>
        <color theme="1"/>
        <rFont val="宋体"/>
        <family val="2"/>
        <charset val="134"/>
      </rPr>
      <t>方案</t>
    </r>
    <r>
      <rPr>
        <sz val="10"/>
        <color theme="1"/>
        <rFont val="Arial Narrow"/>
        <family val="2"/>
      </rPr>
      <t>788</t>
    </r>
    <r>
      <rPr>
        <sz val="11"/>
        <color theme="1"/>
        <rFont val="宋体"/>
        <family val="2"/>
        <charset val="134"/>
        <scheme val="minor"/>
      </rPr>
      <t/>
    </r>
  </si>
  <si>
    <r>
      <rPr>
        <sz val="10"/>
        <color theme="1"/>
        <rFont val="宋体"/>
        <family val="2"/>
        <charset val="134"/>
      </rPr>
      <t>方案</t>
    </r>
    <r>
      <rPr>
        <sz val="10"/>
        <color theme="1"/>
        <rFont val="Arial Narrow"/>
        <family val="2"/>
      </rPr>
      <t>789</t>
    </r>
    <r>
      <rPr>
        <sz val="11"/>
        <color theme="1"/>
        <rFont val="宋体"/>
        <family val="2"/>
        <charset val="134"/>
        <scheme val="minor"/>
      </rPr>
      <t/>
    </r>
  </si>
  <si>
    <r>
      <rPr>
        <sz val="10"/>
        <color theme="1"/>
        <rFont val="宋体"/>
        <family val="2"/>
        <charset val="134"/>
      </rPr>
      <t>方案</t>
    </r>
    <r>
      <rPr>
        <sz val="10"/>
        <color theme="1"/>
        <rFont val="Arial Narrow"/>
        <family val="2"/>
      </rPr>
      <t>790</t>
    </r>
    <r>
      <rPr>
        <sz val="11"/>
        <color theme="1"/>
        <rFont val="宋体"/>
        <family val="2"/>
        <charset val="134"/>
        <scheme val="minor"/>
      </rPr>
      <t/>
    </r>
  </si>
  <si>
    <r>
      <rPr>
        <sz val="10"/>
        <color theme="1"/>
        <rFont val="宋体"/>
        <family val="2"/>
        <charset val="134"/>
      </rPr>
      <t>方案</t>
    </r>
    <r>
      <rPr>
        <sz val="10"/>
        <color theme="1"/>
        <rFont val="Arial Narrow"/>
        <family val="2"/>
      </rPr>
      <t>791</t>
    </r>
    <r>
      <rPr>
        <sz val="11"/>
        <color theme="1"/>
        <rFont val="宋体"/>
        <family val="2"/>
        <charset val="134"/>
        <scheme val="minor"/>
      </rPr>
      <t/>
    </r>
  </si>
  <si>
    <r>
      <rPr>
        <sz val="10"/>
        <color theme="1"/>
        <rFont val="宋体"/>
        <family val="2"/>
        <charset val="134"/>
      </rPr>
      <t>方案</t>
    </r>
    <r>
      <rPr>
        <sz val="10"/>
        <color theme="1"/>
        <rFont val="Arial Narrow"/>
        <family val="2"/>
      </rPr>
      <t>792</t>
    </r>
    <r>
      <rPr>
        <sz val="11"/>
        <color theme="1"/>
        <rFont val="宋体"/>
        <family val="2"/>
        <charset val="134"/>
        <scheme val="minor"/>
      </rPr>
      <t/>
    </r>
  </si>
  <si>
    <r>
      <rPr>
        <sz val="10"/>
        <color theme="1"/>
        <rFont val="宋体"/>
        <family val="2"/>
        <charset val="134"/>
      </rPr>
      <t>方案</t>
    </r>
    <r>
      <rPr>
        <sz val="10"/>
        <color theme="1"/>
        <rFont val="Arial Narrow"/>
        <family val="2"/>
      </rPr>
      <t>793</t>
    </r>
    <r>
      <rPr>
        <sz val="11"/>
        <color theme="1"/>
        <rFont val="宋体"/>
        <family val="2"/>
        <charset val="134"/>
        <scheme val="minor"/>
      </rPr>
      <t/>
    </r>
  </si>
  <si>
    <r>
      <rPr>
        <sz val="10"/>
        <color theme="1"/>
        <rFont val="宋体"/>
        <family val="2"/>
        <charset val="134"/>
      </rPr>
      <t>方案</t>
    </r>
    <r>
      <rPr>
        <sz val="10"/>
        <color theme="1"/>
        <rFont val="Arial Narrow"/>
        <family val="2"/>
      </rPr>
      <t>794</t>
    </r>
    <r>
      <rPr>
        <sz val="11"/>
        <color theme="1"/>
        <rFont val="宋体"/>
        <family val="2"/>
        <charset val="134"/>
        <scheme val="minor"/>
      </rPr>
      <t/>
    </r>
  </si>
  <si>
    <r>
      <rPr>
        <sz val="10"/>
        <color theme="1"/>
        <rFont val="宋体"/>
        <family val="2"/>
        <charset val="134"/>
      </rPr>
      <t>方案</t>
    </r>
    <r>
      <rPr>
        <sz val="10"/>
        <color theme="1"/>
        <rFont val="Arial Narrow"/>
        <family val="2"/>
      </rPr>
      <t>795</t>
    </r>
    <r>
      <rPr>
        <sz val="11"/>
        <color theme="1"/>
        <rFont val="宋体"/>
        <family val="2"/>
        <charset val="134"/>
        <scheme val="minor"/>
      </rPr>
      <t/>
    </r>
  </si>
  <si>
    <r>
      <rPr>
        <sz val="10"/>
        <color theme="1"/>
        <rFont val="宋体"/>
        <family val="2"/>
        <charset val="134"/>
      </rPr>
      <t>方案</t>
    </r>
    <r>
      <rPr>
        <sz val="10"/>
        <color theme="1"/>
        <rFont val="Arial Narrow"/>
        <family val="2"/>
      </rPr>
      <t>796</t>
    </r>
    <r>
      <rPr>
        <sz val="11"/>
        <color theme="1"/>
        <rFont val="宋体"/>
        <family val="2"/>
        <charset val="134"/>
        <scheme val="minor"/>
      </rPr>
      <t/>
    </r>
  </si>
  <si>
    <r>
      <rPr>
        <sz val="10"/>
        <color theme="1"/>
        <rFont val="宋体"/>
        <family val="2"/>
        <charset val="134"/>
      </rPr>
      <t>方案</t>
    </r>
    <r>
      <rPr>
        <sz val="10"/>
        <color theme="1"/>
        <rFont val="Arial Narrow"/>
        <family val="2"/>
      </rPr>
      <t>797</t>
    </r>
    <r>
      <rPr>
        <sz val="11"/>
        <color theme="1"/>
        <rFont val="宋体"/>
        <family val="2"/>
        <charset val="134"/>
        <scheme val="minor"/>
      </rPr>
      <t/>
    </r>
  </si>
  <si>
    <r>
      <rPr>
        <sz val="10"/>
        <color theme="1"/>
        <rFont val="宋体"/>
        <family val="2"/>
        <charset val="134"/>
      </rPr>
      <t>方案</t>
    </r>
    <r>
      <rPr>
        <sz val="10"/>
        <color theme="1"/>
        <rFont val="Arial Narrow"/>
        <family val="2"/>
      </rPr>
      <t>798</t>
    </r>
    <r>
      <rPr>
        <sz val="11"/>
        <color theme="1"/>
        <rFont val="宋体"/>
        <family val="2"/>
        <charset val="134"/>
        <scheme val="minor"/>
      </rPr>
      <t/>
    </r>
  </si>
  <si>
    <r>
      <rPr>
        <sz val="10"/>
        <color theme="1"/>
        <rFont val="宋体"/>
        <family val="2"/>
        <charset val="134"/>
      </rPr>
      <t>方案</t>
    </r>
    <r>
      <rPr>
        <sz val="10"/>
        <color theme="1"/>
        <rFont val="Arial Narrow"/>
        <family val="2"/>
      </rPr>
      <t>799</t>
    </r>
    <r>
      <rPr>
        <sz val="11"/>
        <color theme="1"/>
        <rFont val="宋体"/>
        <family val="2"/>
        <charset val="134"/>
        <scheme val="minor"/>
      </rPr>
      <t/>
    </r>
  </si>
  <si>
    <t>年终奖</t>
    <phoneticPr fontId="2" type="noConversion"/>
  </si>
  <si>
    <t>每月工资</t>
    <phoneticPr fontId="2" type="noConversion"/>
  </si>
  <si>
    <t>作者：龙逸凡</t>
    <phoneticPr fontId="2" type="noConversion"/>
  </si>
  <si>
    <t>《龙逸凡Excel培训手册》之潜龙在渊、之飞龙在天</t>
    <phoneticPr fontId="2" type="noConversion"/>
  </si>
  <si>
    <t>《逸凡账务系统》、《逸凡对账能手》、《逸凡工作簿合并助手》</t>
    <phoneticPr fontId="2" type="noConversion"/>
  </si>
  <si>
    <t>年终奖应缴个税</t>
  </si>
  <si>
    <t>应缴个税</t>
    <phoneticPr fontId="2" type="noConversion"/>
  </si>
  <si>
    <t>年终奖的几个坑</t>
    <phoneticPr fontId="2" type="noConversion"/>
  </si>
  <si>
    <t>坑：指多一元奖金，就要多交成千上万的个税</t>
    <phoneticPr fontId="2" type="noConversion"/>
  </si>
  <si>
    <t>月工资</t>
    <phoneticPr fontId="2" type="noConversion"/>
  </si>
  <si>
    <t>年工资总额</t>
    <phoneticPr fontId="2" type="noConversion"/>
  </si>
  <si>
    <t>年终奖</t>
  </si>
  <si>
    <t>每月缴个税</t>
  </si>
  <si>
    <t>↓</t>
  </si>
  <si>
    <r>
      <t>年终奖</t>
    </r>
    <r>
      <rPr>
        <b/>
        <sz val="11"/>
        <color theme="1"/>
        <rFont val="宋体"/>
        <family val="3"/>
        <charset val="134"/>
      </rPr>
      <t>→</t>
    </r>
    <phoneticPr fontId="2" type="noConversion"/>
  </si>
  <si>
    <t>龙逸凡作品：</t>
    <phoneticPr fontId="2" type="noConversion"/>
  </si>
  <si>
    <t>月工资总额</t>
    <phoneticPr fontId="2" type="noConversion"/>
  </si>
  <si>
    <r>
      <rPr>
        <b/>
        <sz val="10"/>
        <color theme="0"/>
        <rFont val="宋体"/>
        <family val="2"/>
        <charset val="134"/>
      </rPr>
      <t>方案</t>
    </r>
    <phoneticPr fontId="2" type="noConversion"/>
  </si>
  <si>
    <r>
      <rPr>
        <b/>
        <sz val="10"/>
        <color theme="0"/>
        <rFont val="宋体"/>
        <family val="2"/>
        <charset val="134"/>
      </rPr>
      <t>年终奖</t>
    </r>
  </si>
  <si>
    <r>
      <rPr>
        <b/>
        <sz val="10"/>
        <color theme="0"/>
        <rFont val="宋体"/>
        <family val="2"/>
        <charset val="134"/>
      </rPr>
      <t>每月应纳个税</t>
    </r>
    <phoneticPr fontId="2" type="noConversion"/>
  </si>
  <si>
    <r>
      <rPr>
        <b/>
        <sz val="10"/>
        <color theme="0"/>
        <rFont val="宋体"/>
        <family val="2"/>
        <charset val="134"/>
      </rPr>
      <t>年终奖应纳个税</t>
    </r>
    <phoneticPr fontId="2" type="noConversion"/>
  </si>
  <si>
    <r>
      <rPr>
        <b/>
        <sz val="10"/>
        <color theme="0"/>
        <rFont val="宋体"/>
        <family val="2"/>
        <charset val="134"/>
      </rPr>
      <t>全年应纳个税总额</t>
    </r>
    <phoneticPr fontId="2" type="noConversion"/>
  </si>
  <si>
    <t>是否启用动态图表</t>
    <phoneticPr fontId="2" type="noConversion"/>
  </si>
  <si>
    <t>全年共缴个税</t>
    <phoneticPr fontId="2" type="noConversion"/>
  </si>
  <si>
    <t>全年缴纳个税</t>
    <phoneticPr fontId="2" type="noConversion"/>
  </si>
  <si>
    <t>最低纳税额的方案共有:</t>
    <phoneticPr fontId="2" type="noConversion"/>
  </si>
  <si>
    <t>单位：元</t>
    <phoneticPr fontId="2" type="noConversion"/>
  </si>
  <si>
    <t>不启用</t>
  </si>
  <si>
    <t>月工资</t>
    <phoneticPr fontId="2" type="noConversion"/>
  </si>
  <si>
    <t>年薪总额</t>
    <phoneticPr fontId="2" type="noConversion"/>
  </si>
  <si>
    <t>每季度绩效</t>
    <phoneticPr fontId="2" type="noConversion"/>
  </si>
  <si>
    <t>最低纳税额的方案个数</t>
    <phoneticPr fontId="2" type="noConversion"/>
  </si>
  <si>
    <t>1、全年一次性奖金包括年终加薪、实行年薪制和绩效工资办法的单位根据考核情况兑现的年薪和绩效工资。</t>
    <phoneticPr fontId="2" type="noConversion"/>
  </si>
  <si>
    <t>2、纳税人取得全年一次性奖金，单独作为一个月工资、薪金所得计算纳税，除以12个月，按其商数确定适用税率和速算扣除数。</t>
    <phoneticPr fontId="2" type="noConversion"/>
  </si>
  <si>
    <t>3、在一个纳税年度内，对每一个纳税人，全年一次性奖金的计税办法只允许采用一次，分批发放年终奖不可取，只会增加税负。</t>
    <phoneticPr fontId="2" type="noConversion"/>
  </si>
  <si>
    <t>最小值</t>
    <phoneticPr fontId="2" type="noConversion"/>
  </si>
  <si>
    <t>应缴个税</t>
  </si>
  <si>
    <t>应缴个税</t>
    <phoneticPr fontId="2" type="noConversion"/>
  </si>
  <si>
    <t>税后奖金</t>
    <phoneticPr fontId="2" type="noConversion"/>
  </si>
  <si>
    <t>多一元奖金多缴个税</t>
    <phoneticPr fontId="2" type="noConversion"/>
  </si>
  <si>
    <t>年终奖1</t>
    <phoneticPr fontId="2" type="noConversion"/>
  </si>
  <si>
    <t>年终奖2</t>
    <phoneticPr fontId="2" type="noConversion"/>
  </si>
  <si>
    <t>年终奖3</t>
    <phoneticPr fontId="2" type="noConversion"/>
  </si>
  <si>
    <t>关于年终奖的税法规定：</t>
    <phoneticPr fontId="2" type="noConversion"/>
  </si>
  <si>
    <t>年终奖3与年终奖1的税后奖金相同，也就是说在年终奖1和年终奖3之间，多发意味着少得。</t>
    <phoneticPr fontId="2" type="noConversion"/>
  </si>
  <si>
    <t>备注</t>
    <phoneticPr fontId="2" type="noConversion"/>
  </si>
  <si>
    <t>2、年薪6万以内，工资平均分摊到月，或每月3500元固定工资，将其余作为年终奖最节税；</t>
    <phoneticPr fontId="2" type="noConversion"/>
  </si>
  <si>
    <t>1、年薪4.2万以内，不设年终奖，工资平摊到各月最节税；</t>
    <phoneticPr fontId="2" type="noConversion"/>
  </si>
  <si>
    <t>4、在某工资区间，有多个纳税最少的方案可选择，比如全年工资总额5.4万时，共有11个方案共选择（详见个税筹划表）。</t>
    <phoneticPr fontId="2" type="noConversion"/>
  </si>
  <si>
    <t>附表：</t>
    <phoneticPr fontId="2" type="noConversion"/>
  </si>
  <si>
    <t>使用方法：</t>
    <phoneticPr fontId="2" type="noConversion"/>
  </si>
  <si>
    <t>一、测试你目前的工资方案比最优方案多缴了多少税</t>
    <phoneticPr fontId="2" type="noConversion"/>
  </si>
  <si>
    <t>二、动态查看不同年薪情况下的工资方案</t>
    <phoneticPr fontId="2" type="noConversion"/>
  </si>
  <si>
    <t>计算说明：</t>
    <phoneticPr fontId="2" type="noConversion"/>
  </si>
  <si>
    <t>4、在右边图表查看你目前年薪情况下的各方案缴税情况，红色的点为最优方案的缴税额。也可在“方案清单”表查看各方案。</t>
    <phoneticPr fontId="2" type="noConversion"/>
  </si>
  <si>
    <t>3、F5单元格是放大了一百倍显示的。如果要手动输入年薪，请注意输入年薪缩小一百倍后的数字（这是由于微调按钮最大值为3万）。</t>
    <phoneticPr fontId="2" type="noConversion"/>
  </si>
  <si>
    <t>表格说明：</t>
    <phoneticPr fontId="2" type="noConversion"/>
  </si>
  <si>
    <t>1、将E5单元格设置为不启用；</t>
    <phoneticPr fontId="2" type="noConversion"/>
  </si>
  <si>
    <t>2、在C6、C7、C8单元格分别输入月工资、季度绩效及年终奖；</t>
    <phoneticPr fontId="2" type="noConversion"/>
  </si>
  <si>
    <t>1、将E5单元格设置为启用；</t>
    <phoneticPr fontId="2" type="noConversion"/>
  </si>
  <si>
    <t>2、点击F5单元格旁的微调按钮，选择不同的年薪；</t>
    <phoneticPr fontId="2" type="noConversion"/>
  </si>
  <si>
    <t>1、表中的年薪指每月工资、绩效等扣除社保后的全年应纳税所得额之和；</t>
    <phoneticPr fontId="2" type="noConversion"/>
  </si>
  <si>
    <t>2、计算方案的前提假设：假定每月工资均大于3500；</t>
    <phoneticPr fontId="2" type="noConversion"/>
  </si>
  <si>
    <t>3、如果有多个最低纳税额的筹划方案,则取月工资最大的；</t>
    <phoneticPr fontId="2" type="noConversion"/>
  </si>
  <si>
    <r>
      <rPr>
        <sz val="36"/>
        <color theme="1"/>
        <rFont val="华文行楷"/>
        <family val="3"/>
        <charset val="134"/>
      </rPr>
      <t>逸凡</t>
    </r>
    <r>
      <rPr>
        <sz val="18"/>
        <color theme="1"/>
        <rFont val="楷体"/>
        <family val="3"/>
        <charset val="134"/>
      </rPr>
      <t>个税筹划助手</t>
    </r>
    <phoneticPr fontId="2" type="noConversion"/>
  </si>
  <si>
    <r>
      <rPr>
        <sz val="36"/>
        <color theme="1"/>
        <rFont val="华文行楷"/>
        <family val="3"/>
        <charset val="134"/>
      </rPr>
      <t>逸凡</t>
    </r>
    <r>
      <rPr>
        <sz val="18"/>
        <color theme="1"/>
        <rFont val="楷体"/>
        <family val="3"/>
        <charset val="134"/>
      </rPr>
      <t>个税筹划助手</t>
    </r>
    <phoneticPr fontId="2" type="noConversion"/>
  </si>
  <si>
    <t>阅读使用方法</t>
    <phoneticPr fontId="2" type="noConversion"/>
  </si>
  <si>
    <t>3、年终奖在1.8万－1.93万之间、5.4万－6.02万之间、10.8万－11.46万之间发得多却得的少（详见附表&lt;年终奖的几个坑&gt;）；</t>
    <phoneticPr fontId="2" type="noConversion"/>
  </si>
  <si>
    <t>每月工资缴纳个税</t>
  </si>
  <si>
    <t>全年共缴纳个税</t>
  </si>
  <si>
    <t>绩效发放月缴纳个税</t>
    <phoneticPr fontId="2" type="noConversion"/>
  </si>
  <si>
    <t>每季度绩效</t>
  </si>
  <si>
    <t>现方案</t>
    <phoneticPr fontId="2" type="noConversion"/>
  </si>
  <si>
    <t>最优方案</t>
    <phoneticPr fontId="2" type="noConversion"/>
  </si>
  <si>
    <t>3、表格自动算出你的最优工资方案，并列示在D12、D14单元格；</t>
    <phoneticPr fontId="2" type="noConversion"/>
  </si>
  <si>
    <r>
      <rPr>
        <sz val="48"/>
        <rFont val="华文行楷"/>
        <family val="3"/>
        <charset val="134"/>
      </rPr>
      <t>逸凡</t>
    </r>
    <r>
      <rPr>
        <sz val="18"/>
        <rFont val="楷体"/>
        <family val="3"/>
        <charset val="134"/>
      </rPr>
      <t>个税筹划助手</t>
    </r>
    <phoneticPr fontId="2" type="noConversion"/>
  </si>
  <si>
    <t>1、条件格式、数据有效性、定义名称</t>
    <phoneticPr fontId="2" type="noConversion"/>
  </si>
  <si>
    <t>2、图表、控件</t>
    <phoneticPr fontId="2" type="noConversion"/>
  </si>
  <si>
    <t>3、函数：IF、LOOKUP、ROUND、MAX、MIN、COUNTIF</t>
    <phoneticPr fontId="2" type="noConversion"/>
  </si>
  <si>
    <t>注：以上知识点在《“偷懒”的技术：打造财务Excel达人》均有介绍。</t>
    <phoneticPr fontId="2" type="noConversion"/>
  </si>
  <si>
    <t>本工具应用知识点：</t>
    <phoneticPr fontId="2" type="noConversion"/>
  </si>
  <si>
    <t>现方案与最优方案纳税比较：</t>
    <phoneticPr fontId="2" type="noConversion"/>
  </si>
  <si>
    <t>输入你现在的工资发放方案：</t>
    <phoneticPr fontId="2" type="noConversion"/>
  </si>
  <si>
    <t>经龙逸凡掐指一算，算出最优工资方案，将为你节省个税:</t>
    <phoneticPr fontId="2" type="noConversion"/>
  </si>
  <si>
    <t>4、雇员取得除全年一次性奖金以外的其它各种名目奖金，如半年奖、季度奖、加班奖、先进奖、考勤奖等，一律与当月工资、薪金收入合并，计算缴纳个人所得税。</t>
    <phoneticPr fontId="2" type="noConversion"/>
  </si>
  <si>
    <t>5、在不考虑季度绩效的前提下计算最优方案。</t>
    <phoneticPr fontId="2" type="noConversion"/>
  </si>
  <si>
    <t>4、每月工资按100元一个等级递增。</t>
    <phoneticPr fontId="2" type="noConversion"/>
  </si>
  <si>
    <r>
      <t>《“偷懒”的技术：打造财务Excel达人》</t>
    </r>
    <r>
      <rPr>
        <sz val="10"/>
        <color rgb="FF00B0F0"/>
        <rFont val="微软雅黑"/>
        <family val="2"/>
        <charset val="134"/>
      </rPr>
      <t>（点击可直接打开链接）</t>
    </r>
    <r>
      <rPr>
        <b/>
        <sz val="11"/>
        <color rgb="FF00B0F0"/>
        <rFont val="微软雅黑"/>
        <family val="2"/>
        <charset val="134"/>
      </rPr>
      <t>→</t>
    </r>
    <phoneticPr fontId="2" type="noConversion"/>
  </si>
  <si>
    <r>
      <rPr>
        <sz val="10"/>
        <color theme="1"/>
        <rFont val="宋体"/>
        <family val="2"/>
        <charset val="134"/>
      </rPr>
      <t>方案</t>
    </r>
    <r>
      <rPr>
        <sz val="10"/>
        <color theme="1"/>
        <rFont val="Arial Narrow"/>
        <family val="2"/>
      </rPr>
      <t>800</t>
    </r>
    <r>
      <rPr>
        <sz val="11"/>
        <color theme="1"/>
        <rFont val="宋体"/>
        <family val="2"/>
        <charset val="134"/>
        <scheme val="minor"/>
      </rPr>
      <t/>
    </r>
  </si>
  <si>
    <r>
      <rPr>
        <sz val="10"/>
        <color theme="1"/>
        <rFont val="宋体"/>
        <family val="2"/>
        <charset val="134"/>
      </rPr>
      <t>方案</t>
    </r>
    <r>
      <rPr>
        <sz val="10"/>
        <color theme="1"/>
        <rFont val="Arial Narrow"/>
        <family val="2"/>
      </rPr>
      <t>801</t>
    </r>
    <r>
      <rPr>
        <sz val="11"/>
        <color theme="1"/>
        <rFont val="宋体"/>
        <family val="2"/>
        <charset val="134"/>
        <scheme val="minor"/>
      </rPr>
      <t/>
    </r>
  </si>
  <si>
    <r>
      <rPr>
        <sz val="10"/>
        <color theme="1"/>
        <rFont val="宋体"/>
        <family val="2"/>
        <charset val="134"/>
      </rPr>
      <t>方案</t>
    </r>
    <r>
      <rPr>
        <sz val="10"/>
        <color theme="1"/>
        <rFont val="Arial Narrow"/>
        <family val="2"/>
      </rPr>
      <t>802</t>
    </r>
    <r>
      <rPr>
        <sz val="11"/>
        <color theme="1"/>
        <rFont val="宋体"/>
        <family val="2"/>
        <charset val="134"/>
        <scheme val="minor"/>
      </rPr>
      <t/>
    </r>
  </si>
  <si>
    <r>
      <rPr>
        <sz val="10"/>
        <color theme="1"/>
        <rFont val="宋体"/>
        <family val="2"/>
        <charset val="134"/>
      </rPr>
      <t>方案</t>
    </r>
    <r>
      <rPr>
        <sz val="10"/>
        <color theme="1"/>
        <rFont val="Arial Narrow"/>
        <family val="2"/>
      </rPr>
      <t>803</t>
    </r>
    <r>
      <rPr>
        <sz val="11"/>
        <color theme="1"/>
        <rFont val="宋体"/>
        <family val="2"/>
        <charset val="134"/>
        <scheme val="minor"/>
      </rPr>
      <t/>
    </r>
  </si>
  <si>
    <r>
      <rPr>
        <sz val="10"/>
        <color theme="1"/>
        <rFont val="宋体"/>
        <family val="2"/>
        <charset val="134"/>
      </rPr>
      <t>方案</t>
    </r>
    <r>
      <rPr>
        <sz val="10"/>
        <color theme="1"/>
        <rFont val="Arial Narrow"/>
        <family val="2"/>
      </rPr>
      <t>804</t>
    </r>
    <r>
      <rPr>
        <sz val="11"/>
        <color theme="1"/>
        <rFont val="宋体"/>
        <family val="2"/>
        <charset val="134"/>
        <scheme val="minor"/>
      </rPr>
      <t/>
    </r>
  </si>
  <si>
    <r>
      <rPr>
        <sz val="10"/>
        <color theme="1"/>
        <rFont val="宋体"/>
        <family val="2"/>
        <charset val="134"/>
      </rPr>
      <t>方案</t>
    </r>
    <r>
      <rPr>
        <sz val="10"/>
        <color theme="1"/>
        <rFont val="Arial Narrow"/>
        <family val="2"/>
      </rPr>
      <t>805</t>
    </r>
    <r>
      <rPr>
        <sz val="11"/>
        <color theme="1"/>
        <rFont val="宋体"/>
        <family val="2"/>
        <charset val="134"/>
        <scheme val="minor"/>
      </rPr>
      <t/>
    </r>
  </si>
  <si>
    <r>
      <rPr>
        <sz val="10"/>
        <color theme="1"/>
        <rFont val="宋体"/>
        <family val="2"/>
        <charset val="134"/>
      </rPr>
      <t>方案</t>
    </r>
    <r>
      <rPr>
        <sz val="10"/>
        <color theme="1"/>
        <rFont val="Arial Narrow"/>
        <family val="2"/>
      </rPr>
      <t>806</t>
    </r>
    <r>
      <rPr>
        <sz val="11"/>
        <color theme="1"/>
        <rFont val="宋体"/>
        <family val="2"/>
        <charset val="134"/>
        <scheme val="minor"/>
      </rPr>
      <t/>
    </r>
  </si>
  <si>
    <r>
      <rPr>
        <sz val="10"/>
        <color theme="1"/>
        <rFont val="宋体"/>
        <family val="2"/>
        <charset val="134"/>
      </rPr>
      <t>方案</t>
    </r>
    <r>
      <rPr>
        <sz val="10"/>
        <color theme="1"/>
        <rFont val="Arial Narrow"/>
        <family val="2"/>
      </rPr>
      <t>807</t>
    </r>
    <r>
      <rPr>
        <sz val="11"/>
        <color theme="1"/>
        <rFont val="宋体"/>
        <family val="2"/>
        <charset val="134"/>
        <scheme val="minor"/>
      </rPr>
      <t/>
    </r>
  </si>
  <si>
    <r>
      <rPr>
        <sz val="10"/>
        <color theme="1"/>
        <rFont val="宋体"/>
        <family val="2"/>
        <charset val="134"/>
      </rPr>
      <t>方案</t>
    </r>
    <r>
      <rPr>
        <sz val="10"/>
        <color theme="1"/>
        <rFont val="Arial Narrow"/>
        <family val="2"/>
      </rPr>
      <t>808</t>
    </r>
    <r>
      <rPr>
        <sz val="11"/>
        <color theme="1"/>
        <rFont val="宋体"/>
        <family val="2"/>
        <charset val="134"/>
        <scheme val="minor"/>
      </rPr>
      <t/>
    </r>
  </si>
  <si>
    <r>
      <rPr>
        <sz val="10"/>
        <color theme="1"/>
        <rFont val="宋体"/>
        <family val="2"/>
        <charset val="134"/>
      </rPr>
      <t>方案</t>
    </r>
    <r>
      <rPr>
        <sz val="10"/>
        <color theme="1"/>
        <rFont val="Arial Narrow"/>
        <family val="2"/>
      </rPr>
      <t>809</t>
    </r>
    <r>
      <rPr>
        <sz val="11"/>
        <color theme="1"/>
        <rFont val="宋体"/>
        <family val="2"/>
        <charset val="134"/>
        <scheme val="minor"/>
      </rPr>
      <t/>
    </r>
  </si>
  <si>
    <r>
      <rPr>
        <sz val="10"/>
        <color theme="1"/>
        <rFont val="宋体"/>
        <family val="2"/>
        <charset val="134"/>
      </rPr>
      <t>方案</t>
    </r>
    <r>
      <rPr>
        <sz val="10"/>
        <color theme="1"/>
        <rFont val="Arial Narrow"/>
        <family val="2"/>
      </rPr>
      <t>810</t>
    </r>
    <r>
      <rPr>
        <sz val="11"/>
        <color theme="1"/>
        <rFont val="宋体"/>
        <family val="2"/>
        <charset val="134"/>
        <scheme val="minor"/>
      </rPr>
      <t/>
    </r>
  </si>
  <si>
    <r>
      <rPr>
        <sz val="10"/>
        <color theme="1"/>
        <rFont val="宋体"/>
        <family val="2"/>
        <charset val="134"/>
      </rPr>
      <t>方案</t>
    </r>
    <r>
      <rPr>
        <sz val="10"/>
        <color theme="1"/>
        <rFont val="Arial Narrow"/>
        <family val="2"/>
      </rPr>
      <t>811</t>
    </r>
    <r>
      <rPr>
        <sz val="11"/>
        <color theme="1"/>
        <rFont val="宋体"/>
        <family val="2"/>
        <charset val="134"/>
        <scheme val="minor"/>
      </rPr>
      <t/>
    </r>
  </si>
  <si>
    <r>
      <rPr>
        <sz val="10"/>
        <color theme="1"/>
        <rFont val="宋体"/>
        <family val="2"/>
        <charset val="134"/>
      </rPr>
      <t>方案</t>
    </r>
    <r>
      <rPr>
        <sz val="10"/>
        <color theme="1"/>
        <rFont val="Arial Narrow"/>
        <family val="2"/>
      </rPr>
      <t>812</t>
    </r>
    <r>
      <rPr>
        <sz val="11"/>
        <color theme="1"/>
        <rFont val="宋体"/>
        <family val="2"/>
        <charset val="134"/>
        <scheme val="minor"/>
      </rPr>
      <t/>
    </r>
  </si>
  <si>
    <r>
      <rPr>
        <sz val="10"/>
        <color theme="1"/>
        <rFont val="宋体"/>
        <family val="2"/>
        <charset val="134"/>
      </rPr>
      <t>方案</t>
    </r>
    <r>
      <rPr>
        <sz val="10"/>
        <color theme="1"/>
        <rFont val="Arial Narrow"/>
        <family val="2"/>
      </rPr>
      <t>813</t>
    </r>
    <r>
      <rPr>
        <sz val="11"/>
        <color theme="1"/>
        <rFont val="宋体"/>
        <family val="2"/>
        <charset val="134"/>
        <scheme val="minor"/>
      </rPr>
      <t/>
    </r>
  </si>
  <si>
    <r>
      <rPr>
        <sz val="10"/>
        <color theme="1"/>
        <rFont val="宋体"/>
        <family val="2"/>
        <charset val="134"/>
      </rPr>
      <t>方案</t>
    </r>
    <r>
      <rPr>
        <sz val="10"/>
        <color theme="1"/>
        <rFont val="Arial Narrow"/>
        <family val="2"/>
      </rPr>
      <t>814</t>
    </r>
    <r>
      <rPr>
        <sz val="11"/>
        <color theme="1"/>
        <rFont val="宋体"/>
        <family val="2"/>
        <charset val="134"/>
        <scheme val="minor"/>
      </rPr>
      <t/>
    </r>
  </si>
  <si>
    <r>
      <rPr>
        <sz val="10"/>
        <color theme="1"/>
        <rFont val="宋体"/>
        <family val="2"/>
        <charset val="134"/>
      </rPr>
      <t>方案</t>
    </r>
    <r>
      <rPr>
        <sz val="10"/>
        <color theme="1"/>
        <rFont val="Arial Narrow"/>
        <family val="2"/>
      </rPr>
      <t>815</t>
    </r>
    <r>
      <rPr>
        <sz val="11"/>
        <color theme="1"/>
        <rFont val="宋体"/>
        <family val="2"/>
        <charset val="134"/>
        <scheme val="minor"/>
      </rPr>
      <t/>
    </r>
  </si>
  <si>
    <r>
      <rPr>
        <sz val="10"/>
        <color theme="1"/>
        <rFont val="宋体"/>
        <family val="2"/>
        <charset val="134"/>
      </rPr>
      <t>方案</t>
    </r>
    <r>
      <rPr>
        <sz val="10"/>
        <color theme="1"/>
        <rFont val="Arial Narrow"/>
        <family val="2"/>
      </rPr>
      <t>816</t>
    </r>
    <r>
      <rPr>
        <sz val="11"/>
        <color theme="1"/>
        <rFont val="宋体"/>
        <family val="2"/>
        <charset val="134"/>
        <scheme val="minor"/>
      </rPr>
      <t/>
    </r>
  </si>
  <si>
    <r>
      <rPr>
        <sz val="10"/>
        <color theme="1"/>
        <rFont val="宋体"/>
        <family val="2"/>
        <charset val="134"/>
      </rPr>
      <t>方案</t>
    </r>
    <r>
      <rPr>
        <sz val="10"/>
        <color theme="1"/>
        <rFont val="Arial Narrow"/>
        <family val="2"/>
      </rPr>
      <t>817</t>
    </r>
    <r>
      <rPr>
        <sz val="11"/>
        <color theme="1"/>
        <rFont val="宋体"/>
        <family val="2"/>
        <charset val="134"/>
        <scheme val="minor"/>
      </rPr>
      <t/>
    </r>
  </si>
  <si>
    <r>
      <rPr>
        <sz val="10"/>
        <color theme="1"/>
        <rFont val="宋体"/>
        <family val="2"/>
        <charset val="134"/>
      </rPr>
      <t>方案</t>
    </r>
    <r>
      <rPr>
        <sz val="10"/>
        <color theme="1"/>
        <rFont val="Arial Narrow"/>
        <family val="2"/>
      </rPr>
      <t>818</t>
    </r>
    <r>
      <rPr>
        <sz val="11"/>
        <color theme="1"/>
        <rFont val="宋体"/>
        <family val="2"/>
        <charset val="134"/>
        <scheme val="minor"/>
      </rPr>
      <t/>
    </r>
  </si>
  <si>
    <r>
      <rPr>
        <sz val="10"/>
        <color theme="1"/>
        <rFont val="宋体"/>
        <family val="2"/>
        <charset val="134"/>
      </rPr>
      <t>方案</t>
    </r>
    <r>
      <rPr>
        <sz val="10"/>
        <color theme="1"/>
        <rFont val="Arial Narrow"/>
        <family val="2"/>
      </rPr>
      <t>819</t>
    </r>
    <r>
      <rPr>
        <sz val="11"/>
        <color theme="1"/>
        <rFont val="宋体"/>
        <family val="2"/>
        <charset val="134"/>
        <scheme val="minor"/>
      </rPr>
      <t/>
    </r>
  </si>
  <si>
    <r>
      <rPr>
        <sz val="10"/>
        <color theme="1"/>
        <rFont val="宋体"/>
        <family val="2"/>
        <charset val="134"/>
      </rPr>
      <t>方案</t>
    </r>
    <r>
      <rPr>
        <sz val="10"/>
        <color theme="1"/>
        <rFont val="Arial Narrow"/>
        <family val="2"/>
      </rPr>
      <t>820</t>
    </r>
    <r>
      <rPr>
        <sz val="11"/>
        <color theme="1"/>
        <rFont val="宋体"/>
        <family val="2"/>
        <charset val="134"/>
        <scheme val="minor"/>
      </rPr>
      <t/>
    </r>
  </si>
  <si>
    <r>
      <rPr>
        <sz val="10"/>
        <color theme="1"/>
        <rFont val="宋体"/>
        <family val="2"/>
        <charset val="134"/>
      </rPr>
      <t>方案</t>
    </r>
    <r>
      <rPr>
        <sz val="10"/>
        <color theme="1"/>
        <rFont val="Arial Narrow"/>
        <family val="2"/>
      </rPr>
      <t>821</t>
    </r>
    <r>
      <rPr>
        <sz val="11"/>
        <color theme="1"/>
        <rFont val="宋体"/>
        <family val="2"/>
        <charset val="134"/>
        <scheme val="minor"/>
      </rPr>
      <t/>
    </r>
  </si>
  <si>
    <r>
      <rPr>
        <sz val="10"/>
        <color theme="1"/>
        <rFont val="宋体"/>
        <family val="2"/>
        <charset val="134"/>
      </rPr>
      <t>方案</t>
    </r>
    <r>
      <rPr>
        <sz val="10"/>
        <color theme="1"/>
        <rFont val="Arial Narrow"/>
        <family val="2"/>
      </rPr>
      <t>822</t>
    </r>
    <r>
      <rPr>
        <sz val="11"/>
        <color theme="1"/>
        <rFont val="宋体"/>
        <family val="2"/>
        <charset val="134"/>
        <scheme val="minor"/>
      </rPr>
      <t/>
    </r>
  </si>
  <si>
    <r>
      <rPr>
        <sz val="10"/>
        <color theme="1"/>
        <rFont val="宋体"/>
        <family val="2"/>
        <charset val="134"/>
      </rPr>
      <t>方案</t>
    </r>
    <r>
      <rPr>
        <sz val="10"/>
        <color theme="1"/>
        <rFont val="Arial Narrow"/>
        <family val="2"/>
      </rPr>
      <t>823</t>
    </r>
    <r>
      <rPr>
        <sz val="11"/>
        <color theme="1"/>
        <rFont val="宋体"/>
        <family val="2"/>
        <charset val="134"/>
        <scheme val="minor"/>
      </rPr>
      <t/>
    </r>
  </si>
  <si>
    <r>
      <rPr>
        <sz val="10"/>
        <color theme="1"/>
        <rFont val="宋体"/>
        <family val="2"/>
        <charset val="134"/>
      </rPr>
      <t>方案</t>
    </r>
    <r>
      <rPr>
        <sz val="10"/>
        <color theme="1"/>
        <rFont val="Arial Narrow"/>
        <family val="2"/>
      </rPr>
      <t>824</t>
    </r>
    <r>
      <rPr>
        <sz val="11"/>
        <color theme="1"/>
        <rFont val="宋体"/>
        <family val="2"/>
        <charset val="134"/>
        <scheme val="minor"/>
      </rPr>
      <t/>
    </r>
  </si>
  <si>
    <r>
      <rPr>
        <sz val="10"/>
        <color theme="1"/>
        <rFont val="宋体"/>
        <family val="2"/>
        <charset val="134"/>
      </rPr>
      <t>方案</t>
    </r>
    <r>
      <rPr>
        <sz val="10"/>
        <color theme="1"/>
        <rFont val="Arial Narrow"/>
        <family val="2"/>
      </rPr>
      <t>825</t>
    </r>
    <r>
      <rPr>
        <sz val="11"/>
        <color theme="1"/>
        <rFont val="宋体"/>
        <family val="2"/>
        <charset val="134"/>
        <scheme val="minor"/>
      </rPr>
      <t/>
    </r>
  </si>
  <si>
    <r>
      <rPr>
        <sz val="10"/>
        <color theme="1"/>
        <rFont val="宋体"/>
        <family val="2"/>
        <charset val="134"/>
      </rPr>
      <t>方案</t>
    </r>
    <r>
      <rPr>
        <sz val="10"/>
        <color theme="1"/>
        <rFont val="Arial Narrow"/>
        <family val="2"/>
      </rPr>
      <t>826</t>
    </r>
    <r>
      <rPr>
        <sz val="11"/>
        <color theme="1"/>
        <rFont val="宋体"/>
        <family val="2"/>
        <charset val="134"/>
        <scheme val="minor"/>
      </rPr>
      <t/>
    </r>
  </si>
  <si>
    <r>
      <rPr>
        <sz val="10"/>
        <color theme="1"/>
        <rFont val="宋体"/>
        <family val="2"/>
        <charset val="134"/>
      </rPr>
      <t>方案</t>
    </r>
    <r>
      <rPr>
        <sz val="10"/>
        <color theme="1"/>
        <rFont val="Arial Narrow"/>
        <family val="2"/>
      </rPr>
      <t>827</t>
    </r>
    <r>
      <rPr>
        <sz val="11"/>
        <color theme="1"/>
        <rFont val="宋体"/>
        <family val="2"/>
        <charset val="134"/>
        <scheme val="minor"/>
      </rPr>
      <t/>
    </r>
  </si>
  <si>
    <r>
      <rPr>
        <sz val="10"/>
        <color theme="1"/>
        <rFont val="宋体"/>
        <family val="2"/>
        <charset val="134"/>
      </rPr>
      <t>方案</t>
    </r>
    <r>
      <rPr>
        <sz val="10"/>
        <color theme="1"/>
        <rFont val="Arial Narrow"/>
        <family val="2"/>
      </rPr>
      <t>828</t>
    </r>
    <r>
      <rPr>
        <sz val="11"/>
        <color theme="1"/>
        <rFont val="宋体"/>
        <family val="2"/>
        <charset val="134"/>
        <scheme val="minor"/>
      </rPr>
      <t/>
    </r>
  </si>
  <si>
    <r>
      <rPr>
        <sz val="10"/>
        <color theme="1"/>
        <rFont val="宋体"/>
        <family val="2"/>
        <charset val="134"/>
      </rPr>
      <t>方案</t>
    </r>
    <r>
      <rPr>
        <sz val="10"/>
        <color theme="1"/>
        <rFont val="Arial Narrow"/>
        <family val="2"/>
      </rPr>
      <t>829</t>
    </r>
    <r>
      <rPr>
        <sz val="11"/>
        <color theme="1"/>
        <rFont val="宋体"/>
        <family val="2"/>
        <charset val="134"/>
        <scheme val="minor"/>
      </rPr>
      <t/>
    </r>
  </si>
  <si>
    <r>
      <rPr>
        <sz val="10"/>
        <color theme="1"/>
        <rFont val="宋体"/>
        <family val="2"/>
        <charset val="134"/>
      </rPr>
      <t>方案</t>
    </r>
    <r>
      <rPr>
        <sz val="10"/>
        <color theme="1"/>
        <rFont val="Arial Narrow"/>
        <family val="2"/>
      </rPr>
      <t>830</t>
    </r>
    <r>
      <rPr>
        <sz val="11"/>
        <color theme="1"/>
        <rFont val="宋体"/>
        <family val="2"/>
        <charset val="134"/>
        <scheme val="minor"/>
      </rPr>
      <t/>
    </r>
  </si>
  <si>
    <r>
      <rPr>
        <sz val="10"/>
        <color theme="1"/>
        <rFont val="宋体"/>
        <family val="2"/>
        <charset val="134"/>
      </rPr>
      <t>方案</t>
    </r>
    <r>
      <rPr>
        <sz val="10"/>
        <color theme="1"/>
        <rFont val="Arial Narrow"/>
        <family val="2"/>
      </rPr>
      <t>831</t>
    </r>
    <r>
      <rPr>
        <sz val="11"/>
        <color theme="1"/>
        <rFont val="宋体"/>
        <family val="2"/>
        <charset val="134"/>
        <scheme val="minor"/>
      </rPr>
      <t/>
    </r>
  </si>
  <si>
    <r>
      <rPr>
        <sz val="10"/>
        <color theme="1"/>
        <rFont val="宋体"/>
        <family val="2"/>
        <charset val="134"/>
      </rPr>
      <t>方案</t>
    </r>
    <r>
      <rPr>
        <sz val="10"/>
        <color theme="1"/>
        <rFont val="Arial Narrow"/>
        <family val="2"/>
      </rPr>
      <t>832</t>
    </r>
    <r>
      <rPr>
        <sz val="11"/>
        <color theme="1"/>
        <rFont val="宋体"/>
        <family val="2"/>
        <charset val="134"/>
        <scheme val="minor"/>
      </rPr>
      <t/>
    </r>
  </si>
  <si>
    <r>
      <rPr>
        <sz val="10"/>
        <color theme="1"/>
        <rFont val="宋体"/>
        <family val="2"/>
        <charset val="134"/>
      </rPr>
      <t>方案</t>
    </r>
    <r>
      <rPr>
        <sz val="10"/>
        <color theme="1"/>
        <rFont val="Arial Narrow"/>
        <family val="2"/>
      </rPr>
      <t>833</t>
    </r>
    <r>
      <rPr>
        <sz val="11"/>
        <color theme="1"/>
        <rFont val="宋体"/>
        <family val="2"/>
        <charset val="134"/>
        <scheme val="minor"/>
      </rPr>
      <t/>
    </r>
  </si>
  <si>
    <r>
      <rPr>
        <sz val="10"/>
        <color theme="1"/>
        <rFont val="宋体"/>
        <family val="2"/>
        <charset val="134"/>
      </rPr>
      <t>方案</t>
    </r>
    <r>
      <rPr>
        <sz val="10"/>
        <color theme="1"/>
        <rFont val="Arial Narrow"/>
        <family val="2"/>
      </rPr>
      <t>834</t>
    </r>
    <r>
      <rPr>
        <sz val="11"/>
        <color theme="1"/>
        <rFont val="宋体"/>
        <family val="2"/>
        <charset val="134"/>
        <scheme val="minor"/>
      </rPr>
      <t/>
    </r>
  </si>
  <si>
    <r>
      <rPr>
        <sz val="10"/>
        <color theme="1"/>
        <rFont val="宋体"/>
        <family val="2"/>
        <charset val="134"/>
      </rPr>
      <t>方案</t>
    </r>
    <r>
      <rPr>
        <sz val="10"/>
        <color theme="1"/>
        <rFont val="Arial Narrow"/>
        <family val="2"/>
      </rPr>
      <t>835</t>
    </r>
    <r>
      <rPr>
        <sz val="11"/>
        <color theme="1"/>
        <rFont val="宋体"/>
        <family val="2"/>
        <charset val="134"/>
        <scheme val="minor"/>
      </rPr>
      <t/>
    </r>
  </si>
  <si>
    <r>
      <rPr>
        <sz val="10"/>
        <color theme="1"/>
        <rFont val="宋体"/>
        <family val="2"/>
        <charset val="134"/>
      </rPr>
      <t>方案</t>
    </r>
    <r>
      <rPr>
        <sz val="10"/>
        <color theme="1"/>
        <rFont val="Arial Narrow"/>
        <family val="2"/>
      </rPr>
      <t>836</t>
    </r>
    <r>
      <rPr>
        <sz val="11"/>
        <color theme="1"/>
        <rFont val="宋体"/>
        <family val="2"/>
        <charset val="134"/>
        <scheme val="minor"/>
      </rPr>
      <t/>
    </r>
  </si>
  <si>
    <r>
      <rPr>
        <sz val="10"/>
        <color theme="1"/>
        <rFont val="宋体"/>
        <family val="2"/>
        <charset val="134"/>
      </rPr>
      <t>方案</t>
    </r>
    <r>
      <rPr>
        <sz val="10"/>
        <color theme="1"/>
        <rFont val="Arial Narrow"/>
        <family val="2"/>
      </rPr>
      <t>837</t>
    </r>
    <r>
      <rPr>
        <sz val="11"/>
        <color theme="1"/>
        <rFont val="宋体"/>
        <family val="2"/>
        <charset val="134"/>
        <scheme val="minor"/>
      </rPr>
      <t/>
    </r>
  </si>
  <si>
    <r>
      <rPr>
        <sz val="10"/>
        <color theme="1"/>
        <rFont val="宋体"/>
        <family val="2"/>
        <charset val="134"/>
      </rPr>
      <t>方案</t>
    </r>
    <r>
      <rPr>
        <sz val="10"/>
        <color theme="1"/>
        <rFont val="Arial Narrow"/>
        <family val="2"/>
      </rPr>
      <t>838</t>
    </r>
    <r>
      <rPr>
        <sz val="11"/>
        <color theme="1"/>
        <rFont val="宋体"/>
        <family val="2"/>
        <charset val="134"/>
        <scheme val="minor"/>
      </rPr>
      <t/>
    </r>
  </si>
  <si>
    <r>
      <rPr>
        <sz val="10"/>
        <color theme="1"/>
        <rFont val="宋体"/>
        <family val="2"/>
        <charset val="134"/>
      </rPr>
      <t>方案</t>
    </r>
    <r>
      <rPr>
        <sz val="10"/>
        <color theme="1"/>
        <rFont val="Arial Narrow"/>
        <family val="2"/>
      </rPr>
      <t>839</t>
    </r>
    <r>
      <rPr>
        <sz val="11"/>
        <color theme="1"/>
        <rFont val="宋体"/>
        <family val="2"/>
        <charset val="134"/>
        <scheme val="minor"/>
      </rPr>
      <t/>
    </r>
  </si>
  <si>
    <r>
      <rPr>
        <sz val="10"/>
        <color theme="1"/>
        <rFont val="宋体"/>
        <family val="2"/>
        <charset val="134"/>
      </rPr>
      <t>方案</t>
    </r>
    <r>
      <rPr>
        <sz val="10"/>
        <color theme="1"/>
        <rFont val="Arial Narrow"/>
        <family val="2"/>
      </rPr>
      <t>840</t>
    </r>
    <r>
      <rPr>
        <sz val="11"/>
        <color theme="1"/>
        <rFont val="宋体"/>
        <family val="2"/>
        <charset val="134"/>
        <scheme val="minor"/>
      </rPr>
      <t/>
    </r>
  </si>
  <si>
    <r>
      <rPr>
        <sz val="10"/>
        <color theme="1"/>
        <rFont val="宋体"/>
        <family val="2"/>
        <charset val="134"/>
      </rPr>
      <t>方案</t>
    </r>
    <r>
      <rPr>
        <sz val="10"/>
        <color theme="1"/>
        <rFont val="Arial Narrow"/>
        <family val="2"/>
      </rPr>
      <t>841</t>
    </r>
    <r>
      <rPr>
        <sz val="11"/>
        <color theme="1"/>
        <rFont val="宋体"/>
        <family val="2"/>
        <charset val="134"/>
        <scheme val="minor"/>
      </rPr>
      <t/>
    </r>
  </si>
  <si>
    <r>
      <rPr>
        <sz val="10"/>
        <color theme="1"/>
        <rFont val="宋体"/>
        <family val="2"/>
        <charset val="134"/>
      </rPr>
      <t>方案</t>
    </r>
    <r>
      <rPr>
        <sz val="10"/>
        <color theme="1"/>
        <rFont val="Arial Narrow"/>
        <family val="2"/>
      </rPr>
      <t>842</t>
    </r>
    <r>
      <rPr>
        <sz val="11"/>
        <color theme="1"/>
        <rFont val="宋体"/>
        <family val="2"/>
        <charset val="134"/>
        <scheme val="minor"/>
      </rPr>
      <t/>
    </r>
  </si>
  <si>
    <r>
      <rPr>
        <sz val="10"/>
        <color theme="1"/>
        <rFont val="宋体"/>
        <family val="2"/>
        <charset val="134"/>
      </rPr>
      <t>方案</t>
    </r>
    <r>
      <rPr>
        <sz val="10"/>
        <color theme="1"/>
        <rFont val="Arial Narrow"/>
        <family val="2"/>
      </rPr>
      <t>843</t>
    </r>
    <r>
      <rPr>
        <sz val="11"/>
        <color theme="1"/>
        <rFont val="宋体"/>
        <family val="2"/>
        <charset val="134"/>
        <scheme val="minor"/>
      </rPr>
      <t/>
    </r>
  </si>
  <si>
    <r>
      <rPr>
        <sz val="10"/>
        <color theme="1"/>
        <rFont val="宋体"/>
        <family val="2"/>
        <charset val="134"/>
      </rPr>
      <t>方案</t>
    </r>
    <r>
      <rPr>
        <sz val="10"/>
        <color theme="1"/>
        <rFont val="Arial Narrow"/>
        <family val="2"/>
      </rPr>
      <t>844</t>
    </r>
    <r>
      <rPr>
        <sz val="11"/>
        <color theme="1"/>
        <rFont val="宋体"/>
        <family val="2"/>
        <charset val="134"/>
        <scheme val="minor"/>
      </rPr>
      <t/>
    </r>
  </si>
  <si>
    <r>
      <rPr>
        <sz val="10"/>
        <color theme="1"/>
        <rFont val="宋体"/>
        <family val="2"/>
        <charset val="134"/>
      </rPr>
      <t>方案</t>
    </r>
    <r>
      <rPr>
        <sz val="10"/>
        <color theme="1"/>
        <rFont val="Arial Narrow"/>
        <family val="2"/>
      </rPr>
      <t>845</t>
    </r>
    <r>
      <rPr>
        <sz val="11"/>
        <color theme="1"/>
        <rFont val="宋体"/>
        <family val="2"/>
        <charset val="134"/>
        <scheme val="minor"/>
      </rPr>
      <t/>
    </r>
  </si>
  <si>
    <r>
      <rPr>
        <sz val="10"/>
        <color theme="1"/>
        <rFont val="宋体"/>
        <family val="2"/>
        <charset val="134"/>
      </rPr>
      <t>方案</t>
    </r>
    <r>
      <rPr>
        <sz val="10"/>
        <color theme="1"/>
        <rFont val="Arial Narrow"/>
        <family val="2"/>
      </rPr>
      <t>846</t>
    </r>
    <r>
      <rPr>
        <sz val="11"/>
        <color theme="1"/>
        <rFont val="宋体"/>
        <family val="2"/>
        <charset val="134"/>
        <scheme val="minor"/>
      </rPr>
      <t/>
    </r>
  </si>
  <si>
    <r>
      <rPr>
        <sz val="10"/>
        <color theme="1"/>
        <rFont val="宋体"/>
        <family val="2"/>
        <charset val="134"/>
      </rPr>
      <t>方案</t>
    </r>
    <r>
      <rPr>
        <sz val="10"/>
        <color theme="1"/>
        <rFont val="Arial Narrow"/>
        <family val="2"/>
      </rPr>
      <t>847</t>
    </r>
    <r>
      <rPr>
        <sz val="11"/>
        <color theme="1"/>
        <rFont val="宋体"/>
        <family val="2"/>
        <charset val="134"/>
        <scheme val="minor"/>
      </rPr>
      <t/>
    </r>
  </si>
  <si>
    <r>
      <rPr>
        <sz val="10"/>
        <color theme="1"/>
        <rFont val="宋体"/>
        <family val="2"/>
        <charset val="134"/>
      </rPr>
      <t>方案</t>
    </r>
    <r>
      <rPr>
        <sz val="10"/>
        <color theme="1"/>
        <rFont val="Arial Narrow"/>
        <family val="2"/>
      </rPr>
      <t>848</t>
    </r>
    <r>
      <rPr>
        <sz val="11"/>
        <color theme="1"/>
        <rFont val="宋体"/>
        <family val="2"/>
        <charset val="134"/>
        <scheme val="minor"/>
      </rPr>
      <t/>
    </r>
  </si>
  <si>
    <r>
      <rPr>
        <sz val="10"/>
        <color theme="1"/>
        <rFont val="宋体"/>
        <family val="2"/>
        <charset val="134"/>
      </rPr>
      <t>方案</t>
    </r>
    <r>
      <rPr>
        <sz val="10"/>
        <color theme="1"/>
        <rFont val="Arial Narrow"/>
        <family val="2"/>
      </rPr>
      <t>849</t>
    </r>
    <r>
      <rPr>
        <sz val="11"/>
        <color theme="1"/>
        <rFont val="宋体"/>
        <family val="2"/>
        <charset val="134"/>
        <scheme val="minor"/>
      </rPr>
      <t/>
    </r>
  </si>
  <si>
    <r>
      <rPr>
        <sz val="10"/>
        <color theme="1"/>
        <rFont val="宋体"/>
        <family val="2"/>
        <charset val="134"/>
      </rPr>
      <t>方案</t>
    </r>
    <r>
      <rPr>
        <sz val="10"/>
        <color theme="1"/>
        <rFont val="Arial Narrow"/>
        <family val="2"/>
      </rPr>
      <t>850</t>
    </r>
    <r>
      <rPr>
        <sz val="11"/>
        <color theme="1"/>
        <rFont val="宋体"/>
        <family val="2"/>
        <charset val="134"/>
        <scheme val="minor"/>
      </rPr>
      <t/>
    </r>
  </si>
  <si>
    <r>
      <rPr>
        <sz val="10"/>
        <color theme="1"/>
        <rFont val="宋体"/>
        <family val="2"/>
        <charset val="134"/>
      </rPr>
      <t>方案</t>
    </r>
    <r>
      <rPr>
        <sz val="10"/>
        <color theme="1"/>
        <rFont val="Arial Narrow"/>
        <family val="2"/>
      </rPr>
      <t>851</t>
    </r>
    <r>
      <rPr>
        <sz val="11"/>
        <color theme="1"/>
        <rFont val="宋体"/>
        <family val="2"/>
        <charset val="134"/>
        <scheme val="minor"/>
      </rPr>
      <t/>
    </r>
  </si>
  <si>
    <r>
      <rPr>
        <sz val="10"/>
        <color theme="1"/>
        <rFont val="宋体"/>
        <family val="2"/>
        <charset val="134"/>
      </rPr>
      <t>方案</t>
    </r>
    <r>
      <rPr>
        <sz val="10"/>
        <color theme="1"/>
        <rFont val="Arial Narrow"/>
        <family val="2"/>
      </rPr>
      <t>852</t>
    </r>
    <r>
      <rPr>
        <sz val="11"/>
        <color theme="1"/>
        <rFont val="宋体"/>
        <family val="2"/>
        <charset val="134"/>
        <scheme val="minor"/>
      </rPr>
      <t/>
    </r>
  </si>
  <si>
    <r>
      <rPr>
        <sz val="10"/>
        <color theme="1"/>
        <rFont val="宋体"/>
        <family val="2"/>
        <charset val="134"/>
      </rPr>
      <t>方案</t>
    </r>
    <r>
      <rPr>
        <sz val="10"/>
        <color theme="1"/>
        <rFont val="Arial Narrow"/>
        <family val="2"/>
      </rPr>
      <t>853</t>
    </r>
    <r>
      <rPr>
        <sz val="11"/>
        <color theme="1"/>
        <rFont val="宋体"/>
        <family val="2"/>
        <charset val="134"/>
        <scheme val="minor"/>
      </rPr>
      <t/>
    </r>
  </si>
  <si>
    <r>
      <rPr>
        <sz val="10"/>
        <color theme="1"/>
        <rFont val="宋体"/>
        <family val="2"/>
        <charset val="134"/>
      </rPr>
      <t>方案</t>
    </r>
    <r>
      <rPr>
        <sz val="10"/>
        <color theme="1"/>
        <rFont val="Arial Narrow"/>
        <family val="2"/>
      </rPr>
      <t>854</t>
    </r>
    <r>
      <rPr>
        <sz val="11"/>
        <color theme="1"/>
        <rFont val="宋体"/>
        <family val="2"/>
        <charset val="134"/>
        <scheme val="minor"/>
      </rPr>
      <t/>
    </r>
  </si>
  <si>
    <r>
      <rPr>
        <sz val="10"/>
        <color theme="1"/>
        <rFont val="宋体"/>
        <family val="2"/>
        <charset val="134"/>
      </rPr>
      <t>方案</t>
    </r>
    <r>
      <rPr>
        <sz val="10"/>
        <color theme="1"/>
        <rFont val="Arial Narrow"/>
        <family val="2"/>
      </rPr>
      <t>855</t>
    </r>
    <r>
      <rPr>
        <sz val="11"/>
        <color theme="1"/>
        <rFont val="宋体"/>
        <family val="2"/>
        <charset val="134"/>
        <scheme val="minor"/>
      </rPr>
      <t/>
    </r>
  </si>
  <si>
    <r>
      <rPr>
        <sz val="10"/>
        <color theme="1"/>
        <rFont val="宋体"/>
        <family val="2"/>
        <charset val="134"/>
      </rPr>
      <t>方案</t>
    </r>
    <r>
      <rPr>
        <sz val="10"/>
        <color theme="1"/>
        <rFont val="Arial Narrow"/>
        <family val="2"/>
      </rPr>
      <t>856</t>
    </r>
    <r>
      <rPr>
        <sz val="11"/>
        <color theme="1"/>
        <rFont val="宋体"/>
        <family val="2"/>
        <charset val="134"/>
        <scheme val="minor"/>
      </rPr>
      <t/>
    </r>
  </si>
  <si>
    <r>
      <rPr>
        <sz val="10"/>
        <color theme="1"/>
        <rFont val="宋体"/>
        <family val="2"/>
        <charset val="134"/>
      </rPr>
      <t>方案</t>
    </r>
    <r>
      <rPr>
        <sz val="10"/>
        <color theme="1"/>
        <rFont val="Arial Narrow"/>
        <family val="2"/>
      </rPr>
      <t>857</t>
    </r>
    <r>
      <rPr>
        <sz val="11"/>
        <color theme="1"/>
        <rFont val="宋体"/>
        <family val="2"/>
        <charset val="134"/>
        <scheme val="minor"/>
      </rPr>
      <t/>
    </r>
  </si>
  <si>
    <r>
      <rPr>
        <sz val="10"/>
        <color theme="1"/>
        <rFont val="宋体"/>
        <family val="2"/>
        <charset val="134"/>
      </rPr>
      <t>方案</t>
    </r>
    <r>
      <rPr>
        <sz val="10"/>
        <color theme="1"/>
        <rFont val="Arial Narrow"/>
        <family val="2"/>
      </rPr>
      <t>858</t>
    </r>
    <r>
      <rPr>
        <sz val="11"/>
        <color theme="1"/>
        <rFont val="宋体"/>
        <family val="2"/>
        <charset val="134"/>
        <scheme val="minor"/>
      </rPr>
      <t/>
    </r>
  </si>
  <si>
    <r>
      <rPr>
        <sz val="10"/>
        <color theme="1"/>
        <rFont val="宋体"/>
        <family val="2"/>
        <charset val="134"/>
      </rPr>
      <t>方案</t>
    </r>
    <r>
      <rPr>
        <sz val="10"/>
        <color theme="1"/>
        <rFont val="Arial Narrow"/>
        <family val="2"/>
      </rPr>
      <t>859</t>
    </r>
    <r>
      <rPr>
        <sz val="11"/>
        <color theme="1"/>
        <rFont val="宋体"/>
        <family val="2"/>
        <charset val="134"/>
        <scheme val="minor"/>
      </rPr>
      <t/>
    </r>
  </si>
  <si>
    <r>
      <rPr>
        <sz val="10"/>
        <color theme="1"/>
        <rFont val="宋体"/>
        <family val="2"/>
        <charset val="134"/>
      </rPr>
      <t>方案</t>
    </r>
    <r>
      <rPr>
        <sz val="10"/>
        <color theme="1"/>
        <rFont val="Arial Narrow"/>
        <family val="2"/>
      </rPr>
      <t>860</t>
    </r>
    <r>
      <rPr>
        <sz val="11"/>
        <color theme="1"/>
        <rFont val="宋体"/>
        <family val="2"/>
        <charset val="134"/>
        <scheme val="minor"/>
      </rPr>
      <t/>
    </r>
  </si>
  <si>
    <r>
      <rPr>
        <sz val="10"/>
        <color theme="1"/>
        <rFont val="宋体"/>
        <family val="2"/>
        <charset val="134"/>
      </rPr>
      <t>方案</t>
    </r>
    <r>
      <rPr>
        <sz val="10"/>
        <color theme="1"/>
        <rFont val="Arial Narrow"/>
        <family val="2"/>
      </rPr>
      <t>861</t>
    </r>
    <r>
      <rPr>
        <sz val="11"/>
        <color theme="1"/>
        <rFont val="宋体"/>
        <family val="2"/>
        <charset val="134"/>
        <scheme val="minor"/>
      </rPr>
      <t/>
    </r>
  </si>
  <si>
    <r>
      <rPr>
        <sz val="10"/>
        <color theme="1"/>
        <rFont val="宋体"/>
        <family val="2"/>
        <charset val="134"/>
      </rPr>
      <t>方案</t>
    </r>
    <r>
      <rPr>
        <sz val="10"/>
        <color theme="1"/>
        <rFont val="Arial Narrow"/>
        <family val="2"/>
      </rPr>
      <t>862</t>
    </r>
    <r>
      <rPr>
        <sz val="11"/>
        <color theme="1"/>
        <rFont val="宋体"/>
        <family val="2"/>
        <charset val="134"/>
        <scheme val="minor"/>
      </rPr>
      <t/>
    </r>
  </si>
  <si>
    <r>
      <rPr>
        <sz val="10"/>
        <color theme="1"/>
        <rFont val="宋体"/>
        <family val="2"/>
        <charset val="134"/>
      </rPr>
      <t>方案</t>
    </r>
    <r>
      <rPr>
        <sz val="10"/>
        <color theme="1"/>
        <rFont val="Arial Narrow"/>
        <family val="2"/>
      </rPr>
      <t>863</t>
    </r>
    <r>
      <rPr>
        <sz val="11"/>
        <color theme="1"/>
        <rFont val="宋体"/>
        <family val="2"/>
        <charset val="134"/>
        <scheme val="minor"/>
      </rPr>
      <t/>
    </r>
  </si>
  <si>
    <r>
      <rPr>
        <sz val="10"/>
        <color theme="1"/>
        <rFont val="宋体"/>
        <family val="2"/>
        <charset val="134"/>
      </rPr>
      <t>方案</t>
    </r>
    <r>
      <rPr>
        <sz val="10"/>
        <color theme="1"/>
        <rFont val="Arial Narrow"/>
        <family val="2"/>
      </rPr>
      <t>864</t>
    </r>
    <r>
      <rPr>
        <sz val="11"/>
        <color theme="1"/>
        <rFont val="宋体"/>
        <family val="2"/>
        <charset val="134"/>
        <scheme val="minor"/>
      </rPr>
      <t/>
    </r>
  </si>
  <si>
    <r>
      <rPr>
        <sz val="10"/>
        <color theme="1"/>
        <rFont val="宋体"/>
        <family val="2"/>
        <charset val="134"/>
      </rPr>
      <t>方案</t>
    </r>
    <r>
      <rPr>
        <sz val="10"/>
        <color theme="1"/>
        <rFont val="Arial Narrow"/>
        <family val="2"/>
      </rPr>
      <t>865</t>
    </r>
    <r>
      <rPr>
        <sz val="11"/>
        <color theme="1"/>
        <rFont val="宋体"/>
        <family val="2"/>
        <charset val="134"/>
        <scheme val="minor"/>
      </rPr>
      <t/>
    </r>
  </si>
  <si>
    <r>
      <rPr>
        <sz val="10"/>
        <color theme="1"/>
        <rFont val="宋体"/>
        <family val="2"/>
        <charset val="134"/>
      </rPr>
      <t>方案</t>
    </r>
    <r>
      <rPr>
        <sz val="10"/>
        <color theme="1"/>
        <rFont val="Arial Narrow"/>
        <family val="2"/>
      </rPr>
      <t>866</t>
    </r>
    <r>
      <rPr>
        <sz val="11"/>
        <color theme="1"/>
        <rFont val="宋体"/>
        <family val="2"/>
        <charset val="134"/>
        <scheme val="minor"/>
      </rPr>
      <t/>
    </r>
  </si>
  <si>
    <r>
      <rPr>
        <sz val="10"/>
        <color theme="1"/>
        <rFont val="宋体"/>
        <family val="2"/>
        <charset val="134"/>
      </rPr>
      <t>方案</t>
    </r>
    <r>
      <rPr>
        <sz val="10"/>
        <color theme="1"/>
        <rFont val="Arial Narrow"/>
        <family val="2"/>
      </rPr>
      <t>867</t>
    </r>
    <r>
      <rPr>
        <sz val="11"/>
        <color theme="1"/>
        <rFont val="宋体"/>
        <family val="2"/>
        <charset val="134"/>
        <scheme val="minor"/>
      </rPr>
      <t/>
    </r>
  </si>
  <si>
    <r>
      <rPr>
        <sz val="10"/>
        <color theme="1"/>
        <rFont val="宋体"/>
        <family val="2"/>
        <charset val="134"/>
      </rPr>
      <t>方案</t>
    </r>
    <r>
      <rPr>
        <sz val="10"/>
        <color theme="1"/>
        <rFont val="Arial Narrow"/>
        <family val="2"/>
      </rPr>
      <t>868</t>
    </r>
    <r>
      <rPr>
        <sz val="11"/>
        <color theme="1"/>
        <rFont val="宋体"/>
        <family val="2"/>
        <charset val="134"/>
        <scheme val="minor"/>
      </rPr>
      <t/>
    </r>
  </si>
  <si>
    <r>
      <rPr>
        <sz val="10"/>
        <color theme="1"/>
        <rFont val="宋体"/>
        <family val="2"/>
        <charset val="134"/>
      </rPr>
      <t>方案</t>
    </r>
    <r>
      <rPr>
        <sz val="10"/>
        <color theme="1"/>
        <rFont val="Arial Narrow"/>
        <family val="2"/>
      </rPr>
      <t>869</t>
    </r>
    <r>
      <rPr>
        <sz val="11"/>
        <color theme="1"/>
        <rFont val="宋体"/>
        <family val="2"/>
        <charset val="134"/>
        <scheme val="minor"/>
      </rPr>
      <t/>
    </r>
  </si>
  <si>
    <r>
      <rPr>
        <sz val="10"/>
        <color theme="1"/>
        <rFont val="宋体"/>
        <family val="2"/>
        <charset val="134"/>
      </rPr>
      <t>方案</t>
    </r>
    <r>
      <rPr>
        <sz val="10"/>
        <color theme="1"/>
        <rFont val="Arial Narrow"/>
        <family val="2"/>
      </rPr>
      <t>870</t>
    </r>
    <r>
      <rPr>
        <sz val="11"/>
        <color theme="1"/>
        <rFont val="宋体"/>
        <family val="2"/>
        <charset val="134"/>
        <scheme val="minor"/>
      </rPr>
      <t/>
    </r>
  </si>
  <si>
    <r>
      <rPr>
        <sz val="10"/>
        <color theme="1"/>
        <rFont val="宋体"/>
        <family val="2"/>
        <charset val="134"/>
      </rPr>
      <t>方案</t>
    </r>
    <r>
      <rPr>
        <sz val="10"/>
        <color theme="1"/>
        <rFont val="Arial Narrow"/>
        <family val="2"/>
      </rPr>
      <t>871</t>
    </r>
    <r>
      <rPr>
        <sz val="11"/>
        <color theme="1"/>
        <rFont val="宋体"/>
        <family val="2"/>
        <charset val="134"/>
        <scheme val="minor"/>
      </rPr>
      <t/>
    </r>
  </si>
  <si>
    <r>
      <rPr>
        <sz val="10"/>
        <color theme="1"/>
        <rFont val="宋体"/>
        <family val="2"/>
        <charset val="134"/>
      </rPr>
      <t>方案</t>
    </r>
    <r>
      <rPr>
        <sz val="10"/>
        <color theme="1"/>
        <rFont val="Arial Narrow"/>
        <family val="2"/>
      </rPr>
      <t>872</t>
    </r>
    <r>
      <rPr>
        <sz val="11"/>
        <color theme="1"/>
        <rFont val="宋体"/>
        <family val="2"/>
        <charset val="134"/>
        <scheme val="minor"/>
      </rPr>
      <t/>
    </r>
  </si>
  <si>
    <r>
      <rPr>
        <sz val="10"/>
        <color theme="1"/>
        <rFont val="宋体"/>
        <family val="2"/>
        <charset val="134"/>
      </rPr>
      <t>方案</t>
    </r>
    <r>
      <rPr>
        <sz val="10"/>
        <color theme="1"/>
        <rFont val="Arial Narrow"/>
        <family val="2"/>
      </rPr>
      <t>873</t>
    </r>
    <r>
      <rPr>
        <sz val="11"/>
        <color theme="1"/>
        <rFont val="宋体"/>
        <family val="2"/>
        <charset val="134"/>
        <scheme val="minor"/>
      </rPr>
      <t/>
    </r>
  </si>
  <si>
    <r>
      <rPr>
        <sz val="10"/>
        <color theme="1"/>
        <rFont val="宋体"/>
        <family val="2"/>
        <charset val="134"/>
      </rPr>
      <t>方案</t>
    </r>
    <r>
      <rPr>
        <sz val="10"/>
        <color theme="1"/>
        <rFont val="Arial Narrow"/>
        <family val="2"/>
      </rPr>
      <t>874</t>
    </r>
    <r>
      <rPr>
        <sz val="11"/>
        <color theme="1"/>
        <rFont val="宋体"/>
        <family val="2"/>
        <charset val="134"/>
        <scheme val="minor"/>
      </rPr>
      <t/>
    </r>
  </si>
  <si>
    <r>
      <rPr>
        <sz val="10"/>
        <color theme="1"/>
        <rFont val="宋体"/>
        <family val="2"/>
        <charset val="134"/>
      </rPr>
      <t>方案</t>
    </r>
    <r>
      <rPr>
        <sz val="10"/>
        <color theme="1"/>
        <rFont val="Arial Narrow"/>
        <family val="2"/>
      </rPr>
      <t>875</t>
    </r>
    <r>
      <rPr>
        <sz val="11"/>
        <color theme="1"/>
        <rFont val="宋体"/>
        <family val="2"/>
        <charset val="134"/>
        <scheme val="minor"/>
      </rPr>
      <t/>
    </r>
  </si>
  <si>
    <r>
      <rPr>
        <sz val="10"/>
        <color theme="1"/>
        <rFont val="宋体"/>
        <family val="2"/>
        <charset val="134"/>
      </rPr>
      <t>方案</t>
    </r>
    <r>
      <rPr>
        <sz val="10"/>
        <color theme="1"/>
        <rFont val="Arial Narrow"/>
        <family val="2"/>
      </rPr>
      <t>876</t>
    </r>
    <r>
      <rPr>
        <sz val="11"/>
        <color theme="1"/>
        <rFont val="宋体"/>
        <family val="2"/>
        <charset val="134"/>
        <scheme val="minor"/>
      </rPr>
      <t/>
    </r>
  </si>
  <si>
    <r>
      <rPr>
        <sz val="10"/>
        <color theme="1"/>
        <rFont val="宋体"/>
        <family val="2"/>
        <charset val="134"/>
      </rPr>
      <t>方案</t>
    </r>
    <r>
      <rPr>
        <sz val="10"/>
        <color theme="1"/>
        <rFont val="Arial Narrow"/>
        <family val="2"/>
      </rPr>
      <t>877</t>
    </r>
    <r>
      <rPr>
        <sz val="11"/>
        <color theme="1"/>
        <rFont val="宋体"/>
        <family val="2"/>
        <charset val="134"/>
        <scheme val="minor"/>
      </rPr>
      <t/>
    </r>
  </si>
  <si>
    <r>
      <rPr>
        <sz val="10"/>
        <color theme="1"/>
        <rFont val="宋体"/>
        <family val="2"/>
        <charset val="134"/>
      </rPr>
      <t>方案</t>
    </r>
    <r>
      <rPr>
        <sz val="10"/>
        <color theme="1"/>
        <rFont val="Arial Narrow"/>
        <family val="2"/>
      </rPr>
      <t>878</t>
    </r>
    <r>
      <rPr>
        <sz val="11"/>
        <color theme="1"/>
        <rFont val="宋体"/>
        <family val="2"/>
        <charset val="134"/>
        <scheme val="minor"/>
      </rPr>
      <t/>
    </r>
  </si>
  <si>
    <r>
      <rPr>
        <sz val="10"/>
        <color theme="1"/>
        <rFont val="宋体"/>
        <family val="2"/>
        <charset val="134"/>
      </rPr>
      <t>方案</t>
    </r>
    <r>
      <rPr>
        <sz val="10"/>
        <color theme="1"/>
        <rFont val="Arial Narrow"/>
        <family val="2"/>
      </rPr>
      <t>879</t>
    </r>
    <r>
      <rPr>
        <sz val="11"/>
        <color theme="1"/>
        <rFont val="宋体"/>
        <family val="2"/>
        <charset val="134"/>
        <scheme val="minor"/>
      </rPr>
      <t/>
    </r>
  </si>
  <si>
    <r>
      <rPr>
        <sz val="10"/>
        <color theme="1"/>
        <rFont val="宋体"/>
        <family val="2"/>
        <charset val="134"/>
      </rPr>
      <t>方案</t>
    </r>
    <r>
      <rPr>
        <sz val="10"/>
        <color theme="1"/>
        <rFont val="Arial Narrow"/>
        <family val="2"/>
      </rPr>
      <t>880</t>
    </r>
    <r>
      <rPr>
        <sz val="11"/>
        <color theme="1"/>
        <rFont val="宋体"/>
        <family val="2"/>
        <charset val="134"/>
        <scheme val="minor"/>
      </rPr>
      <t/>
    </r>
  </si>
  <si>
    <r>
      <rPr>
        <sz val="10"/>
        <color theme="1"/>
        <rFont val="宋体"/>
        <family val="2"/>
        <charset val="134"/>
      </rPr>
      <t>方案</t>
    </r>
    <r>
      <rPr>
        <sz val="10"/>
        <color theme="1"/>
        <rFont val="Arial Narrow"/>
        <family val="2"/>
      </rPr>
      <t>881</t>
    </r>
    <r>
      <rPr>
        <sz val="11"/>
        <color theme="1"/>
        <rFont val="宋体"/>
        <family val="2"/>
        <charset val="134"/>
        <scheme val="minor"/>
      </rPr>
      <t/>
    </r>
  </si>
  <si>
    <r>
      <rPr>
        <sz val="10"/>
        <color theme="1"/>
        <rFont val="宋体"/>
        <family val="2"/>
        <charset val="134"/>
      </rPr>
      <t>方案</t>
    </r>
    <r>
      <rPr>
        <sz val="10"/>
        <color theme="1"/>
        <rFont val="Arial Narrow"/>
        <family val="2"/>
      </rPr>
      <t>882</t>
    </r>
    <r>
      <rPr>
        <sz val="11"/>
        <color theme="1"/>
        <rFont val="宋体"/>
        <family val="2"/>
        <charset val="134"/>
        <scheme val="minor"/>
      </rPr>
      <t/>
    </r>
  </si>
  <si>
    <r>
      <rPr>
        <sz val="10"/>
        <color theme="1"/>
        <rFont val="宋体"/>
        <family val="2"/>
        <charset val="134"/>
      </rPr>
      <t>方案</t>
    </r>
    <r>
      <rPr>
        <sz val="10"/>
        <color theme="1"/>
        <rFont val="Arial Narrow"/>
        <family val="2"/>
      </rPr>
      <t>883</t>
    </r>
    <r>
      <rPr>
        <sz val="11"/>
        <color theme="1"/>
        <rFont val="宋体"/>
        <family val="2"/>
        <charset val="134"/>
        <scheme val="minor"/>
      </rPr>
      <t/>
    </r>
  </si>
  <si>
    <r>
      <rPr>
        <sz val="10"/>
        <color theme="1"/>
        <rFont val="宋体"/>
        <family val="2"/>
        <charset val="134"/>
      </rPr>
      <t>方案</t>
    </r>
    <r>
      <rPr>
        <sz val="10"/>
        <color theme="1"/>
        <rFont val="Arial Narrow"/>
        <family val="2"/>
      </rPr>
      <t>884</t>
    </r>
    <r>
      <rPr>
        <sz val="11"/>
        <color theme="1"/>
        <rFont val="宋体"/>
        <family val="2"/>
        <charset val="134"/>
        <scheme val="minor"/>
      </rPr>
      <t/>
    </r>
  </si>
  <si>
    <r>
      <rPr>
        <sz val="10"/>
        <color theme="1"/>
        <rFont val="宋体"/>
        <family val="2"/>
        <charset val="134"/>
      </rPr>
      <t>方案</t>
    </r>
    <r>
      <rPr>
        <sz val="10"/>
        <color theme="1"/>
        <rFont val="Arial Narrow"/>
        <family val="2"/>
      </rPr>
      <t>885</t>
    </r>
    <r>
      <rPr>
        <sz val="11"/>
        <color theme="1"/>
        <rFont val="宋体"/>
        <family val="2"/>
        <charset val="134"/>
        <scheme val="minor"/>
      </rPr>
      <t/>
    </r>
  </si>
  <si>
    <r>
      <rPr>
        <sz val="10"/>
        <color theme="1"/>
        <rFont val="宋体"/>
        <family val="2"/>
        <charset val="134"/>
      </rPr>
      <t>方案</t>
    </r>
    <r>
      <rPr>
        <sz val="10"/>
        <color theme="1"/>
        <rFont val="Arial Narrow"/>
        <family val="2"/>
      </rPr>
      <t>886</t>
    </r>
    <r>
      <rPr>
        <sz val="11"/>
        <color theme="1"/>
        <rFont val="宋体"/>
        <family val="2"/>
        <charset val="134"/>
        <scheme val="minor"/>
      </rPr>
      <t/>
    </r>
  </si>
  <si>
    <r>
      <rPr>
        <sz val="10"/>
        <color theme="1"/>
        <rFont val="宋体"/>
        <family val="2"/>
        <charset val="134"/>
      </rPr>
      <t>方案</t>
    </r>
    <r>
      <rPr>
        <sz val="10"/>
        <color theme="1"/>
        <rFont val="Arial Narrow"/>
        <family val="2"/>
      </rPr>
      <t>887</t>
    </r>
    <r>
      <rPr>
        <sz val="11"/>
        <color theme="1"/>
        <rFont val="宋体"/>
        <family val="2"/>
        <charset val="134"/>
        <scheme val="minor"/>
      </rPr>
      <t/>
    </r>
  </si>
  <si>
    <r>
      <rPr>
        <sz val="10"/>
        <color theme="1"/>
        <rFont val="宋体"/>
        <family val="2"/>
        <charset val="134"/>
      </rPr>
      <t>方案</t>
    </r>
    <r>
      <rPr>
        <sz val="10"/>
        <color theme="1"/>
        <rFont val="Arial Narrow"/>
        <family val="2"/>
      </rPr>
      <t>888</t>
    </r>
    <r>
      <rPr>
        <sz val="11"/>
        <color theme="1"/>
        <rFont val="宋体"/>
        <family val="2"/>
        <charset val="134"/>
        <scheme val="minor"/>
      </rPr>
      <t/>
    </r>
  </si>
  <si>
    <r>
      <rPr>
        <sz val="10"/>
        <color theme="1"/>
        <rFont val="宋体"/>
        <family val="2"/>
        <charset val="134"/>
      </rPr>
      <t>方案</t>
    </r>
    <r>
      <rPr>
        <sz val="10"/>
        <color theme="1"/>
        <rFont val="Arial Narrow"/>
        <family val="2"/>
      </rPr>
      <t>889</t>
    </r>
    <r>
      <rPr>
        <sz val="11"/>
        <color theme="1"/>
        <rFont val="宋体"/>
        <family val="2"/>
        <charset val="134"/>
        <scheme val="minor"/>
      </rPr>
      <t/>
    </r>
  </si>
  <si>
    <r>
      <rPr>
        <sz val="10"/>
        <color theme="1"/>
        <rFont val="宋体"/>
        <family val="2"/>
        <charset val="134"/>
      </rPr>
      <t>方案</t>
    </r>
    <r>
      <rPr>
        <sz val="10"/>
        <color theme="1"/>
        <rFont val="Arial Narrow"/>
        <family val="2"/>
      </rPr>
      <t>890</t>
    </r>
    <r>
      <rPr>
        <sz val="11"/>
        <color theme="1"/>
        <rFont val="宋体"/>
        <family val="2"/>
        <charset val="134"/>
        <scheme val="minor"/>
      </rPr>
      <t/>
    </r>
  </si>
  <si>
    <r>
      <rPr>
        <sz val="10"/>
        <color theme="1"/>
        <rFont val="宋体"/>
        <family val="2"/>
        <charset val="134"/>
      </rPr>
      <t>方案</t>
    </r>
    <r>
      <rPr>
        <sz val="10"/>
        <color theme="1"/>
        <rFont val="Arial Narrow"/>
        <family val="2"/>
      </rPr>
      <t>891</t>
    </r>
    <r>
      <rPr>
        <sz val="11"/>
        <color theme="1"/>
        <rFont val="宋体"/>
        <family val="2"/>
        <charset val="134"/>
        <scheme val="minor"/>
      </rPr>
      <t/>
    </r>
  </si>
  <si>
    <r>
      <rPr>
        <sz val="10"/>
        <color theme="1"/>
        <rFont val="宋体"/>
        <family val="2"/>
        <charset val="134"/>
      </rPr>
      <t>方案</t>
    </r>
    <r>
      <rPr>
        <sz val="10"/>
        <color theme="1"/>
        <rFont val="Arial Narrow"/>
        <family val="2"/>
      </rPr>
      <t>892</t>
    </r>
    <r>
      <rPr>
        <sz val="11"/>
        <color theme="1"/>
        <rFont val="宋体"/>
        <family val="2"/>
        <charset val="134"/>
        <scheme val="minor"/>
      </rPr>
      <t/>
    </r>
  </si>
  <si>
    <r>
      <rPr>
        <sz val="10"/>
        <color theme="1"/>
        <rFont val="宋体"/>
        <family val="2"/>
        <charset val="134"/>
      </rPr>
      <t>方案</t>
    </r>
    <r>
      <rPr>
        <sz val="10"/>
        <color theme="1"/>
        <rFont val="Arial Narrow"/>
        <family val="2"/>
      </rPr>
      <t>893</t>
    </r>
    <r>
      <rPr>
        <sz val="11"/>
        <color theme="1"/>
        <rFont val="宋体"/>
        <family val="2"/>
        <charset val="134"/>
        <scheme val="minor"/>
      </rPr>
      <t/>
    </r>
  </si>
  <si>
    <r>
      <rPr>
        <sz val="10"/>
        <color theme="1"/>
        <rFont val="宋体"/>
        <family val="2"/>
        <charset val="134"/>
      </rPr>
      <t>方案</t>
    </r>
    <r>
      <rPr>
        <sz val="10"/>
        <color theme="1"/>
        <rFont val="Arial Narrow"/>
        <family val="2"/>
      </rPr>
      <t>894</t>
    </r>
    <r>
      <rPr>
        <sz val="11"/>
        <color theme="1"/>
        <rFont val="宋体"/>
        <family val="2"/>
        <charset val="134"/>
        <scheme val="minor"/>
      </rPr>
      <t/>
    </r>
  </si>
  <si>
    <r>
      <rPr>
        <sz val="10"/>
        <color theme="1"/>
        <rFont val="宋体"/>
        <family val="2"/>
        <charset val="134"/>
      </rPr>
      <t>方案</t>
    </r>
    <r>
      <rPr>
        <sz val="10"/>
        <color theme="1"/>
        <rFont val="Arial Narrow"/>
        <family val="2"/>
      </rPr>
      <t>895</t>
    </r>
    <r>
      <rPr>
        <sz val="11"/>
        <color theme="1"/>
        <rFont val="宋体"/>
        <family val="2"/>
        <charset val="134"/>
        <scheme val="minor"/>
      </rPr>
      <t/>
    </r>
  </si>
  <si>
    <r>
      <rPr>
        <sz val="10"/>
        <color theme="1"/>
        <rFont val="宋体"/>
        <family val="2"/>
        <charset val="134"/>
      </rPr>
      <t>方案</t>
    </r>
    <r>
      <rPr>
        <sz val="10"/>
        <color theme="1"/>
        <rFont val="Arial Narrow"/>
        <family val="2"/>
      </rPr>
      <t>896</t>
    </r>
    <r>
      <rPr>
        <sz val="11"/>
        <color theme="1"/>
        <rFont val="宋体"/>
        <family val="2"/>
        <charset val="134"/>
        <scheme val="minor"/>
      </rPr>
      <t/>
    </r>
  </si>
  <si>
    <r>
      <rPr>
        <sz val="10"/>
        <color theme="1"/>
        <rFont val="宋体"/>
        <family val="2"/>
        <charset val="134"/>
      </rPr>
      <t>方案</t>
    </r>
    <r>
      <rPr>
        <sz val="10"/>
        <color theme="1"/>
        <rFont val="Arial Narrow"/>
        <family val="2"/>
      </rPr>
      <t>897</t>
    </r>
    <r>
      <rPr>
        <sz val="11"/>
        <color theme="1"/>
        <rFont val="宋体"/>
        <family val="2"/>
        <charset val="134"/>
        <scheme val="minor"/>
      </rPr>
      <t/>
    </r>
  </si>
  <si>
    <r>
      <rPr>
        <sz val="10"/>
        <color theme="1"/>
        <rFont val="宋体"/>
        <family val="2"/>
        <charset val="134"/>
      </rPr>
      <t>方案</t>
    </r>
    <r>
      <rPr>
        <sz val="10"/>
        <color theme="1"/>
        <rFont val="Arial Narrow"/>
        <family val="2"/>
      </rPr>
      <t>898</t>
    </r>
    <r>
      <rPr>
        <sz val="11"/>
        <color theme="1"/>
        <rFont val="宋体"/>
        <family val="2"/>
        <charset val="134"/>
        <scheme val="minor"/>
      </rPr>
      <t/>
    </r>
  </si>
  <si>
    <r>
      <rPr>
        <sz val="10"/>
        <color theme="1"/>
        <rFont val="宋体"/>
        <family val="2"/>
        <charset val="134"/>
      </rPr>
      <t>方案</t>
    </r>
    <r>
      <rPr>
        <sz val="10"/>
        <color theme="1"/>
        <rFont val="Arial Narrow"/>
        <family val="2"/>
      </rPr>
      <t>899</t>
    </r>
    <r>
      <rPr>
        <sz val="11"/>
        <color theme="1"/>
        <rFont val="宋体"/>
        <family val="2"/>
        <charset val="134"/>
        <scheme val="minor"/>
      </rPr>
      <t/>
    </r>
  </si>
  <si>
    <r>
      <rPr>
        <sz val="10"/>
        <color theme="1"/>
        <rFont val="宋体"/>
        <family val="2"/>
        <charset val="134"/>
      </rPr>
      <t>方案</t>
    </r>
    <r>
      <rPr>
        <sz val="10"/>
        <color theme="1"/>
        <rFont val="Arial Narrow"/>
        <family val="2"/>
      </rPr>
      <t>900</t>
    </r>
    <r>
      <rPr>
        <sz val="11"/>
        <color theme="1"/>
        <rFont val="宋体"/>
        <family val="2"/>
        <charset val="134"/>
        <scheme val="minor"/>
      </rPr>
      <t/>
    </r>
  </si>
  <si>
    <r>
      <rPr>
        <sz val="10"/>
        <color theme="1"/>
        <rFont val="宋体"/>
        <family val="2"/>
        <charset val="134"/>
      </rPr>
      <t>方案</t>
    </r>
    <r>
      <rPr>
        <sz val="10"/>
        <color theme="1"/>
        <rFont val="Arial Narrow"/>
        <family val="2"/>
      </rPr>
      <t>901</t>
    </r>
    <r>
      <rPr>
        <sz val="11"/>
        <color theme="1"/>
        <rFont val="宋体"/>
        <family val="2"/>
        <charset val="134"/>
        <scheme val="minor"/>
      </rPr>
      <t/>
    </r>
  </si>
  <si>
    <r>
      <rPr>
        <sz val="10"/>
        <color theme="1"/>
        <rFont val="宋体"/>
        <family val="2"/>
        <charset val="134"/>
      </rPr>
      <t>方案</t>
    </r>
    <r>
      <rPr>
        <sz val="10"/>
        <color theme="1"/>
        <rFont val="Arial Narrow"/>
        <family val="2"/>
      </rPr>
      <t>902</t>
    </r>
    <r>
      <rPr>
        <sz val="11"/>
        <color theme="1"/>
        <rFont val="宋体"/>
        <family val="2"/>
        <charset val="134"/>
        <scheme val="minor"/>
      </rPr>
      <t/>
    </r>
  </si>
  <si>
    <r>
      <rPr>
        <sz val="10"/>
        <color theme="1"/>
        <rFont val="宋体"/>
        <family val="2"/>
        <charset val="134"/>
      </rPr>
      <t>方案</t>
    </r>
    <r>
      <rPr>
        <sz val="10"/>
        <color theme="1"/>
        <rFont val="Arial Narrow"/>
        <family val="2"/>
      </rPr>
      <t>903</t>
    </r>
    <r>
      <rPr>
        <sz val="11"/>
        <color theme="1"/>
        <rFont val="宋体"/>
        <family val="2"/>
        <charset val="134"/>
        <scheme val="minor"/>
      </rPr>
      <t/>
    </r>
  </si>
  <si>
    <r>
      <rPr>
        <sz val="10"/>
        <color theme="1"/>
        <rFont val="宋体"/>
        <family val="2"/>
        <charset val="134"/>
      </rPr>
      <t>方案</t>
    </r>
    <r>
      <rPr>
        <sz val="10"/>
        <color theme="1"/>
        <rFont val="Arial Narrow"/>
        <family val="2"/>
      </rPr>
      <t>904</t>
    </r>
    <r>
      <rPr>
        <sz val="11"/>
        <color theme="1"/>
        <rFont val="宋体"/>
        <family val="2"/>
        <charset val="134"/>
        <scheme val="minor"/>
      </rPr>
      <t/>
    </r>
  </si>
  <si>
    <r>
      <rPr>
        <sz val="10"/>
        <color theme="1"/>
        <rFont val="宋体"/>
        <family val="2"/>
        <charset val="134"/>
      </rPr>
      <t>方案</t>
    </r>
    <r>
      <rPr>
        <sz val="10"/>
        <color theme="1"/>
        <rFont val="Arial Narrow"/>
        <family val="2"/>
      </rPr>
      <t>905</t>
    </r>
    <r>
      <rPr>
        <sz val="11"/>
        <color theme="1"/>
        <rFont val="宋体"/>
        <family val="2"/>
        <charset val="134"/>
        <scheme val="minor"/>
      </rPr>
      <t/>
    </r>
  </si>
  <si>
    <r>
      <rPr>
        <sz val="10"/>
        <color theme="1"/>
        <rFont val="宋体"/>
        <family val="2"/>
        <charset val="134"/>
      </rPr>
      <t>方案</t>
    </r>
    <r>
      <rPr>
        <sz val="10"/>
        <color theme="1"/>
        <rFont val="Arial Narrow"/>
        <family val="2"/>
      </rPr>
      <t>906</t>
    </r>
    <r>
      <rPr>
        <sz val="11"/>
        <color theme="1"/>
        <rFont val="宋体"/>
        <family val="2"/>
        <charset val="134"/>
        <scheme val="minor"/>
      </rPr>
      <t/>
    </r>
  </si>
  <si>
    <r>
      <rPr>
        <sz val="10"/>
        <color theme="1"/>
        <rFont val="宋体"/>
        <family val="2"/>
        <charset val="134"/>
      </rPr>
      <t>方案</t>
    </r>
    <r>
      <rPr>
        <sz val="10"/>
        <color theme="1"/>
        <rFont val="Arial Narrow"/>
        <family val="2"/>
      </rPr>
      <t>907</t>
    </r>
    <r>
      <rPr>
        <sz val="11"/>
        <color theme="1"/>
        <rFont val="宋体"/>
        <family val="2"/>
        <charset val="134"/>
        <scheme val="minor"/>
      </rPr>
      <t/>
    </r>
  </si>
  <si>
    <r>
      <rPr>
        <sz val="10"/>
        <color theme="1"/>
        <rFont val="宋体"/>
        <family val="2"/>
        <charset val="134"/>
      </rPr>
      <t>方案</t>
    </r>
    <r>
      <rPr>
        <sz val="10"/>
        <color theme="1"/>
        <rFont val="Arial Narrow"/>
        <family val="2"/>
      </rPr>
      <t>908</t>
    </r>
    <r>
      <rPr>
        <sz val="11"/>
        <color theme="1"/>
        <rFont val="宋体"/>
        <family val="2"/>
        <charset val="134"/>
        <scheme val="minor"/>
      </rPr>
      <t/>
    </r>
  </si>
  <si>
    <r>
      <rPr>
        <sz val="10"/>
        <color theme="1"/>
        <rFont val="宋体"/>
        <family val="2"/>
        <charset val="134"/>
      </rPr>
      <t>方案</t>
    </r>
    <r>
      <rPr>
        <sz val="10"/>
        <color theme="1"/>
        <rFont val="Arial Narrow"/>
        <family val="2"/>
      </rPr>
      <t>909</t>
    </r>
    <r>
      <rPr>
        <sz val="11"/>
        <color theme="1"/>
        <rFont val="宋体"/>
        <family val="2"/>
        <charset val="134"/>
        <scheme val="minor"/>
      </rPr>
      <t/>
    </r>
  </si>
  <si>
    <r>
      <rPr>
        <sz val="10"/>
        <color theme="1"/>
        <rFont val="宋体"/>
        <family val="2"/>
        <charset val="134"/>
      </rPr>
      <t>方案</t>
    </r>
    <r>
      <rPr>
        <sz val="10"/>
        <color theme="1"/>
        <rFont val="Arial Narrow"/>
        <family val="2"/>
      </rPr>
      <t>910</t>
    </r>
    <r>
      <rPr>
        <sz val="11"/>
        <color theme="1"/>
        <rFont val="宋体"/>
        <family val="2"/>
        <charset val="134"/>
        <scheme val="minor"/>
      </rPr>
      <t/>
    </r>
  </si>
  <si>
    <r>
      <rPr>
        <sz val="10"/>
        <color theme="1"/>
        <rFont val="宋体"/>
        <family val="2"/>
        <charset val="134"/>
      </rPr>
      <t>方案</t>
    </r>
    <r>
      <rPr>
        <sz val="10"/>
        <color theme="1"/>
        <rFont val="Arial Narrow"/>
        <family val="2"/>
      </rPr>
      <t>911</t>
    </r>
    <r>
      <rPr>
        <sz val="11"/>
        <color theme="1"/>
        <rFont val="宋体"/>
        <family val="2"/>
        <charset val="134"/>
        <scheme val="minor"/>
      </rPr>
      <t/>
    </r>
  </si>
  <si>
    <r>
      <rPr>
        <sz val="10"/>
        <color theme="1"/>
        <rFont val="宋体"/>
        <family val="2"/>
        <charset val="134"/>
      </rPr>
      <t>方案</t>
    </r>
    <r>
      <rPr>
        <sz val="10"/>
        <color theme="1"/>
        <rFont val="Arial Narrow"/>
        <family val="2"/>
      </rPr>
      <t>912</t>
    </r>
    <r>
      <rPr>
        <sz val="11"/>
        <color theme="1"/>
        <rFont val="宋体"/>
        <family val="2"/>
        <charset val="134"/>
        <scheme val="minor"/>
      </rPr>
      <t/>
    </r>
  </si>
  <si>
    <r>
      <rPr>
        <sz val="10"/>
        <color theme="1"/>
        <rFont val="宋体"/>
        <family val="2"/>
        <charset val="134"/>
      </rPr>
      <t>方案</t>
    </r>
    <r>
      <rPr>
        <sz val="10"/>
        <color theme="1"/>
        <rFont val="Arial Narrow"/>
        <family val="2"/>
      </rPr>
      <t>913</t>
    </r>
    <r>
      <rPr>
        <sz val="11"/>
        <color theme="1"/>
        <rFont val="宋体"/>
        <family val="2"/>
        <charset val="134"/>
        <scheme val="minor"/>
      </rPr>
      <t/>
    </r>
  </si>
  <si>
    <r>
      <rPr>
        <sz val="10"/>
        <color theme="1"/>
        <rFont val="宋体"/>
        <family val="2"/>
        <charset val="134"/>
      </rPr>
      <t>方案</t>
    </r>
    <r>
      <rPr>
        <sz val="10"/>
        <color theme="1"/>
        <rFont val="Arial Narrow"/>
        <family val="2"/>
      </rPr>
      <t>914</t>
    </r>
    <r>
      <rPr>
        <sz val="11"/>
        <color theme="1"/>
        <rFont val="宋体"/>
        <family val="2"/>
        <charset val="134"/>
        <scheme val="minor"/>
      </rPr>
      <t/>
    </r>
  </si>
  <si>
    <r>
      <rPr>
        <sz val="10"/>
        <color theme="1"/>
        <rFont val="宋体"/>
        <family val="2"/>
        <charset val="134"/>
      </rPr>
      <t>方案</t>
    </r>
    <r>
      <rPr>
        <sz val="10"/>
        <color theme="1"/>
        <rFont val="Arial Narrow"/>
        <family val="2"/>
      </rPr>
      <t>915</t>
    </r>
    <r>
      <rPr>
        <sz val="11"/>
        <color theme="1"/>
        <rFont val="宋体"/>
        <family val="2"/>
        <charset val="134"/>
        <scheme val="minor"/>
      </rPr>
      <t/>
    </r>
  </si>
  <si>
    <r>
      <rPr>
        <sz val="10"/>
        <color theme="1"/>
        <rFont val="宋体"/>
        <family val="2"/>
        <charset val="134"/>
      </rPr>
      <t>方案</t>
    </r>
    <r>
      <rPr>
        <sz val="10"/>
        <color theme="1"/>
        <rFont val="Arial Narrow"/>
        <family val="2"/>
      </rPr>
      <t>916</t>
    </r>
    <r>
      <rPr>
        <sz val="11"/>
        <color theme="1"/>
        <rFont val="宋体"/>
        <family val="2"/>
        <charset val="134"/>
        <scheme val="minor"/>
      </rPr>
      <t/>
    </r>
  </si>
  <si>
    <r>
      <rPr>
        <sz val="10"/>
        <color theme="1"/>
        <rFont val="宋体"/>
        <family val="2"/>
        <charset val="134"/>
      </rPr>
      <t>方案</t>
    </r>
    <r>
      <rPr>
        <sz val="10"/>
        <color theme="1"/>
        <rFont val="Arial Narrow"/>
        <family val="2"/>
      </rPr>
      <t>917</t>
    </r>
    <r>
      <rPr>
        <sz val="11"/>
        <color theme="1"/>
        <rFont val="宋体"/>
        <family val="2"/>
        <charset val="134"/>
        <scheme val="minor"/>
      </rPr>
      <t/>
    </r>
  </si>
  <si>
    <r>
      <rPr>
        <sz val="10"/>
        <color theme="1"/>
        <rFont val="宋体"/>
        <family val="2"/>
        <charset val="134"/>
      </rPr>
      <t>方案</t>
    </r>
    <r>
      <rPr>
        <sz val="10"/>
        <color theme="1"/>
        <rFont val="Arial Narrow"/>
        <family val="2"/>
      </rPr>
      <t>918</t>
    </r>
    <r>
      <rPr>
        <sz val="11"/>
        <color theme="1"/>
        <rFont val="宋体"/>
        <family val="2"/>
        <charset val="134"/>
        <scheme val="minor"/>
      </rPr>
      <t/>
    </r>
  </si>
  <si>
    <r>
      <rPr>
        <sz val="10"/>
        <color theme="1"/>
        <rFont val="宋体"/>
        <family val="2"/>
        <charset val="134"/>
      </rPr>
      <t>方案</t>
    </r>
    <r>
      <rPr>
        <sz val="10"/>
        <color theme="1"/>
        <rFont val="Arial Narrow"/>
        <family val="2"/>
      </rPr>
      <t>919</t>
    </r>
    <r>
      <rPr>
        <sz val="11"/>
        <color theme="1"/>
        <rFont val="宋体"/>
        <family val="2"/>
        <charset val="134"/>
        <scheme val="minor"/>
      </rPr>
      <t/>
    </r>
  </si>
  <si>
    <r>
      <rPr>
        <sz val="10"/>
        <color theme="1"/>
        <rFont val="宋体"/>
        <family val="2"/>
        <charset val="134"/>
      </rPr>
      <t>方案</t>
    </r>
    <r>
      <rPr>
        <sz val="10"/>
        <color theme="1"/>
        <rFont val="Arial Narrow"/>
        <family val="2"/>
      </rPr>
      <t>920</t>
    </r>
    <r>
      <rPr>
        <sz val="11"/>
        <color theme="1"/>
        <rFont val="宋体"/>
        <family val="2"/>
        <charset val="134"/>
        <scheme val="minor"/>
      </rPr>
      <t/>
    </r>
  </si>
  <si>
    <r>
      <rPr>
        <sz val="10"/>
        <color theme="1"/>
        <rFont val="宋体"/>
        <family val="2"/>
        <charset val="134"/>
      </rPr>
      <t>方案</t>
    </r>
    <r>
      <rPr>
        <sz val="10"/>
        <color theme="1"/>
        <rFont val="Arial Narrow"/>
        <family val="2"/>
      </rPr>
      <t>921</t>
    </r>
    <r>
      <rPr>
        <sz val="11"/>
        <color theme="1"/>
        <rFont val="宋体"/>
        <family val="2"/>
        <charset val="134"/>
        <scheme val="minor"/>
      </rPr>
      <t/>
    </r>
  </si>
  <si>
    <r>
      <rPr>
        <sz val="10"/>
        <color theme="1"/>
        <rFont val="宋体"/>
        <family val="2"/>
        <charset val="134"/>
      </rPr>
      <t>方案</t>
    </r>
    <r>
      <rPr>
        <sz val="10"/>
        <color theme="1"/>
        <rFont val="Arial Narrow"/>
        <family val="2"/>
      </rPr>
      <t>922</t>
    </r>
    <r>
      <rPr>
        <sz val="11"/>
        <color theme="1"/>
        <rFont val="宋体"/>
        <family val="2"/>
        <charset val="134"/>
        <scheme val="minor"/>
      </rPr>
      <t/>
    </r>
  </si>
  <si>
    <r>
      <rPr>
        <sz val="10"/>
        <color theme="1"/>
        <rFont val="宋体"/>
        <family val="2"/>
        <charset val="134"/>
      </rPr>
      <t>方案</t>
    </r>
    <r>
      <rPr>
        <sz val="10"/>
        <color theme="1"/>
        <rFont val="Arial Narrow"/>
        <family val="2"/>
      </rPr>
      <t>923</t>
    </r>
    <r>
      <rPr>
        <sz val="11"/>
        <color theme="1"/>
        <rFont val="宋体"/>
        <family val="2"/>
        <charset val="134"/>
        <scheme val="minor"/>
      </rPr>
      <t/>
    </r>
  </si>
  <si>
    <r>
      <rPr>
        <sz val="10"/>
        <color theme="1"/>
        <rFont val="宋体"/>
        <family val="2"/>
        <charset val="134"/>
      </rPr>
      <t>方案</t>
    </r>
    <r>
      <rPr>
        <sz val="10"/>
        <color theme="1"/>
        <rFont val="Arial Narrow"/>
        <family val="2"/>
      </rPr>
      <t>924</t>
    </r>
    <r>
      <rPr>
        <sz val="11"/>
        <color theme="1"/>
        <rFont val="宋体"/>
        <family val="2"/>
        <charset val="134"/>
        <scheme val="minor"/>
      </rPr>
      <t/>
    </r>
  </si>
  <si>
    <r>
      <rPr>
        <sz val="10"/>
        <color theme="1"/>
        <rFont val="宋体"/>
        <family val="2"/>
        <charset val="134"/>
      </rPr>
      <t>方案</t>
    </r>
    <r>
      <rPr>
        <sz val="10"/>
        <color theme="1"/>
        <rFont val="Arial Narrow"/>
        <family val="2"/>
      </rPr>
      <t>925</t>
    </r>
    <r>
      <rPr>
        <sz val="11"/>
        <color theme="1"/>
        <rFont val="宋体"/>
        <family val="2"/>
        <charset val="134"/>
        <scheme val="minor"/>
      </rPr>
      <t/>
    </r>
  </si>
  <si>
    <r>
      <rPr>
        <sz val="10"/>
        <color theme="1"/>
        <rFont val="宋体"/>
        <family val="2"/>
        <charset val="134"/>
      </rPr>
      <t>方案</t>
    </r>
    <r>
      <rPr>
        <sz val="10"/>
        <color theme="1"/>
        <rFont val="Arial Narrow"/>
        <family val="2"/>
      </rPr>
      <t>926</t>
    </r>
    <r>
      <rPr>
        <sz val="11"/>
        <color theme="1"/>
        <rFont val="宋体"/>
        <family val="2"/>
        <charset val="134"/>
        <scheme val="minor"/>
      </rPr>
      <t/>
    </r>
  </si>
  <si>
    <r>
      <rPr>
        <sz val="10"/>
        <color theme="1"/>
        <rFont val="宋体"/>
        <family val="2"/>
        <charset val="134"/>
      </rPr>
      <t>方案</t>
    </r>
    <r>
      <rPr>
        <sz val="10"/>
        <color theme="1"/>
        <rFont val="Arial Narrow"/>
        <family val="2"/>
      </rPr>
      <t>927</t>
    </r>
    <r>
      <rPr>
        <sz val="11"/>
        <color theme="1"/>
        <rFont val="宋体"/>
        <family val="2"/>
        <charset val="134"/>
        <scheme val="minor"/>
      </rPr>
      <t/>
    </r>
  </si>
  <si>
    <r>
      <rPr>
        <sz val="10"/>
        <color theme="1"/>
        <rFont val="宋体"/>
        <family val="2"/>
        <charset val="134"/>
      </rPr>
      <t>方案</t>
    </r>
    <r>
      <rPr>
        <sz val="10"/>
        <color theme="1"/>
        <rFont val="Arial Narrow"/>
        <family val="2"/>
      </rPr>
      <t>928</t>
    </r>
    <r>
      <rPr>
        <sz val="11"/>
        <color theme="1"/>
        <rFont val="宋体"/>
        <family val="2"/>
        <charset val="134"/>
        <scheme val="minor"/>
      </rPr>
      <t/>
    </r>
  </si>
  <si>
    <r>
      <rPr>
        <sz val="10"/>
        <color theme="1"/>
        <rFont val="宋体"/>
        <family val="2"/>
        <charset val="134"/>
      </rPr>
      <t>方案</t>
    </r>
    <r>
      <rPr>
        <sz val="10"/>
        <color theme="1"/>
        <rFont val="Arial Narrow"/>
        <family val="2"/>
      </rPr>
      <t>929</t>
    </r>
    <r>
      <rPr>
        <sz val="11"/>
        <color theme="1"/>
        <rFont val="宋体"/>
        <family val="2"/>
        <charset val="134"/>
        <scheme val="minor"/>
      </rPr>
      <t/>
    </r>
  </si>
  <si>
    <r>
      <rPr>
        <sz val="10"/>
        <color theme="1"/>
        <rFont val="宋体"/>
        <family val="2"/>
        <charset val="134"/>
      </rPr>
      <t>方案</t>
    </r>
    <r>
      <rPr>
        <sz val="10"/>
        <color theme="1"/>
        <rFont val="Arial Narrow"/>
        <family val="2"/>
      </rPr>
      <t>930</t>
    </r>
    <r>
      <rPr>
        <sz val="11"/>
        <color theme="1"/>
        <rFont val="宋体"/>
        <family val="2"/>
        <charset val="134"/>
        <scheme val="minor"/>
      </rPr>
      <t/>
    </r>
  </si>
  <si>
    <r>
      <rPr>
        <sz val="10"/>
        <color theme="1"/>
        <rFont val="宋体"/>
        <family val="2"/>
        <charset val="134"/>
      </rPr>
      <t>方案</t>
    </r>
    <r>
      <rPr>
        <sz val="10"/>
        <color theme="1"/>
        <rFont val="Arial Narrow"/>
        <family val="2"/>
      </rPr>
      <t>931</t>
    </r>
    <r>
      <rPr>
        <sz val="11"/>
        <color theme="1"/>
        <rFont val="宋体"/>
        <family val="2"/>
        <charset val="134"/>
        <scheme val="minor"/>
      </rPr>
      <t/>
    </r>
  </si>
  <si>
    <r>
      <rPr>
        <sz val="10"/>
        <color theme="1"/>
        <rFont val="宋体"/>
        <family val="2"/>
        <charset val="134"/>
      </rPr>
      <t>方案</t>
    </r>
    <r>
      <rPr>
        <sz val="10"/>
        <color theme="1"/>
        <rFont val="Arial Narrow"/>
        <family val="2"/>
      </rPr>
      <t>932</t>
    </r>
    <r>
      <rPr>
        <sz val="11"/>
        <color theme="1"/>
        <rFont val="宋体"/>
        <family val="2"/>
        <charset val="134"/>
        <scheme val="minor"/>
      </rPr>
      <t/>
    </r>
  </si>
  <si>
    <r>
      <rPr>
        <sz val="10"/>
        <color theme="1"/>
        <rFont val="宋体"/>
        <family val="2"/>
        <charset val="134"/>
      </rPr>
      <t>方案</t>
    </r>
    <r>
      <rPr>
        <sz val="10"/>
        <color theme="1"/>
        <rFont val="Arial Narrow"/>
        <family val="2"/>
      </rPr>
      <t>933</t>
    </r>
    <r>
      <rPr>
        <sz val="11"/>
        <color theme="1"/>
        <rFont val="宋体"/>
        <family val="2"/>
        <charset val="134"/>
        <scheme val="minor"/>
      </rPr>
      <t/>
    </r>
  </si>
  <si>
    <r>
      <rPr>
        <sz val="10"/>
        <color theme="1"/>
        <rFont val="宋体"/>
        <family val="2"/>
        <charset val="134"/>
      </rPr>
      <t>方案</t>
    </r>
    <r>
      <rPr>
        <sz val="10"/>
        <color theme="1"/>
        <rFont val="Arial Narrow"/>
        <family val="2"/>
      </rPr>
      <t>934</t>
    </r>
    <r>
      <rPr>
        <sz val="11"/>
        <color theme="1"/>
        <rFont val="宋体"/>
        <family val="2"/>
        <charset val="134"/>
        <scheme val="minor"/>
      </rPr>
      <t/>
    </r>
  </si>
  <si>
    <r>
      <rPr>
        <sz val="10"/>
        <color theme="1"/>
        <rFont val="宋体"/>
        <family val="2"/>
        <charset val="134"/>
      </rPr>
      <t>方案</t>
    </r>
    <r>
      <rPr>
        <sz val="10"/>
        <color theme="1"/>
        <rFont val="Arial Narrow"/>
        <family val="2"/>
      </rPr>
      <t>935</t>
    </r>
    <r>
      <rPr>
        <sz val="11"/>
        <color theme="1"/>
        <rFont val="宋体"/>
        <family val="2"/>
        <charset val="134"/>
        <scheme val="minor"/>
      </rPr>
      <t/>
    </r>
  </si>
  <si>
    <r>
      <rPr>
        <sz val="10"/>
        <color theme="1"/>
        <rFont val="宋体"/>
        <family val="2"/>
        <charset val="134"/>
      </rPr>
      <t>方案</t>
    </r>
    <r>
      <rPr>
        <sz val="10"/>
        <color theme="1"/>
        <rFont val="Arial Narrow"/>
        <family val="2"/>
      </rPr>
      <t>936</t>
    </r>
    <r>
      <rPr>
        <sz val="11"/>
        <color theme="1"/>
        <rFont val="宋体"/>
        <family val="2"/>
        <charset val="134"/>
        <scheme val="minor"/>
      </rPr>
      <t/>
    </r>
  </si>
  <si>
    <r>
      <rPr>
        <sz val="10"/>
        <color theme="1"/>
        <rFont val="宋体"/>
        <family val="2"/>
        <charset val="134"/>
      </rPr>
      <t>方案</t>
    </r>
    <r>
      <rPr>
        <sz val="10"/>
        <color theme="1"/>
        <rFont val="Arial Narrow"/>
        <family val="2"/>
      </rPr>
      <t>937</t>
    </r>
    <r>
      <rPr>
        <sz val="11"/>
        <color theme="1"/>
        <rFont val="宋体"/>
        <family val="2"/>
        <charset val="134"/>
        <scheme val="minor"/>
      </rPr>
      <t/>
    </r>
  </si>
  <si>
    <r>
      <rPr>
        <sz val="10"/>
        <color theme="1"/>
        <rFont val="宋体"/>
        <family val="2"/>
        <charset val="134"/>
      </rPr>
      <t>方案</t>
    </r>
    <r>
      <rPr>
        <sz val="10"/>
        <color theme="1"/>
        <rFont val="Arial Narrow"/>
        <family val="2"/>
      </rPr>
      <t>938</t>
    </r>
    <r>
      <rPr>
        <sz val="11"/>
        <color theme="1"/>
        <rFont val="宋体"/>
        <family val="2"/>
        <charset val="134"/>
        <scheme val="minor"/>
      </rPr>
      <t/>
    </r>
  </si>
  <si>
    <r>
      <rPr>
        <sz val="10"/>
        <color theme="1"/>
        <rFont val="宋体"/>
        <family val="2"/>
        <charset val="134"/>
      </rPr>
      <t>方案</t>
    </r>
    <r>
      <rPr>
        <sz val="10"/>
        <color theme="1"/>
        <rFont val="Arial Narrow"/>
        <family val="2"/>
      </rPr>
      <t>939</t>
    </r>
    <r>
      <rPr>
        <sz val="11"/>
        <color theme="1"/>
        <rFont val="宋体"/>
        <family val="2"/>
        <charset val="134"/>
        <scheme val="minor"/>
      </rPr>
      <t/>
    </r>
  </si>
  <si>
    <r>
      <rPr>
        <sz val="10"/>
        <color theme="1"/>
        <rFont val="宋体"/>
        <family val="2"/>
        <charset val="134"/>
      </rPr>
      <t>方案</t>
    </r>
    <r>
      <rPr>
        <sz val="10"/>
        <color theme="1"/>
        <rFont val="Arial Narrow"/>
        <family val="2"/>
      </rPr>
      <t>940</t>
    </r>
    <r>
      <rPr>
        <sz val="11"/>
        <color theme="1"/>
        <rFont val="宋体"/>
        <family val="2"/>
        <charset val="134"/>
        <scheme val="minor"/>
      </rPr>
      <t/>
    </r>
  </si>
  <si>
    <r>
      <rPr>
        <sz val="10"/>
        <color theme="1"/>
        <rFont val="宋体"/>
        <family val="2"/>
        <charset val="134"/>
      </rPr>
      <t>方案</t>
    </r>
    <r>
      <rPr>
        <sz val="10"/>
        <color theme="1"/>
        <rFont val="Arial Narrow"/>
        <family val="2"/>
      </rPr>
      <t>941</t>
    </r>
    <r>
      <rPr>
        <sz val="11"/>
        <color theme="1"/>
        <rFont val="宋体"/>
        <family val="2"/>
        <charset val="134"/>
        <scheme val="minor"/>
      </rPr>
      <t/>
    </r>
  </si>
  <si>
    <r>
      <rPr>
        <sz val="10"/>
        <color theme="1"/>
        <rFont val="宋体"/>
        <family val="2"/>
        <charset val="134"/>
      </rPr>
      <t>方案</t>
    </r>
    <r>
      <rPr>
        <sz val="10"/>
        <color theme="1"/>
        <rFont val="Arial Narrow"/>
        <family val="2"/>
      </rPr>
      <t>942</t>
    </r>
    <r>
      <rPr>
        <sz val="11"/>
        <color theme="1"/>
        <rFont val="宋体"/>
        <family val="2"/>
        <charset val="134"/>
        <scheme val="minor"/>
      </rPr>
      <t/>
    </r>
  </si>
  <si>
    <r>
      <rPr>
        <sz val="10"/>
        <color theme="1"/>
        <rFont val="宋体"/>
        <family val="2"/>
        <charset val="134"/>
      </rPr>
      <t>方案</t>
    </r>
    <r>
      <rPr>
        <sz val="10"/>
        <color theme="1"/>
        <rFont val="Arial Narrow"/>
        <family val="2"/>
      </rPr>
      <t>943</t>
    </r>
    <r>
      <rPr>
        <sz val="11"/>
        <color theme="1"/>
        <rFont val="宋体"/>
        <family val="2"/>
        <charset val="134"/>
        <scheme val="minor"/>
      </rPr>
      <t/>
    </r>
  </si>
  <si>
    <r>
      <rPr>
        <sz val="10"/>
        <color theme="1"/>
        <rFont val="宋体"/>
        <family val="2"/>
        <charset val="134"/>
      </rPr>
      <t>方案</t>
    </r>
    <r>
      <rPr>
        <sz val="10"/>
        <color theme="1"/>
        <rFont val="Arial Narrow"/>
        <family val="2"/>
      </rPr>
      <t>944</t>
    </r>
    <r>
      <rPr>
        <sz val="11"/>
        <color theme="1"/>
        <rFont val="宋体"/>
        <family val="2"/>
        <charset val="134"/>
        <scheme val="minor"/>
      </rPr>
      <t/>
    </r>
  </si>
  <si>
    <r>
      <rPr>
        <sz val="10"/>
        <color theme="1"/>
        <rFont val="宋体"/>
        <family val="2"/>
        <charset val="134"/>
      </rPr>
      <t>方案</t>
    </r>
    <r>
      <rPr>
        <sz val="10"/>
        <color theme="1"/>
        <rFont val="Arial Narrow"/>
        <family val="2"/>
      </rPr>
      <t>945</t>
    </r>
    <r>
      <rPr>
        <sz val="11"/>
        <color theme="1"/>
        <rFont val="宋体"/>
        <family val="2"/>
        <charset val="134"/>
        <scheme val="minor"/>
      </rPr>
      <t/>
    </r>
  </si>
  <si>
    <r>
      <rPr>
        <sz val="10"/>
        <color theme="1"/>
        <rFont val="宋体"/>
        <family val="2"/>
        <charset val="134"/>
      </rPr>
      <t>方案</t>
    </r>
    <r>
      <rPr>
        <sz val="10"/>
        <color theme="1"/>
        <rFont val="Arial Narrow"/>
        <family val="2"/>
      </rPr>
      <t>946</t>
    </r>
    <r>
      <rPr>
        <sz val="11"/>
        <color theme="1"/>
        <rFont val="宋体"/>
        <family val="2"/>
        <charset val="134"/>
        <scheme val="minor"/>
      </rPr>
      <t/>
    </r>
  </si>
  <si>
    <r>
      <rPr>
        <sz val="10"/>
        <color theme="1"/>
        <rFont val="宋体"/>
        <family val="2"/>
        <charset val="134"/>
      </rPr>
      <t>方案</t>
    </r>
    <r>
      <rPr>
        <sz val="10"/>
        <color theme="1"/>
        <rFont val="Arial Narrow"/>
        <family val="2"/>
      </rPr>
      <t>947</t>
    </r>
    <r>
      <rPr>
        <sz val="11"/>
        <color theme="1"/>
        <rFont val="宋体"/>
        <family val="2"/>
        <charset val="134"/>
        <scheme val="minor"/>
      </rPr>
      <t/>
    </r>
  </si>
  <si>
    <r>
      <rPr>
        <sz val="10"/>
        <color theme="1"/>
        <rFont val="宋体"/>
        <family val="2"/>
        <charset val="134"/>
      </rPr>
      <t>方案</t>
    </r>
    <r>
      <rPr>
        <sz val="10"/>
        <color theme="1"/>
        <rFont val="Arial Narrow"/>
        <family val="2"/>
      </rPr>
      <t>948</t>
    </r>
    <r>
      <rPr>
        <sz val="11"/>
        <color theme="1"/>
        <rFont val="宋体"/>
        <family val="2"/>
        <charset val="134"/>
        <scheme val="minor"/>
      </rPr>
      <t/>
    </r>
  </si>
  <si>
    <r>
      <rPr>
        <sz val="10"/>
        <color theme="1"/>
        <rFont val="宋体"/>
        <family val="2"/>
        <charset val="134"/>
      </rPr>
      <t>方案</t>
    </r>
    <r>
      <rPr>
        <sz val="10"/>
        <color theme="1"/>
        <rFont val="Arial Narrow"/>
        <family val="2"/>
      </rPr>
      <t>949</t>
    </r>
    <r>
      <rPr>
        <sz val="11"/>
        <color theme="1"/>
        <rFont val="宋体"/>
        <family val="2"/>
        <charset val="134"/>
        <scheme val="minor"/>
      </rPr>
      <t/>
    </r>
  </si>
  <si>
    <r>
      <rPr>
        <sz val="10"/>
        <color theme="1"/>
        <rFont val="宋体"/>
        <family val="2"/>
        <charset val="134"/>
      </rPr>
      <t>方案</t>
    </r>
    <r>
      <rPr>
        <sz val="10"/>
        <color theme="1"/>
        <rFont val="Arial Narrow"/>
        <family val="2"/>
      </rPr>
      <t>950</t>
    </r>
    <r>
      <rPr>
        <sz val="11"/>
        <color theme="1"/>
        <rFont val="宋体"/>
        <family val="2"/>
        <charset val="134"/>
        <scheme val="minor"/>
      </rPr>
      <t/>
    </r>
  </si>
  <si>
    <r>
      <rPr>
        <sz val="10"/>
        <color theme="1"/>
        <rFont val="宋体"/>
        <family val="2"/>
        <charset val="134"/>
      </rPr>
      <t>方案</t>
    </r>
    <r>
      <rPr>
        <sz val="10"/>
        <color theme="1"/>
        <rFont val="Arial Narrow"/>
        <family val="2"/>
      </rPr>
      <t>951</t>
    </r>
    <r>
      <rPr>
        <sz val="11"/>
        <color theme="1"/>
        <rFont val="宋体"/>
        <family val="2"/>
        <charset val="134"/>
        <scheme val="minor"/>
      </rPr>
      <t/>
    </r>
  </si>
  <si>
    <r>
      <rPr>
        <sz val="10"/>
        <color theme="1"/>
        <rFont val="宋体"/>
        <family val="2"/>
        <charset val="134"/>
      </rPr>
      <t>方案</t>
    </r>
    <r>
      <rPr>
        <sz val="10"/>
        <color theme="1"/>
        <rFont val="Arial Narrow"/>
        <family val="2"/>
      </rPr>
      <t>952</t>
    </r>
    <r>
      <rPr>
        <sz val="11"/>
        <color theme="1"/>
        <rFont val="宋体"/>
        <family val="2"/>
        <charset val="134"/>
        <scheme val="minor"/>
      </rPr>
      <t/>
    </r>
  </si>
  <si>
    <r>
      <rPr>
        <sz val="10"/>
        <color theme="1"/>
        <rFont val="宋体"/>
        <family val="2"/>
        <charset val="134"/>
      </rPr>
      <t>方案</t>
    </r>
    <r>
      <rPr>
        <sz val="10"/>
        <color theme="1"/>
        <rFont val="Arial Narrow"/>
        <family val="2"/>
      </rPr>
      <t>953</t>
    </r>
    <r>
      <rPr>
        <sz val="11"/>
        <color theme="1"/>
        <rFont val="宋体"/>
        <family val="2"/>
        <charset val="134"/>
        <scheme val="minor"/>
      </rPr>
      <t/>
    </r>
  </si>
  <si>
    <r>
      <rPr>
        <sz val="10"/>
        <color theme="1"/>
        <rFont val="宋体"/>
        <family val="2"/>
        <charset val="134"/>
      </rPr>
      <t>方案</t>
    </r>
    <r>
      <rPr>
        <sz val="10"/>
        <color theme="1"/>
        <rFont val="Arial Narrow"/>
        <family val="2"/>
      </rPr>
      <t>954</t>
    </r>
    <r>
      <rPr>
        <sz val="11"/>
        <color theme="1"/>
        <rFont val="宋体"/>
        <family val="2"/>
        <charset val="134"/>
        <scheme val="minor"/>
      </rPr>
      <t/>
    </r>
  </si>
  <si>
    <r>
      <rPr>
        <sz val="10"/>
        <color theme="1"/>
        <rFont val="宋体"/>
        <family val="2"/>
        <charset val="134"/>
      </rPr>
      <t>方案</t>
    </r>
    <r>
      <rPr>
        <sz val="10"/>
        <color theme="1"/>
        <rFont val="Arial Narrow"/>
        <family val="2"/>
      </rPr>
      <t>955</t>
    </r>
    <r>
      <rPr>
        <sz val="11"/>
        <color theme="1"/>
        <rFont val="宋体"/>
        <family val="2"/>
        <charset val="134"/>
        <scheme val="minor"/>
      </rPr>
      <t/>
    </r>
  </si>
  <si>
    <r>
      <rPr>
        <sz val="10"/>
        <color theme="1"/>
        <rFont val="宋体"/>
        <family val="2"/>
        <charset val="134"/>
      </rPr>
      <t>方案</t>
    </r>
    <r>
      <rPr>
        <sz val="10"/>
        <color theme="1"/>
        <rFont val="Arial Narrow"/>
        <family val="2"/>
      </rPr>
      <t>956</t>
    </r>
    <r>
      <rPr>
        <sz val="11"/>
        <color theme="1"/>
        <rFont val="宋体"/>
        <family val="2"/>
        <charset val="134"/>
        <scheme val="minor"/>
      </rPr>
      <t/>
    </r>
  </si>
  <si>
    <r>
      <rPr>
        <sz val="10"/>
        <color theme="1"/>
        <rFont val="宋体"/>
        <family val="2"/>
        <charset val="134"/>
      </rPr>
      <t>方案</t>
    </r>
    <r>
      <rPr>
        <sz val="10"/>
        <color theme="1"/>
        <rFont val="Arial Narrow"/>
        <family val="2"/>
      </rPr>
      <t>957</t>
    </r>
    <r>
      <rPr>
        <sz val="11"/>
        <color theme="1"/>
        <rFont val="宋体"/>
        <family val="2"/>
        <charset val="134"/>
        <scheme val="minor"/>
      </rPr>
      <t/>
    </r>
  </si>
  <si>
    <r>
      <rPr>
        <sz val="10"/>
        <color theme="1"/>
        <rFont val="宋体"/>
        <family val="2"/>
        <charset val="134"/>
      </rPr>
      <t>方案</t>
    </r>
    <r>
      <rPr>
        <sz val="10"/>
        <color theme="1"/>
        <rFont val="Arial Narrow"/>
        <family val="2"/>
      </rPr>
      <t>958</t>
    </r>
    <r>
      <rPr>
        <sz val="11"/>
        <color theme="1"/>
        <rFont val="宋体"/>
        <family val="2"/>
        <charset val="134"/>
        <scheme val="minor"/>
      </rPr>
      <t/>
    </r>
  </si>
  <si>
    <r>
      <rPr>
        <sz val="10"/>
        <color theme="1"/>
        <rFont val="宋体"/>
        <family val="2"/>
        <charset val="134"/>
      </rPr>
      <t>方案</t>
    </r>
    <r>
      <rPr>
        <sz val="10"/>
        <color theme="1"/>
        <rFont val="Arial Narrow"/>
        <family val="2"/>
      </rPr>
      <t>959</t>
    </r>
    <r>
      <rPr>
        <sz val="11"/>
        <color theme="1"/>
        <rFont val="宋体"/>
        <family val="2"/>
        <charset val="134"/>
        <scheme val="minor"/>
      </rPr>
      <t/>
    </r>
  </si>
  <si>
    <r>
      <rPr>
        <sz val="10"/>
        <color theme="1"/>
        <rFont val="宋体"/>
        <family val="2"/>
        <charset val="134"/>
      </rPr>
      <t>方案</t>
    </r>
    <r>
      <rPr>
        <sz val="10"/>
        <color theme="1"/>
        <rFont val="Arial Narrow"/>
        <family val="2"/>
      </rPr>
      <t>960</t>
    </r>
    <r>
      <rPr>
        <sz val="11"/>
        <color theme="1"/>
        <rFont val="宋体"/>
        <family val="2"/>
        <charset val="134"/>
        <scheme val="minor"/>
      </rPr>
      <t/>
    </r>
  </si>
  <si>
    <r>
      <rPr>
        <sz val="10"/>
        <color theme="1"/>
        <rFont val="宋体"/>
        <family val="2"/>
        <charset val="134"/>
      </rPr>
      <t>方案</t>
    </r>
    <r>
      <rPr>
        <sz val="10"/>
        <color theme="1"/>
        <rFont val="Arial Narrow"/>
        <family val="2"/>
      </rPr>
      <t>961</t>
    </r>
    <r>
      <rPr>
        <sz val="11"/>
        <color theme="1"/>
        <rFont val="宋体"/>
        <family val="2"/>
        <charset val="134"/>
        <scheme val="minor"/>
      </rPr>
      <t/>
    </r>
  </si>
  <si>
    <r>
      <rPr>
        <sz val="10"/>
        <color theme="1"/>
        <rFont val="宋体"/>
        <family val="2"/>
        <charset val="134"/>
      </rPr>
      <t>方案</t>
    </r>
    <r>
      <rPr>
        <sz val="10"/>
        <color theme="1"/>
        <rFont val="Arial Narrow"/>
        <family val="2"/>
      </rPr>
      <t>962</t>
    </r>
    <r>
      <rPr>
        <sz val="11"/>
        <color theme="1"/>
        <rFont val="宋体"/>
        <family val="2"/>
        <charset val="134"/>
        <scheme val="minor"/>
      </rPr>
      <t/>
    </r>
  </si>
  <si>
    <r>
      <rPr>
        <sz val="10"/>
        <color theme="1"/>
        <rFont val="宋体"/>
        <family val="2"/>
        <charset val="134"/>
      </rPr>
      <t>方案</t>
    </r>
    <r>
      <rPr>
        <sz val="10"/>
        <color theme="1"/>
        <rFont val="Arial Narrow"/>
        <family val="2"/>
      </rPr>
      <t>963</t>
    </r>
    <r>
      <rPr>
        <sz val="11"/>
        <color theme="1"/>
        <rFont val="宋体"/>
        <family val="2"/>
        <charset val="134"/>
        <scheme val="minor"/>
      </rPr>
      <t/>
    </r>
  </si>
  <si>
    <r>
      <rPr>
        <sz val="10"/>
        <color theme="1"/>
        <rFont val="宋体"/>
        <family val="2"/>
        <charset val="134"/>
      </rPr>
      <t>方案</t>
    </r>
    <r>
      <rPr>
        <sz val="10"/>
        <color theme="1"/>
        <rFont val="Arial Narrow"/>
        <family val="2"/>
      </rPr>
      <t>964</t>
    </r>
    <r>
      <rPr>
        <sz val="11"/>
        <color theme="1"/>
        <rFont val="宋体"/>
        <family val="2"/>
        <charset val="134"/>
        <scheme val="minor"/>
      </rPr>
      <t/>
    </r>
  </si>
  <si>
    <r>
      <rPr>
        <sz val="10"/>
        <color theme="1"/>
        <rFont val="宋体"/>
        <family val="2"/>
        <charset val="134"/>
      </rPr>
      <t>方案</t>
    </r>
    <r>
      <rPr>
        <sz val="10"/>
        <color theme="1"/>
        <rFont val="Arial Narrow"/>
        <family val="2"/>
      </rPr>
      <t>965</t>
    </r>
    <r>
      <rPr>
        <sz val="11"/>
        <color theme="1"/>
        <rFont val="宋体"/>
        <family val="2"/>
        <charset val="134"/>
        <scheme val="minor"/>
      </rPr>
      <t/>
    </r>
  </si>
  <si>
    <r>
      <rPr>
        <sz val="10"/>
        <color theme="1"/>
        <rFont val="宋体"/>
        <family val="2"/>
        <charset val="134"/>
      </rPr>
      <t>方案</t>
    </r>
    <r>
      <rPr>
        <sz val="10"/>
        <color theme="1"/>
        <rFont val="Arial Narrow"/>
        <family val="2"/>
      </rPr>
      <t>966</t>
    </r>
    <r>
      <rPr>
        <sz val="11"/>
        <color theme="1"/>
        <rFont val="宋体"/>
        <family val="2"/>
        <charset val="134"/>
        <scheme val="minor"/>
      </rPr>
      <t/>
    </r>
  </si>
  <si>
    <r>
      <rPr>
        <sz val="10"/>
        <color theme="1"/>
        <rFont val="宋体"/>
        <family val="2"/>
        <charset val="134"/>
      </rPr>
      <t>方案</t>
    </r>
    <r>
      <rPr>
        <sz val="10"/>
        <color theme="1"/>
        <rFont val="Arial Narrow"/>
        <family val="2"/>
      </rPr>
      <t>967</t>
    </r>
    <r>
      <rPr>
        <sz val="11"/>
        <color theme="1"/>
        <rFont val="宋体"/>
        <family val="2"/>
        <charset val="134"/>
        <scheme val="minor"/>
      </rPr>
      <t/>
    </r>
  </si>
  <si>
    <r>
      <rPr>
        <sz val="10"/>
        <color theme="1"/>
        <rFont val="宋体"/>
        <family val="2"/>
        <charset val="134"/>
      </rPr>
      <t>方案</t>
    </r>
    <r>
      <rPr>
        <sz val="10"/>
        <color theme="1"/>
        <rFont val="Arial Narrow"/>
        <family val="2"/>
      </rPr>
      <t>968</t>
    </r>
    <r>
      <rPr>
        <sz val="11"/>
        <color theme="1"/>
        <rFont val="宋体"/>
        <family val="2"/>
        <charset val="134"/>
        <scheme val="minor"/>
      </rPr>
      <t/>
    </r>
  </si>
  <si>
    <r>
      <rPr>
        <sz val="10"/>
        <color theme="1"/>
        <rFont val="宋体"/>
        <family val="2"/>
        <charset val="134"/>
      </rPr>
      <t>方案</t>
    </r>
    <r>
      <rPr>
        <sz val="10"/>
        <color theme="1"/>
        <rFont val="Arial Narrow"/>
        <family val="2"/>
      </rPr>
      <t>969</t>
    </r>
    <r>
      <rPr>
        <sz val="11"/>
        <color theme="1"/>
        <rFont val="宋体"/>
        <family val="2"/>
        <charset val="134"/>
        <scheme val="minor"/>
      </rPr>
      <t/>
    </r>
  </si>
  <si>
    <r>
      <rPr>
        <sz val="10"/>
        <color theme="1"/>
        <rFont val="宋体"/>
        <family val="2"/>
        <charset val="134"/>
      </rPr>
      <t>方案</t>
    </r>
    <r>
      <rPr>
        <sz val="10"/>
        <color theme="1"/>
        <rFont val="Arial Narrow"/>
        <family val="2"/>
      </rPr>
      <t>970</t>
    </r>
    <r>
      <rPr>
        <sz val="11"/>
        <color theme="1"/>
        <rFont val="宋体"/>
        <family val="2"/>
        <charset val="134"/>
        <scheme val="minor"/>
      </rPr>
      <t/>
    </r>
  </si>
  <si>
    <r>
      <rPr>
        <sz val="10"/>
        <color theme="1"/>
        <rFont val="宋体"/>
        <family val="2"/>
        <charset val="134"/>
      </rPr>
      <t>方案</t>
    </r>
    <r>
      <rPr>
        <sz val="10"/>
        <color theme="1"/>
        <rFont val="Arial Narrow"/>
        <family val="2"/>
      </rPr>
      <t>971</t>
    </r>
    <r>
      <rPr>
        <sz val="11"/>
        <color theme="1"/>
        <rFont val="宋体"/>
        <family val="2"/>
        <charset val="134"/>
        <scheme val="minor"/>
      </rPr>
      <t/>
    </r>
  </si>
  <si>
    <r>
      <rPr>
        <sz val="10"/>
        <color theme="1"/>
        <rFont val="宋体"/>
        <family val="2"/>
        <charset val="134"/>
      </rPr>
      <t>方案</t>
    </r>
    <r>
      <rPr>
        <sz val="10"/>
        <color theme="1"/>
        <rFont val="Arial Narrow"/>
        <family val="2"/>
      </rPr>
      <t>972</t>
    </r>
    <r>
      <rPr>
        <sz val="11"/>
        <color theme="1"/>
        <rFont val="宋体"/>
        <family val="2"/>
        <charset val="134"/>
        <scheme val="minor"/>
      </rPr>
      <t/>
    </r>
  </si>
  <si>
    <r>
      <rPr>
        <sz val="10"/>
        <color theme="1"/>
        <rFont val="宋体"/>
        <family val="2"/>
        <charset val="134"/>
      </rPr>
      <t>方案</t>
    </r>
    <r>
      <rPr>
        <sz val="10"/>
        <color theme="1"/>
        <rFont val="Arial Narrow"/>
        <family val="2"/>
      </rPr>
      <t>973</t>
    </r>
    <r>
      <rPr>
        <sz val="11"/>
        <color theme="1"/>
        <rFont val="宋体"/>
        <family val="2"/>
        <charset val="134"/>
        <scheme val="minor"/>
      </rPr>
      <t/>
    </r>
  </si>
  <si>
    <r>
      <rPr>
        <sz val="10"/>
        <color theme="1"/>
        <rFont val="宋体"/>
        <family val="2"/>
        <charset val="134"/>
      </rPr>
      <t>方案</t>
    </r>
    <r>
      <rPr>
        <sz val="10"/>
        <color theme="1"/>
        <rFont val="Arial Narrow"/>
        <family val="2"/>
      </rPr>
      <t>974</t>
    </r>
    <r>
      <rPr>
        <sz val="11"/>
        <color theme="1"/>
        <rFont val="宋体"/>
        <family val="2"/>
        <charset val="134"/>
        <scheme val="minor"/>
      </rPr>
      <t/>
    </r>
  </si>
  <si>
    <r>
      <rPr>
        <sz val="10"/>
        <color theme="1"/>
        <rFont val="宋体"/>
        <family val="2"/>
        <charset val="134"/>
      </rPr>
      <t>方案</t>
    </r>
    <r>
      <rPr>
        <sz val="10"/>
        <color theme="1"/>
        <rFont val="Arial Narrow"/>
        <family val="2"/>
      </rPr>
      <t>975</t>
    </r>
    <r>
      <rPr>
        <sz val="11"/>
        <color theme="1"/>
        <rFont val="宋体"/>
        <family val="2"/>
        <charset val="134"/>
        <scheme val="minor"/>
      </rPr>
      <t/>
    </r>
  </si>
  <si>
    <r>
      <rPr>
        <sz val="10"/>
        <color theme="1"/>
        <rFont val="宋体"/>
        <family val="2"/>
        <charset val="134"/>
      </rPr>
      <t>方案</t>
    </r>
    <r>
      <rPr>
        <sz val="10"/>
        <color theme="1"/>
        <rFont val="Arial Narrow"/>
        <family val="2"/>
      </rPr>
      <t>976</t>
    </r>
    <r>
      <rPr>
        <sz val="11"/>
        <color theme="1"/>
        <rFont val="宋体"/>
        <family val="2"/>
        <charset val="134"/>
        <scheme val="minor"/>
      </rPr>
      <t/>
    </r>
  </si>
  <si>
    <r>
      <rPr>
        <sz val="10"/>
        <color theme="1"/>
        <rFont val="宋体"/>
        <family val="2"/>
        <charset val="134"/>
      </rPr>
      <t>方案</t>
    </r>
    <r>
      <rPr>
        <sz val="10"/>
        <color theme="1"/>
        <rFont val="Arial Narrow"/>
        <family val="2"/>
      </rPr>
      <t>977</t>
    </r>
    <r>
      <rPr>
        <sz val="11"/>
        <color theme="1"/>
        <rFont val="宋体"/>
        <family val="2"/>
        <charset val="134"/>
        <scheme val="minor"/>
      </rPr>
      <t/>
    </r>
  </si>
  <si>
    <r>
      <rPr>
        <sz val="10"/>
        <color theme="1"/>
        <rFont val="宋体"/>
        <family val="2"/>
        <charset val="134"/>
      </rPr>
      <t>方案</t>
    </r>
    <r>
      <rPr>
        <sz val="10"/>
        <color theme="1"/>
        <rFont val="Arial Narrow"/>
        <family val="2"/>
      </rPr>
      <t>978</t>
    </r>
    <r>
      <rPr>
        <sz val="11"/>
        <color theme="1"/>
        <rFont val="宋体"/>
        <family val="2"/>
        <charset val="134"/>
        <scheme val="minor"/>
      </rPr>
      <t/>
    </r>
  </si>
  <si>
    <r>
      <rPr>
        <sz val="10"/>
        <color theme="1"/>
        <rFont val="宋体"/>
        <family val="2"/>
        <charset val="134"/>
      </rPr>
      <t>方案</t>
    </r>
    <r>
      <rPr>
        <sz val="10"/>
        <color theme="1"/>
        <rFont val="Arial Narrow"/>
        <family val="2"/>
      </rPr>
      <t>979</t>
    </r>
    <r>
      <rPr>
        <sz val="11"/>
        <color theme="1"/>
        <rFont val="宋体"/>
        <family val="2"/>
        <charset val="134"/>
        <scheme val="minor"/>
      </rPr>
      <t/>
    </r>
  </si>
  <si>
    <r>
      <rPr>
        <sz val="10"/>
        <color theme="1"/>
        <rFont val="宋体"/>
        <family val="2"/>
        <charset val="134"/>
      </rPr>
      <t>方案</t>
    </r>
    <r>
      <rPr>
        <sz val="10"/>
        <color theme="1"/>
        <rFont val="Arial Narrow"/>
        <family val="2"/>
      </rPr>
      <t>980</t>
    </r>
    <r>
      <rPr>
        <sz val="11"/>
        <color theme="1"/>
        <rFont val="宋体"/>
        <family val="2"/>
        <charset val="134"/>
        <scheme val="minor"/>
      </rPr>
      <t/>
    </r>
  </si>
  <si>
    <r>
      <rPr>
        <sz val="10"/>
        <color theme="1"/>
        <rFont val="宋体"/>
        <family val="2"/>
        <charset val="134"/>
      </rPr>
      <t>方案</t>
    </r>
    <r>
      <rPr>
        <sz val="10"/>
        <color theme="1"/>
        <rFont val="Arial Narrow"/>
        <family val="2"/>
      </rPr>
      <t>981</t>
    </r>
    <r>
      <rPr>
        <sz val="11"/>
        <color theme="1"/>
        <rFont val="宋体"/>
        <family val="2"/>
        <charset val="134"/>
        <scheme val="minor"/>
      </rPr>
      <t/>
    </r>
  </si>
  <si>
    <r>
      <rPr>
        <sz val="10"/>
        <color theme="1"/>
        <rFont val="宋体"/>
        <family val="2"/>
        <charset val="134"/>
      </rPr>
      <t>方案</t>
    </r>
    <r>
      <rPr>
        <sz val="10"/>
        <color theme="1"/>
        <rFont val="Arial Narrow"/>
        <family val="2"/>
      </rPr>
      <t>982</t>
    </r>
    <r>
      <rPr>
        <sz val="11"/>
        <color theme="1"/>
        <rFont val="宋体"/>
        <family val="2"/>
        <charset val="134"/>
        <scheme val="minor"/>
      </rPr>
      <t/>
    </r>
  </si>
  <si>
    <r>
      <rPr>
        <sz val="10"/>
        <color theme="1"/>
        <rFont val="宋体"/>
        <family val="2"/>
        <charset val="134"/>
      </rPr>
      <t>方案</t>
    </r>
    <r>
      <rPr>
        <sz val="10"/>
        <color theme="1"/>
        <rFont val="Arial Narrow"/>
        <family val="2"/>
      </rPr>
      <t>983</t>
    </r>
    <r>
      <rPr>
        <sz val="11"/>
        <color theme="1"/>
        <rFont val="宋体"/>
        <family val="2"/>
        <charset val="134"/>
        <scheme val="minor"/>
      </rPr>
      <t/>
    </r>
  </si>
  <si>
    <r>
      <rPr>
        <sz val="10"/>
        <color theme="1"/>
        <rFont val="宋体"/>
        <family val="2"/>
        <charset val="134"/>
      </rPr>
      <t>方案</t>
    </r>
    <r>
      <rPr>
        <sz val="10"/>
        <color theme="1"/>
        <rFont val="Arial Narrow"/>
        <family val="2"/>
      </rPr>
      <t>984</t>
    </r>
    <r>
      <rPr>
        <sz val="11"/>
        <color theme="1"/>
        <rFont val="宋体"/>
        <family val="2"/>
        <charset val="134"/>
        <scheme val="minor"/>
      </rPr>
      <t/>
    </r>
  </si>
  <si>
    <r>
      <rPr>
        <sz val="10"/>
        <color theme="1"/>
        <rFont val="宋体"/>
        <family val="2"/>
        <charset val="134"/>
      </rPr>
      <t>方案</t>
    </r>
    <r>
      <rPr>
        <sz val="10"/>
        <color theme="1"/>
        <rFont val="Arial Narrow"/>
        <family val="2"/>
      </rPr>
      <t>985</t>
    </r>
    <r>
      <rPr>
        <sz val="11"/>
        <color theme="1"/>
        <rFont val="宋体"/>
        <family val="2"/>
        <charset val="134"/>
        <scheme val="minor"/>
      </rPr>
      <t/>
    </r>
  </si>
  <si>
    <r>
      <rPr>
        <sz val="10"/>
        <color theme="1"/>
        <rFont val="宋体"/>
        <family val="2"/>
        <charset val="134"/>
      </rPr>
      <t>方案</t>
    </r>
    <r>
      <rPr>
        <sz val="10"/>
        <color theme="1"/>
        <rFont val="Arial Narrow"/>
        <family val="2"/>
      </rPr>
      <t>986</t>
    </r>
    <r>
      <rPr>
        <sz val="11"/>
        <color theme="1"/>
        <rFont val="宋体"/>
        <family val="2"/>
        <charset val="134"/>
        <scheme val="minor"/>
      </rPr>
      <t/>
    </r>
  </si>
  <si>
    <r>
      <rPr>
        <sz val="10"/>
        <color theme="1"/>
        <rFont val="宋体"/>
        <family val="2"/>
        <charset val="134"/>
      </rPr>
      <t>方案</t>
    </r>
    <r>
      <rPr>
        <sz val="10"/>
        <color theme="1"/>
        <rFont val="Arial Narrow"/>
        <family val="2"/>
      </rPr>
      <t>987</t>
    </r>
    <r>
      <rPr>
        <sz val="11"/>
        <color theme="1"/>
        <rFont val="宋体"/>
        <family val="2"/>
        <charset val="134"/>
        <scheme val="minor"/>
      </rPr>
      <t/>
    </r>
  </si>
  <si>
    <r>
      <rPr>
        <sz val="10"/>
        <color theme="1"/>
        <rFont val="宋体"/>
        <family val="2"/>
        <charset val="134"/>
      </rPr>
      <t>方案</t>
    </r>
    <r>
      <rPr>
        <sz val="10"/>
        <color theme="1"/>
        <rFont val="Arial Narrow"/>
        <family val="2"/>
      </rPr>
      <t>988</t>
    </r>
    <r>
      <rPr>
        <sz val="11"/>
        <color theme="1"/>
        <rFont val="宋体"/>
        <family val="2"/>
        <charset val="134"/>
        <scheme val="minor"/>
      </rPr>
      <t/>
    </r>
  </si>
  <si>
    <r>
      <rPr>
        <sz val="10"/>
        <color theme="1"/>
        <rFont val="宋体"/>
        <family val="2"/>
        <charset val="134"/>
      </rPr>
      <t>方案</t>
    </r>
    <r>
      <rPr>
        <sz val="10"/>
        <color theme="1"/>
        <rFont val="Arial Narrow"/>
        <family val="2"/>
      </rPr>
      <t>989</t>
    </r>
    <r>
      <rPr>
        <sz val="11"/>
        <color theme="1"/>
        <rFont val="宋体"/>
        <family val="2"/>
        <charset val="134"/>
        <scheme val="minor"/>
      </rPr>
      <t/>
    </r>
  </si>
  <si>
    <r>
      <rPr>
        <sz val="10"/>
        <color theme="1"/>
        <rFont val="宋体"/>
        <family val="2"/>
        <charset val="134"/>
      </rPr>
      <t>方案</t>
    </r>
    <r>
      <rPr>
        <sz val="10"/>
        <color theme="1"/>
        <rFont val="Arial Narrow"/>
        <family val="2"/>
      </rPr>
      <t>990</t>
    </r>
    <r>
      <rPr>
        <sz val="11"/>
        <color theme="1"/>
        <rFont val="宋体"/>
        <family val="2"/>
        <charset val="134"/>
        <scheme val="minor"/>
      </rPr>
      <t/>
    </r>
  </si>
  <si>
    <r>
      <rPr>
        <sz val="10"/>
        <color theme="1"/>
        <rFont val="宋体"/>
        <family val="2"/>
        <charset val="134"/>
      </rPr>
      <t>方案</t>
    </r>
    <r>
      <rPr>
        <sz val="10"/>
        <color theme="1"/>
        <rFont val="Arial Narrow"/>
        <family val="2"/>
      </rPr>
      <t>991</t>
    </r>
    <r>
      <rPr>
        <sz val="11"/>
        <color theme="1"/>
        <rFont val="宋体"/>
        <family val="2"/>
        <charset val="134"/>
        <scheme val="minor"/>
      </rPr>
      <t/>
    </r>
  </si>
  <si>
    <r>
      <rPr>
        <sz val="10"/>
        <color theme="1"/>
        <rFont val="宋体"/>
        <family val="2"/>
        <charset val="134"/>
      </rPr>
      <t>方案</t>
    </r>
    <r>
      <rPr>
        <sz val="10"/>
        <color theme="1"/>
        <rFont val="Arial Narrow"/>
        <family val="2"/>
      </rPr>
      <t>992</t>
    </r>
    <r>
      <rPr>
        <sz val="11"/>
        <color theme="1"/>
        <rFont val="宋体"/>
        <family val="2"/>
        <charset val="134"/>
        <scheme val="minor"/>
      </rPr>
      <t/>
    </r>
  </si>
  <si>
    <r>
      <rPr>
        <sz val="10"/>
        <color theme="1"/>
        <rFont val="宋体"/>
        <family val="2"/>
        <charset val="134"/>
      </rPr>
      <t>方案</t>
    </r>
    <r>
      <rPr>
        <sz val="10"/>
        <color theme="1"/>
        <rFont val="Arial Narrow"/>
        <family val="2"/>
      </rPr>
      <t>993</t>
    </r>
    <r>
      <rPr>
        <sz val="11"/>
        <color theme="1"/>
        <rFont val="宋体"/>
        <family val="2"/>
        <charset val="134"/>
        <scheme val="minor"/>
      </rPr>
      <t/>
    </r>
  </si>
  <si>
    <r>
      <rPr>
        <sz val="10"/>
        <color theme="1"/>
        <rFont val="宋体"/>
        <family val="2"/>
        <charset val="134"/>
      </rPr>
      <t>方案</t>
    </r>
    <r>
      <rPr>
        <sz val="10"/>
        <color theme="1"/>
        <rFont val="Arial Narrow"/>
        <family val="2"/>
      </rPr>
      <t>994</t>
    </r>
    <r>
      <rPr>
        <sz val="11"/>
        <color theme="1"/>
        <rFont val="宋体"/>
        <family val="2"/>
        <charset val="134"/>
        <scheme val="minor"/>
      </rPr>
      <t/>
    </r>
  </si>
  <si>
    <r>
      <rPr>
        <sz val="10"/>
        <color theme="1"/>
        <rFont val="宋体"/>
        <family val="2"/>
        <charset val="134"/>
      </rPr>
      <t>方案</t>
    </r>
    <r>
      <rPr>
        <sz val="10"/>
        <color theme="1"/>
        <rFont val="Arial Narrow"/>
        <family val="2"/>
      </rPr>
      <t>995</t>
    </r>
    <r>
      <rPr>
        <sz val="11"/>
        <color theme="1"/>
        <rFont val="宋体"/>
        <family val="2"/>
        <charset val="134"/>
        <scheme val="minor"/>
      </rPr>
      <t/>
    </r>
  </si>
  <si>
    <r>
      <rPr>
        <sz val="10"/>
        <color theme="1"/>
        <rFont val="宋体"/>
        <family val="2"/>
        <charset val="134"/>
      </rPr>
      <t>方案</t>
    </r>
    <r>
      <rPr>
        <sz val="10"/>
        <color theme="1"/>
        <rFont val="Arial Narrow"/>
        <family val="2"/>
      </rPr>
      <t>996</t>
    </r>
    <r>
      <rPr>
        <sz val="11"/>
        <color theme="1"/>
        <rFont val="宋体"/>
        <family val="2"/>
        <charset val="134"/>
        <scheme val="minor"/>
      </rPr>
      <t/>
    </r>
  </si>
  <si>
    <r>
      <rPr>
        <sz val="10"/>
        <color theme="1"/>
        <rFont val="宋体"/>
        <family val="2"/>
        <charset val="134"/>
      </rPr>
      <t>方案</t>
    </r>
    <r>
      <rPr>
        <sz val="10"/>
        <color theme="1"/>
        <rFont val="Arial Narrow"/>
        <family val="2"/>
      </rPr>
      <t>997</t>
    </r>
    <r>
      <rPr>
        <sz val="11"/>
        <color theme="1"/>
        <rFont val="宋体"/>
        <family val="2"/>
        <charset val="134"/>
        <scheme val="minor"/>
      </rPr>
      <t/>
    </r>
  </si>
  <si>
    <r>
      <rPr>
        <sz val="10"/>
        <color theme="1"/>
        <rFont val="宋体"/>
        <family val="2"/>
        <charset val="134"/>
      </rPr>
      <t>方案</t>
    </r>
    <r>
      <rPr>
        <sz val="10"/>
        <color theme="1"/>
        <rFont val="Arial Narrow"/>
        <family val="2"/>
      </rPr>
      <t>998</t>
    </r>
    <r>
      <rPr>
        <sz val="11"/>
        <color theme="1"/>
        <rFont val="宋体"/>
        <family val="2"/>
        <charset val="134"/>
        <scheme val="minor"/>
      </rPr>
      <t/>
    </r>
  </si>
  <si>
    <r>
      <rPr>
        <sz val="10"/>
        <color theme="1"/>
        <rFont val="宋体"/>
        <family val="2"/>
        <charset val="134"/>
      </rPr>
      <t>方案</t>
    </r>
    <r>
      <rPr>
        <sz val="10"/>
        <color theme="1"/>
        <rFont val="Arial Narrow"/>
        <family val="2"/>
      </rPr>
      <t>999</t>
    </r>
    <r>
      <rPr>
        <sz val="11"/>
        <color theme="1"/>
        <rFont val="宋体"/>
        <family val="2"/>
        <charset val="134"/>
        <scheme val="minor"/>
      </rPr>
      <t/>
    </r>
  </si>
  <si>
    <r>
      <rPr>
        <sz val="10"/>
        <color theme="1"/>
        <rFont val="宋体"/>
        <family val="2"/>
        <charset val="134"/>
      </rPr>
      <t>方案</t>
    </r>
    <r>
      <rPr>
        <sz val="10"/>
        <color theme="1"/>
        <rFont val="Arial Narrow"/>
        <family val="2"/>
      </rPr>
      <t>1000</t>
    </r>
    <r>
      <rPr>
        <sz val="11"/>
        <color theme="1"/>
        <rFont val="宋体"/>
        <family val="2"/>
        <charset val="134"/>
        <scheme val="minor"/>
      </rPr>
      <t/>
    </r>
  </si>
  <si>
    <r>
      <rPr>
        <sz val="10"/>
        <color theme="1"/>
        <rFont val="宋体"/>
        <family val="2"/>
        <charset val="134"/>
      </rPr>
      <t>方案</t>
    </r>
    <r>
      <rPr>
        <sz val="10"/>
        <color theme="1"/>
        <rFont val="Arial Narrow"/>
        <family val="2"/>
      </rPr>
      <t>1001</t>
    </r>
    <r>
      <rPr>
        <sz val="11"/>
        <color theme="1"/>
        <rFont val="宋体"/>
        <family val="2"/>
        <charset val="134"/>
        <scheme val="minor"/>
      </rPr>
      <t/>
    </r>
  </si>
  <si>
    <r>
      <rPr>
        <sz val="10"/>
        <color theme="1"/>
        <rFont val="宋体"/>
        <family val="2"/>
        <charset val="134"/>
      </rPr>
      <t>方案</t>
    </r>
    <r>
      <rPr>
        <sz val="10"/>
        <color theme="1"/>
        <rFont val="Arial Narrow"/>
        <family val="2"/>
      </rPr>
      <t>1002</t>
    </r>
    <r>
      <rPr>
        <sz val="11"/>
        <color theme="1"/>
        <rFont val="宋体"/>
        <family val="2"/>
        <charset val="134"/>
        <scheme val="minor"/>
      </rPr>
      <t/>
    </r>
  </si>
  <si>
    <r>
      <rPr>
        <sz val="10"/>
        <color theme="1"/>
        <rFont val="宋体"/>
        <family val="2"/>
        <charset val="134"/>
      </rPr>
      <t>方案</t>
    </r>
    <r>
      <rPr>
        <sz val="10"/>
        <color theme="1"/>
        <rFont val="Arial Narrow"/>
        <family val="2"/>
      </rPr>
      <t>1003</t>
    </r>
    <r>
      <rPr>
        <sz val="11"/>
        <color theme="1"/>
        <rFont val="宋体"/>
        <family val="2"/>
        <charset val="134"/>
        <scheme val="minor"/>
      </rPr>
      <t/>
    </r>
  </si>
  <si>
    <r>
      <rPr>
        <sz val="10"/>
        <color theme="1"/>
        <rFont val="宋体"/>
        <family val="2"/>
        <charset val="134"/>
      </rPr>
      <t>方案</t>
    </r>
    <r>
      <rPr>
        <sz val="10"/>
        <color theme="1"/>
        <rFont val="Arial Narrow"/>
        <family val="2"/>
      </rPr>
      <t>1004</t>
    </r>
    <r>
      <rPr>
        <sz val="11"/>
        <color theme="1"/>
        <rFont val="宋体"/>
        <family val="2"/>
        <charset val="134"/>
        <scheme val="minor"/>
      </rPr>
      <t/>
    </r>
  </si>
  <si>
    <r>
      <rPr>
        <sz val="10"/>
        <color theme="1"/>
        <rFont val="宋体"/>
        <family val="2"/>
        <charset val="134"/>
      </rPr>
      <t>方案</t>
    </r>
    <r>
      <rPr>
        <sz val="10"/>
        <color theme="1"/>
        <rFont val="Arial Narrow"/>
        <family val="2"/>
      </rPr>
      <t>1005</t>
    </r>
    <r>
      <rPr>
        <sz val="11"/>
        <color theme="1"/>
        <rFont val="宋体"/>
        <family val="2"/>
        <charset val="134"/>
        <scheme val="minor"/>
      </rPr>
      <t/>
    </r>
  </si>
  <si>
    <r>
      <rPr>
        <sz val="10"/>
        <color theme="1"/>
        <rFont val="宋体"/>
        <family val="2"/>
        <charset val="134"/>
      </rPr>
      <t>方案</t>
    </r>
    <r>
      <rPr>
        <sz val="10"/>
        <color theme="1"/>
        <rFont val="Arial Narrow"/>
        <family val="2"/>
      </rPr>
      <t>1006</t>
    </r>
    <r>
      <rPr>
        <sz val="11"/>
        <color theme="1"/>
        <rFont val="宋体"/>
        <family val="2"/>
        <charset val="134"/>
        <scheme val="minor"/>
      </rPr>
      <t/>
    </r>
  </si>
  <si>
    <r>
      <rPr>
        <sz val="10"/>
        <color theme="1"/>
        <rFont val="宋体"/>
        <family val="2"/>
        <charset val="134"/>
      </rPr>
      <t>方案</t>
    </r>
    <r>
      <rPr>
        <sz val="10"/>
        <color theme="1"/>
        <rFont val="Arial Narrow"/>
        <family val="2"/>
      </rPr>
      <t>1007</t>
    </r>
    <r>
      <rPr>
        <sz val="11"/>
        <color theme="1"/>
        <rFont val="宋体"/>
        <family val="2"/>
        <charset val="134"/>
        <scheme val="minor"/>
      </rPr>
      <t/>
    </r>
  </si>
  <si>
    <r>
      <rPr>
        <sz val="10"/>
        <color theme="1"/>
        <rFont val="宋体"/>
        <family val="2"/>
        <charset val="134"/>
      </rPr>
      <t>方案</t>
    </r>
    <r>
      <rPr>
        <sz val="10"/>
        <color theme="1"/>
        <rFont val="Arial Narrow"/>
        <family val="2"/>
      </rPr>
      <t>1008</t>
    </r>
    <r>
      <rPr>
        <sz val="11"/>
        <color theme="1"/>
        <rFont val="宋体"/>
        <family val="2"/>
        <charset val="134"/>
        <scheme val="minor"/>
      </rPr>
      <t/>
    </r>
  </si>
  <si>
    <r>
      <rPr>
        <sz val="10"/>
        <color theme="1"/>
        <rFont val="宋体"/>
        <family val="2"/>
        <charset val="134"/>
      </rPr>
      <t>方案</t>
    </r>
    <r>
      <rPr>
        <sz val="10"/>
        <color theme="1"/>
        <rFont val="Arial Narrow"/>
        <family val="2"/>
      </rPr>
      <t>1009</t>
    </r>
    <r>
      <rPr>
        <sz val="11"/>
        <color theme="1"/>
        <rFont val="宋体"/>
        <family val="2"/>
        <charset val="134"/>
        <scheme val="minor"/>
      </rPr>
      <t/>
    </r>
  </si>
  <si>
    <r>
      <rPr>
        <sz val="10"/>
        <color theme="1"/>
        <rFont val="宋体"/>
        <family val="2"/>
        <charset val="134"/>
      </rPr>
      <t>方案</t>
    </r>
    <r>
      <rPr>
        <sz val="10"/>
        <color theme="1"/>
        <rFont val="Arial Narrow"/>
        <family val="2"/>
      </rPr>
      <t>1010</t>
    </r>
    <r>
      <rPr>
        <sz val="11"/>
        <color theme="1"/>
        <rFont val="宋体"/>
        <family val="2"/>
        <charset val="134"/>
        <scheme val="minor"/>
      </rPr>
      <t/>
    </r>
  </si>
  <si>
    <r>
      <rPr>
        <sz val="10"/>
        <color theme="1"/>
        <rFont val="宋体"/>
        <family val="2"/>
        <charset val="134"/>
      </rPr>
      <t>方案</t>
    </r>
    <r>
      <rPr>
        <sz val="10"/>
        <color theme="1"/>
        <rFont val="Arial Narrow"/>
        <family val="2"/>
      </rPr>
      <t>1011</t>
    </r>
    <r>
      <rPr>
        <sz val="11"/>
        <color theme="1"/>
        <rFont val="宋体"/>
        <family val="2"/>
        <charset val="134"/>
        <scheme val="minor"/>
      </rPr>
      <t/>
    </r>
  </si>
  <si>
    <r>
      <rPr>
        <sz val="10"/>
        <color theme="1"/>
        <rFont val="宋体"/>
        <family val="2"/>
        <charset val="134"/>
      </rPr>
      <t>方案</t>
    </r>
    <r>
      <rPr>
        <sz val="10"/>
        <color theme="1"/>
        <rFont val="Arial Narrow"/>
        <family val="2"/>
      </rPr>
      <t>1012</t>
    </r>
    <r>
      <rPr>
        <sz val="11"/>
        <color theme="1"/>
        <rFont val="宋体"/>
        <family val="2"/>
        <charset val="134"/>
        <scheme val="minor"/>
      </rPr>
      <t/>
    </r>
  </si>
  <si>
    <r>
      <rPr>
        <sz val="10"/>
        <color theme="1"/>
        <rFont val="宋体"/>
        <family val="2"/>
        <charset val="134"/>
      </rPr>
      <t>方案</t>
    </r>
    <r>
      <rPr>
        <sz val="10"/>
        <color theme="1"/>
        <rFont val="Arial Narrow"/>
        <family val="2"/>
      </rPr>
      <t>1013</t>
    </r>
    <r>
      <rPr>
        <sz val="11"/>
        <color theme="1"/>
        <rFont val="宋体"/>
        <family val="2"/>
        <charset val="134"/>
        <scheme val="minor"/>
      </rPr>
      <t/>
    </r>
  </si>
  <si>
    <r>
      <rPr>
        <sz val="10"/>
        <color theme="1"/>
        <rFont val="宋体"/>
        <family val="2"/>
        <charset val="134"/>
      </rPr>
      <t>方案</t>
    </r>
    <r>
      <rPr>
        <sz val="10"/>
        <color theme="1"/>
        <rFont val="Arial Narrow"/>
        <family val="2"/>
      </rPr>
      <t>1014</t>
    </r>
    <r>
      <rPr>
        <sz val="11"/>
        <color theme="1"/>
        <rFont val="宋体"/>
        <family val="2"/>
        <charset val="134"/>
        <scheme val="minor"/>
      </rPr>
      <t/>
    </r>
  </si>
  <si>
    <r>
      <rPr>
        <sz val="10"/>
        <color theme="1"/>
        <rFont val="宋体"/>
        <family val="2"/>
        <charset val="134"/>
      </rPr>
      <t>方案</t>
    </r>
    <r>
      <rPr>
        <sz val="10"/>
        <color theme="1"/>
        <rFont val="Arial Narrow"/>
        <family val="2"/>
      </rPr>
      <t>1015</t>
    </r>
    <r>
      <rPr>
        <sz val="11"/>
        <color theme="1"/>
        <rFont val="宋体"/>
        <family val="2"/>
        <charset val="134"/>
        <scheme val="minor"/>
      </rPr>
      <t/>
    </r>
  </si>
  <si>
    <r>
      <rPr>
        <sz val="10"/>
        <color theme="1"/>
        <rFont val="宋体"/>
        <family val="2"/>
        <charset val="134"/>
      </rPr>
      <t>方案</t>
    </r>
    <r>
      <rPr>
        <sz val="10"/>
        <color theme="1"/>
        <rFont val="Arial Narrow"/>
        <family val="2"/>
      </rPr>
      <t>1016</t>
    </r>
    <r>
      <rPr>
        <sz val="11"/>
        <color theme="1"/>
        <rFont val="宋体"/>
        <family val="2"/>
        <charset val="134"/>
        <scheme val="minor"/>
      </rPr>
      <t/>
    </r>
  </si>
  <si>
    <r>
      <rPr>
        <sz val="10"/>
        <color theme="1"/>
        <rFont val="宋体"/>
        <family val="2"/>
        <charset val="134"/>
      </rPr>
      <t>方案</t>
    </r>
    <r>
      <rPr>
        <sz val="10"/>
        <color theme="1"/>
        <rFont val="Arial Narrow"/>
        <family val="2"/>
      </rPr>
      <t>1017</t>
    </r>
    <r>
      <rPr>
        <sz val="11"/>
        <color theme="1"/>
        <rFont val="宋体"/>
        <family val="2"/>
        <charset val="134"/>
        <scheme val="minor"/>
      </rPr>
      <t/>
    </r>
  </si>
  <si>
    <r>
      <rPr>
        <sz val="10"/>
        <color theme="1"/>
        <rFont val="宋体"/>
        <family val="2"/>
        <charset val="134"/>
      </rPr>
      <t>方案</t>
    </r>
    <r>
      <rPr>
        <sz val="10"/>
        <color theme="1"/>
        <rFont val="Arial Narrow"/>
        <family val="2"/>
      </rPr>
      <t>1018</t>
    </r>
    <r>
      <rPr>
        <sz val="11"/>
        <color theme="1"/>
        <rFont val="宋体"/>
        <family val="2"/>
        <charset val="134"/>
        <scheme val="minor"/>
      </rPr>
      <t/>
    </r>
  </si>
  <si>
    <r>
      <rPr>
        <sz val="10"/>
        <color theme="1"/>
        <rFont val="宋体"/>
        <family val="2"/>
        <charset val="134"/>
      </rPr>
      <t>方案</t>
    </r>
    <r>
      <rPr>
        <sz val="10"/>
        <color theme="1"/>
        <rFont val="Arial Narrow"/>
        <family val="2"/>
      </rPr>
      <t>1019</t>
    </r>
    <r>
      <rPr>
        <sz val="11"/>
        <color theme="1"/>
        <rFont val="宋体"/>
        <family val="2"/>
        <charset val="134"/>
        <scheme val="minor"/>
      </rPr>
      <t/>
    </r>
  </si>
  <si>
    <r>
      <rPr>
        <sz val="10"/>
        <color theme="1"/>
        <rFont val="宋体"/>
        <family val="2"/>
        <charset val="134"/>
      </rPr>
      <t>方案</t>
    </r>
    <r>
      <rPr>
        <sz val="10"/>
        <color theme="1"/>
        <rFont val="Arial Narrow"/>
        <family val="2"/>
      </rPr>
      <t>1020</t>
    </r>
    <r>
      <rPr>
        <sz val="11"/>
        <color theme="1"/>
        <rFont val="宋体"/>
        <family val="2"/>
        <charset val="134"/>
        <scheme val="minor"/>
      </rPr>
      <t/>
    </r>
  </si>
  <si>
    <r>
      <rPr>
        <sz val="10"/>
        <color theme="1"/>
        <rFont val="宋体"/>
        <family val="2"/>
        <charset val="134"/>
      </rPr>
      <t>方案</t>
    </r>
    <r>
      <rPr>
        <sz val="10"/>
        <color theme="1"/>
        <rFont val="Arial Narrow"/>
        <family val="2"/>
      </rPr>
      <t>1021</t>
    </r>
    <r>
      <rPr>
        <sz val="11"/>
        <color theme="1"/>
        <rFont val="宋体"/>
        <family val="2"/>
        <charset val="134"/>
        <scheme val="minor"/>
      </rPr>
      <t/>
    </r>
  </si>
  <si>
    <r>
      <rPr>
        <sz val="10"/>
        <color theme="1"/>
        <rFont val="宋体"/>
        <family val="2"/>
        <charset val="134"/>
      </rPr>
      <t>方案</t>
    </r>
    <r>
      <rPr>
        <sz val="10"/>
        <color theme="1"/>
        <rFont val="Arial Narrow"/>
        <family val="2"/>
      </rPr>
      <t>1022</t>
    </r>
    <r>
      <rPr>
        <sz val="11"/>
        <color theme="1"/>
        <rFont val="宋体"/>
        <family val="2"/>
        <charset val="134"/>
        <scheme val="minor"/>
      </rPr>
      <t/>
    </r>
  </si>
  <si>
    <r>
      <rPr>
        <sz val="10"/>
        <color theme="1"/>
        <rFont val="宋体"/>
        <family val="2"/>
        <charset val="134"/>
      </rPr>
      <t>方案</t>
    </r>
    <r>
      <rPr>
        <sz val="10"/>
        <color theme="1"/>
        <rFont val="Arial Narrow"/>
        <family val="2"/>
      </rPr>
      <t>1023</t>
    </r>
    <r>
      <rPr>
        <sz val="11"/>
        <color theme="1"/>
        <rFont val="宋体"/>
        <family val="2"/>
        <charset val="134"/>
        <scheme val="minor"/>
      </rPr>
      <t/>
    </r>
  </si>
  <si>
    <r>
      <rPr>
        <sz val="10"/>
        <color theme="1"/>
        <rFont val="宋体"/>
        <family val="2"/>
        <charset val="134"/>
      </rPr>
      <t>方案</t>
    </r>
    <r>
      <rPr>
        <sz val="10"/>
        <color theme="1"/>
        <rFont val="Arial Narrow"/>
        <family val="2"/>
      </rPr>
      <t>1024</t>
    </r>
    <r>
      <rPr>
        <sz val="11"/>
        <color theme="1"/>
        <rFont val="宋体"/>
        <family val="2"/>
        <charset val="134"/>
        <scheme val="minor"/>
      </rPr>
      <t/>
    </r>
  </si>
  <si>
    <r>
      <rPr>
        <sz val="10"/>
        <color theme="1"/>
        <rFont val="宋体"/>
        <family val="2"/>
        <charset val="134"/>
      </rPr>
      <t>方案</t>
    </r>
    <r>
      <rPr>
        <sz val="10"/>
        <color theme="1"/>
        <rFont val="Arial Narrow"/>
        <family val="2"/>
      </rPr>
      <t>1025</t>
    </r>
    <r>
      <rPr>
        <sz val="11"/>
        <color theme="1"/>
        <rFont val="宋体"/>
        <family val="2"/>
        <charset val="134"/>
        <scheme val="minor"/>
      </rPr>
      <t/>
    </r>
  </si>
  <si>
    <r>
      <rPr>
        <sz val="10"/>
        <color theme="1"/>
        <rFont val="宋体"/>
        <family val="2"/>
        <charset val="134"/>
      </rPr>
      <t>方案</t>
    </r>
    <r>
      <rPr>
        <sz val="10"/>
        <color theme="1"/>
        <rFont val="Arial Narrow"/>
        <family val="2"/>
      </rPr>
      <t>1026</t>
    </r>
    <r>
      <rPr>
        <sz val="11"/>
        <color theme="1"/>
        <rFont val="宋体"/>
        <family val="2"/>
        <charset val="134"/>
        <scheme val="minor"/>
      </rPr>
      <t/>
    </r>
  </si>
  <si>
    <r>
      <rPr>
        <sz val="10"/>
        <color theme="1"/>
        <rFont val="宋体"/>
        <family val="2"/>
        <charset val="134"/>
      </rPr>
      <t>方案</t>
    </r>
    <r>
      <rPr>
        <sz val="10"/>
        <color theme="1"/>
        <rFont val="Arial Narrow"/>
        <family val="2"/>
      </rPr>
      <t>1027</t>
    </r>
    <r>
      <rPr>
        <sz val="11"/>
        <color theme="1"/>
        <rFont val="宋体"/>
        <family val="2"/>
        <charset val="134"/>
        <scheme val="minor"/>
      </rPr>
      <t/>
    </r>
  </si>
  <si>
    <r>
      <rPr>
        <sz val="10"/>
        <color theme="1"/>
        <rFont val="宋体"/>
        <family val="2"/>
        <charset val="134"/>
      </rPr>
      <t>方案</t>
    </r>
    <r>
      <rPr>
        <sz val="10"/>
        <color theme="1"/>
        <rFont val="Arial Narrow"/>
        <family val="2"/>
      </rPr>
      <t>1028</t>
    </r>
    <r>
      <rPr>
        <sz val="11"/>
        <color theme="1"/>
        <rFont val="宋体"/>
        <family val="2"/>
        <charset val="134"/>
        <scheme val="minor"/>
      </rPr>
      <t/>
    </r>
  </si>
  <si>
    <r>
      <rPr>
        <sz val="10"/>
        <color theme="1"/>
        <rFont val="宋体"/>
        <family val="2"/>
        <charset val="134"/>
      </rPr>
      <t>方案</t>
    </r>
    <r>
      <rPr>
        <sz val="10"/>
        <color theme="1"/>
        <rFont val="Arial Narrow"/>
        <family val="2"/>
      </rPr>
      <t>1029</t>
    </r>
    <r>
      <rPr>
        <sz val="11"/>
        <color theme="1"/>
        <rFont val="宋体"/>
        <family val="2"/>
        <charset val="134"/>
        <scheme val="minor"/>
      </rPr>
      <t/>
    </r>
  </si>
  <si>
    <r>
      <rPr>
        <sz val="10"/>
        <color theme="1"/>
        <rFont val="宋体"/>
        <family val="2"/>
        <charset val="134"/>
      </rPr>
      <t>方案</t>
    </r>
    <r>
      <rPr>
        <sz val="10"/>
        <color theme="1"/>
        <rFont val="Arial Narrow"/>
        <family val="2"/>
      </rPr>
      <t>1030</t>
    </r>
    <r>
      <rPr>
        <sz val="11"/>
        <color theme="1"/>
        <rFont val="宋体"/>
        <family val="2"/>
        <charset val="134"/>
        <scheme val="minor"/>
      </rPr>
      <t/>
    </r>
  </si>
  <si>
    <r>
      <rPr>
        <sz val="10"/>
        <color theme="1"/>
        <rFont val="宋体"/>
        <family val="2"/>
        <charset val="134"/>
      </rPr>
      <t>方案</t>
    </r>
    <r>
      <rPr>
        <sz val="10"/>
        <color theme="1"/>
        <rFont val="Arial Narrow"/>
        <family val="2"/>
      </rPr>
      <t>1031</t>
    </r>
    <r>
      <rPr>
        <sz val="11"/>
        <color theme="1"/>
        <rFont val="宋体"/>
        <family val="2"/>
        <charset val="134"/>
        <scheme val="minor"/>
      </rPr>
      <t/>
    </r>
  </si>
  <si>
    <r>
      <rPr>
        <sz val="10"/>
        <color theme="1"/>
        <rFont val="宋体"/>
        <family val="2"/>
        <charset val="134"/>
      </rPr>
      <t>方案</t>
    </r>
    <r>
      <rPr>
        <sz val="10"/>
        <color theme="1"/>
        <rFont val="Arial Narrow"/>
        <family val="2"/>
      </rPr>
      <t>1032</t>
    </r>
    <r>
      <rPr>
        <sz val="11"/>
        <color theme="1"/>
        <rFont val="宋体"/>
        <family val="2"/>
        <charset val="134"/>
        <scheme val="minor"/>
      </rPr>
      <t/>
    </r>
  </si>
  <si>
    <r>
      <rPr>
        <sz val="10"/>
        <color theme="1"/>
        <rFont val="宋体"/>
        <family val="2"/>
        <charset val="134"/>
      </rPr>
      <t>方案</t>
    </r>
    <r>
      <rPr>
        <sz val="10"/>
        <color theme="1"/>
        <rFont val="Arial Narrow"/>
        <family val="2"/>
      </rPr>
      <t>1033</t>
    </r>
    <r>
      <rPr>
        <sz val="11"/>
        <color theme="1"/>
        <rFont val="宋体"/>
        <family val="2"/>
        <charset val="134"/>
        <scheme val="minor"/>
      </rPr>
      <t/>
    </r>
  </si>
  <si>
    <r>
      <rPr>
        <sz val="10"/>
        <color theme="1"/>
        <rFont val="宋体"/>
        <family val="2"/>
        <charset val="134"/>
      </rPr>
      <t>方案</t>
    </r>
    <r>
      <rPr>
        <sz val="10"/>
        <color theme="1"/>
        <rFont val="Arial Narrow"/>
        <family val="2"/>
      </rPr>
      <t>1034</t>
    </r>
    <r>
      <rPr>
        <sz val="11"/>
        <color theme="1"/>
        <rFont val="宋体"/>
        <family val="2"/>
        <charset val="134"/>
        <scheme val="minor"/>
      </rPr>
      <t/>
    </r>
  </si>
  <si>
    <r>
      <rPr>
        <sz val="10"/>
        <color theme="1"/>
        <rFont val="宋体"/>
        <family val="2"/>
        <charset val="134"/>
      </rPr>
      <t>方案</t>
    </r>
    <r>
      <rPr>
        <sz val="10"/>
        <color theme="1"/>
        <rFont val="Arial Narrow"/>
        <family val="2"/>
      </rPr>
      <t>1035</t>
    </r>
    <r>
      <rPr>
        <sz val="11"/>
        <color theme="1"/>
        <rFont val="宋体"/>
        <family val="2"/>
        <charset val="134"/>
        <scheme val="minor"/>
      </rPr>
      <t/>
    </r>
  </si>
  <si>
    <r>
      <rPr>
        <sz val="10"/>
        <color theme="1"/>
        <rFont val="宋体"/>
        <family val="2"/>
        <charset val="134"/>
      </rPr>
      <t>方案</t>
    </r>
    <r>
      <rPr>
        <sz val="10"/>
        <color theme="1"/>
        <rFont val="Arial Narrow"/>
        <family val="2"/>
      </rPr>
      <t>1036</t>
    </r>
    <r>
      <rPr>
        <sz val="11"/>
        <color theme="1"/>
        <rFont val="宋体"/>
        <family val="2"/>
        <charset val="134"/>
        <scheme val="minor"/>
      </rPr>
      <t/>
    </r>
  </si>
  <si>
    <r>
      <rPr>
        <sz val="10"/>
        <color theme="1"/>
        <rFont val="宋体"/>
        <family val="2"/>
        <charset val="134"/>
      </rPr>
      <t>方案</t>
    </r>
    <r>
      <rPr>
        <sz val="10"/>
        <color theme="1"/>
        <rFont val="Arial Narrow"/>
        <family val="2"/>
      </rPr>
      <t>1037</t>
    </r>
    <r>
      <rPr>
        <sz val="11"/>
        <color theme="1"/>
        <rFont val="宋体"/>
        <family val="2"/>
        <charset val="134"/>
        <scheme val="minor"/>
      </rPr>
      <t/>
    </r>
  </si>
  <si>
    <r>
      <rPr>
        <sz val="10"/>
        <color theme="1"/>
        <rFont val="宋体"/>
        <family val="2"/>
        <charset val="134"/>
      </rPr>
      <t>方案</t>
    </r>
    <r>
      <rPr>
        <sz val="10"/>
        <color theme="1"/>
        <rFont val="Arial Narrow"/>
        <family val="2"/>
      </rPr>
      <t>1038</t>
    </r>
    <r>
      <rPr>
        <sz val="11"/>
        <color theme="1"/>
        <rFont val="宋体"/>
        <family val="2"/>
        <charset val="134"/>
        <scheme val="minor"/>
      </rPr>
      <t/>
    </r>
  </si>
  <si>
    <r>
      <rPr>
        <sz val="10"/>
        <color theme="1"/>
        <rFont val="宋体"/>
        <family val="2"/>
        <charset val="134"/>
      </rPr>
      <t>方案</t>
    </r>
    <r>
      <rPr>
        <sz val="10"/>
        <color theme="1"/>
        <rFont val="Arial Narrow"/>
        <family val="2"/>
      </rPr>
      <t>1039</t>
    </r>
    <r>
      <rPr>
        <sz val="11"/>
        <color theme="1"/>
        <rFont val="宋体"/>
        <family val="2"/>
        <charset val="134"/>
        <scheme val="minor"/>
      </rPr>
      <t/>
    </r>
  </si>
  <si>
    <r>
      <rPr>
        <sz val="10"/>
        <color theme="1"/>
        <rFont val="宋体"/>
        <family val="2"/>
        <charset val="134"/>
      </rPr>
      <t>方案</t>
    </r>
    <r>
      <rPr>
        <sz val="10"/>
        <color theme="1"/>
        <rFont val="Arial Narrow"/>
        <family val="2"/>
      </rPr>
      <t>1040</t>
    </r>
    <r>
      <rPr>
        <sz val="11"/>
        <color theme="1"/>
        <rFont val="宋体"/>
        <family val="2"/>
        <charset val="134"/>
        <scheme val="minor"/>
      </rPr>
      <t/>
    </r>
  </si>
  <si>
    <r>
      <rPr>
        <sz val="10"/>
        <color theme="1"/>
        <rFont val="宋体"/>
        <family val="2"/>
        <charset val="134"/>
      </rPr>
      <t>方案</t>
    </r>
    <r>
      <rPr>
        <sz val="10"/>
        <color theme="1"/>
        <rFont val="Arial Narrow"/>
        <family val="2"/>
      </rPr>
      <t>1041</t>
    </r>
    <r>
      <rPr>
        <sz val="11"/>
        <color theme="1"/>
        <rFont val="宋体"/>
        <family val="2"/>
        <charset val="134"/>
        <scheme val="minor"/>
      </rPr>
      <t/>
    </r>
  </si>
  <si>
    <r>
      <rPr>
        <sz val="10"/>
        <color theme="1"/>
        <rFont val="宋体"/>
        <family val="2"/>
        <charset val="134"/>
      </rPr>
      <t>方案</t>
    </r>
    <r>
      <rPr>
        <sz val="10"/>
        <color theme="1"/>
        <rFont val="Arial Narrow"/>
        <family val="2"/>
      </rPr>
      <t>1042</t>
    </r>
    <r>
      <rPr>
        <sz val="11"/>
        <color theme="1"/>
        <rFont val="宋体"/>
        <family val="2"/>
        <charset val="134"/>
        <scheme val="minor"/>
      </rPr>
      <t/>
    </r>
  </si>
  <si>
    <r>
      <rPr>
        <sz val="10"/>
        <color theme="1"/>
        <rFont val="宋体"/>
        <family val="2"/>
        <charset val="134"/>
      </rPr>
      <t>方案</t>
    </r>
    <r>
      <rPr>
        <sz val="10"/>
        <color theme="1"/>
        <rFont val="Arial Narrow"/>
        <family val="2"/>
      </rPr>
      <t>1043</t>
    </r>
    <r>
      <rPr>
        <sz val="11"/>
        <color theme="1"/>
        <rFont val="宋体"/>
        <family val="2"/>
        <charset val="134"/>
        <scheme val="minor"/>
      </rPr>
      <t/>
    </r>
  </si>
  <si>
    <r>
      <rPr>
        <sz val="10"/>
        <color theme="1"/>
        <rFont val="宋体"/>
        <family val="2"/>
        <charset val="134"/>
      </rPr>
      <t>方案</t>
    </r>
    <r>
      <rPr>
        <sz val="10"/>
        <color theme="1"/>
        <rFont val="Arial Narrow"/>
        <family val="2"/>
      </rPr>
      <t>1044</t>
    </r>
    <r>
      <rPr>
        <sz val="11"/>
        <color theme="1"/>
        <rFont val="宋体"/>
        <family val="2"/>
        <charset val="134"/>
        <scheme val="minor"/>
      </rPr>
      <t/>
    </r>
  </si>
  <si>
    <r>
      <rPr>
        <sz val="10"/>
        <color theme="1"/>
        <rFont val="宋体"/>
        <family val="2"/>
        <charset val="134"/>
      </rPr>
      <t>方案</t>
    </r>
    <r>
      <rPr>
        <sz val="10"/>
        <color theme="1"/>
        <rFont val="Arial Narrow"/>
        <family val="2"/>
      </rPr>
      <t>1045</t>
    </r>
    <r>
      <rPr>
        <sz val="11"/>
        <color theme="1"/>
        <rFont val="宋体"/>
        <family val="2"/>
        <charset val="134"/>
        <scheme val="minor"/>
      </rPr>
      <t/>
    </r>
  </si>
  <si>
    <r>
      <rPr>
        <sz val="10"/>
        <color theme="1"/>
        <rFont val="宋体"/>
        <family val="2"/>
        <charset val="134"/>
      </rPr>
      <t>方案</t>
    </r>
    <r>
      <rPr>
        <sz val="10"/>
        <color theme="1"/>
        <rFont val="Arial Narrow"/>
        <family val="2"/>
      </rPr>
      <t>1046</t>
    </r>
    <r>
      <rPr>
        <sz val="11"/>
        <color theme="1"/>
        <rFont val="宋体"/>
        <family val="2"/>
        <charset val="134"/>
        <scheme val="minor"/>
      </rPr>
      <t/>
    </r>
  </si>
  <si>
    <r>
      <rPr>
        <sz val="10"/>
        <color theme="1"/>
        <rFont val="宋体"/>
        <family val="2"/>
        <charset val="134"/>
      </rPr>
      <t>方案</t>
    </r>
    <r>
      <rPr>
        <sz val="10"/>
        <color theme="1"/>
        <rFont val="Arial Narrow"/>
        <family val="2"/>
      </rPr>
      <t>1047</t>
    </r>
    <r>
      <rPr>
        <sz val="11"/>
        <color theme="1"/>
        <rFont val="宋体"/>
        <family val="2"/>
        <charset val="134"/>
        <scheme val="minor"/>
      </rPr>
      <t/>
    </r>
  </si>
  <si>
    <r>
      <rPr>
        <sz val="10"/>
        <color theme="1"/>
        <rFont val="宋体"/>
        <family val="2"/>
        <charset val="134"/>
      </rPr>
      <t>方案</t>
    </r>
    <r>
      <rPr>
        <sz val="10"/>
        <color theme="1"/>
        <rFont val="Arial Narrow"/>
        <family val="2"/>
      </rPr>
      <t>1048</t>
    </r>
    <r>
      <rPr>
        <sz val="11"/>
        <color theme="1"/>
        <rFont val="宋体"/>
        <family val="2"/>
        <charset val="134"/>
        <scheme val="minor"/>
      </rPr>
      <t/>
    </r>
  </si>
  <si>
    <r>
      <rPr>
        <sz val="10"/>
        <color theme="1"/>
        <rFont val="宋体"/>
        <family val="2"/>
        <charset val="134"/>
      </rPr>
      <t>方案</t>
    </r>
    <r>
      <rPr>
        <sz val="10"/>
        <color theme="1"/>
        <rFont val="Arial Narrow"/>
        <family val="2"/>
      </rPr>
      <t>1049</t>
    </r>
    <r>
      <rPr>
        <sz val="11"/>
        <color theme="1"/>
        <rFont val="宋体"/>
        <family val="2"/>
        <charset val="134"/>
        <scheme val="minor"/>
      </rPr>
      <t/>
    </r>
  </si>
  <si>
    <r>
      <rPr>
        <sz val="10"/>
        <color theme="1"/>
        <rFont val="宋体"/>
        <family val="2"/>
        <charset val="134"/>
      </rPr>
      <t>方案</t>
    </r>
    <r>
      <rPr>
        <sz val="10"/>
        <color theme="1"/>
        <rFont val="Arial Narrow"/>
        <family val="2"/>
      </rPr>
      <t>1050</t>
    </r>
    <r>
      <rPr>
        <sz val="11"/>
        <color theme="1"/>
        <rFont val="宋体"/>
        <family val="2"/>
        <charset val="134"/>
        <scheme val="minor"/>
      </rPr>
      <t/>
    </r>
  </si>
  <si>
    <r>
      <rPr>
        <sz val="10"/>
        <color theme="1"/>
        <rFont val="宋体"/>
        <family val="2"/>
        <charset val="134"/>
      </rPr>
      <t>方案</t>
    </r>
    <r>
      <rPr>
        <sz val="10"/>
        <color theme="1"/>
        <rFont val="Arial Narrow"/>
        <family val="2"/>
      </rPr>
      <t>1051</t>
    </r>
    <r>
      <rPr>
        <sz val="11"/>
        <color theme="1"/>
        <rFont val="宋体"/>
        <family val="2"/>
        <charset val="134"/>
        <scheme val="minor"/>
      </rPr>
      <t/>
    </r>
  </si>
  <si>
    <r>
      <rPr>
        <sz val="10"/>
        <color theme="1"/>
        <rFont val="宋体"/>
        <family val="2"/>
        <charset val="134"/>
      </rPr>
      <t>方案</t>
    </r>
    <r>
      <rPr>
        <sz val="10"/>
        <color theme="1"/>
        <rFont val="Arial Narrow"/>
        <family val="2"/>
      </rPr>
      <t>1052</t>
    </r>
    <r>
      <rPr>
        <sz val="11"/>
        <color theme="1"/>
        <rFont val="宋体"/>
        <family val="2"/>
        <charset val="134"/>
        <scheme val="minor"/>
      </rPr>
      <t/>
    </r>
  </si>
  <si>
    <r>
      <rPr>
        <sz val="10"/>
        <color theme="1"/>
        <rFont val="宋体"/>
        <family val="2"/>
        <charset val="134"/>
      </rPr>
      <t>方案</t>
    </r>
    <r>
      <rPr>
        <sz val="10"/>
        <color theme="1"/>
        <rFont val="Arial Narrow"/>
        <family val="2"/>
      </rPr>
      <t>1053</t>
    </r>
    <r>
      <rPr>
        <sz val="11"/>
        <color theme="1"/>
        <rFont val="宋体"/>
        <family val="2"/>
        <charset val="134"/>
        <scheme val="minor"/>
      </rPr>
      <t/>
    </r>
  </si>
  <si>
    <r>
      <rPr>
        <sz val="10"/>
        <color theme="1"/>
        <rFont val="宋体"/>
        <family val="2"/>
        <charset val="134"/>
      </rPr>
      <t>方案</t>
    </r>
    <r>
      <rPr>
        <sz val="10"/>
        <color theme="1"/>
        <rFont val="Arial Narrow"/>
        <family val="2"/>
      </rPr>
      <t>1054</t>
    </r>
    <r>
      <rPr>
        <sz val="11"/>
        <color theme="1"/>
        <rFont val="宋体"/>
        <family val="2"/>
        <charset val="134"/>
        <scheme val="minor"/>
      </rPr>
      <t/>
    </r>
  </si>
  <si>
    <r>
      <rPr>
        <sz val="10"/>
        <color theme="1"/>
        <rFont val="宋体"/>
        <family val="2"/>
        <charset val="134"/>
      </rPr>
      <t>方案</t>
    </r>
    <r>
      <rPr>
        <sz val="10"/>
        <color theme="1"/>
        <rFont val="Arial Narrow"/>
        <family val="2"/>
      </rPr>
      <t>1055</t>
    </r>
    <r>
      <rPr>
        <sz val="11"/>
        <color theme="1"/>
        <rFont val="宋体"/>
        <family val="2"/>
        <charset val="134"/>
        <scheme val="minor"/>
      </rPr>
      <t/>
    </r>
  </si>
  <si>
    <r>
      <rPr>
        <sz val="10"/>
        <color theme="1"/>
        <rFont val="宋体"/>
        <family val="2"/>
        <charset val="134"/>
      </rPr>
      <t>方案</t>
    </r>
    <r>
      <rPr>
        <sz val="10"/>
        <color theme="1"/>
        <rFont val="Arial Narrow"/>
        <family val="2"/>
      </rPr>
      <t>1056</t>
    </r>
    <r>
      <rPr>
        <sz val="11"/>
        <color theme="1"/>
        <rFont val="宋体"/>
        <family val="2"/>
        <charset val="134"/>
        <scheme val="minor"/>
      </rPr>
      <t/>
    </r>
  </si>
  <si>
    <r>
      <rPr>
        <sz val="10"/>
        <color theme="1"/>
        <rFont val="宋体"/>
        <family val="2"/>
        <charset val="134"/>
      </rPr>
      <t>方案</t>
    </r>
    <r>
      <rPr>
        <sz val="10"/>
        <color theme="1"/>
        <rFont val="Arial Narrow"/>
        <family val="2"/>
      </rPr>
      <t>1057</t>
    </r>
    <r>
      <rPr>
        <sz val="11"/>
        <color theme="1"/>
        <rFont val="宋体"/>
        <family val="2"/>
        <charset val="134"/>
        <scheme val="minor"/>
      </rPr>
      <t/>
    </r>
  </si>
  <si>
    <r>
      <rPr>
        <sz val="10"/>
        <color theme="1"/>
        <rFont val="宋体"/>
        <family val="2"/>
        <charset val="134"/>
      </rPr>
      <t>方案</t>
    </r>
    <r>
      <rPr>
        <sz val="10"/>
        <color theme="1"/>
        <rFont val="Arial Narrow"/>
        <family val="2"/>
      </rPr>
      <t>1058</t>
    </r>
    <r>
      <rPr>
        <sz val="11"/>
        <color theme="1"/>
        <rFont val="宋体"/>
        <family val="2"/>
        <charset val="134"/>
        <scheme val="minor"/>
      </rPr>
      <t/>
    </r>
  </si>
  <si>
    <r>
      <rPr>
        <sz val="10"/>
        <color theme="1"/>
        <rFont val="宋体"/>
        <family val="2"/>
        <charset val="134"/>
      </rPr>
      <t>方案</t>
    </r>
    <r>
      <rPr>
        <sz val="10"/>
        <color theme="1"/>
        <rFont val="Arial Narrow"/>
        <family val="2"/>
      </rPr>
      <t>1059</t>
    </r>
    <r>
      <rPr>
        <sz val="11"/>
        <color theme="1"/>
        <rFont val="宋体"/>
        <family val="2"/>
        <charset val="134"/>
        <scheme val="minor"/>
      </rPr>
      <t/>
    </r>
  </si>
  <si>
    <r>
      <rPr>
        <sz val="10"/>
        <color theme="1"/>
        <rFont val="宋体"/>
        <family val="2"/>
        <charset val="134"/>
      </rPr>
      <t>方案</t>
    </r>
    <r>
      <rPr>
        <sz val="10"/>
        <color theme="1"/>
        <rFont val="Arial Narrow"/>
        <family val="2"/>
      </rPr>
      <t>1060</t>
    </r>
    <r>
      <rPr>
        <sz val="11"/>
        <color theme="1"/>
        <rFont val="宋体"/>
        <family val="2"/>
        <charset val="134"/>
        <scheme val="minor"/>
      </rPr>
      <t/>
    </r>
  </si>
  <si>
    <r>
      <rPr>
        <sz val="10"/>
        <color theme="1"/>
        <rFont val="宋体"/>
        <family val="2"/>
        <charset val="134"/>
      </rPr>
      <t>方案</t>
    </r>
    <r>
      <rPr>
        <sz val="10"/>
        <color theme="1"/>
        <rFont val="Arial Narrow"/>
        <family val="2"/>
      </rPr>
      <t>1061</t>
    </r>
    <r>
      <rPr>
        <sz val="11"/>
        <color theme="1"/>
        <rFont val="宋体"/>
        <family val="2"/>
        <charset val="134"/>
        <scheme val="minor"/>
      </rPr>
      <t/>
    </r>
  </si>
  <si>
    <r>
      <rPr>
        <sz val="10"/>
        <color theme="1"/>
        <rFont val="宋体"/>
        <family val="2"/>
        <charset val="134"/>
      </rPr>
      <t>方案</t>
    </r>
    <r>
      <rPr>
        <sz val="10"/>
        <color theme="1"/>
        <rFont val="Arial Narrow"/>
        <family val="2"/>
      </rPr>
      <t>1062</t>
    </r>
    <r>
      <rPr>
        <sz val="11"/>
        <color theme="1"/>
        <rFont val="宋体"/>
        <family val="2"/>
        <charset val="134"/>
        <scheme val="minor"/>
      </rPr>
      <t/>
    </r>
  </si>
  <si>
    <r>
      <rPr>
        <sz val="10"/>
        <color theme="1"/>
        <rFont val="宋体"/>
        <family val="2"/>
        <charset val="134"/>
      </rPr>
      <t>方案</t>
    </r>
    <r>
      <rPr>
        <sz val="10"/>
        <color theme="1"/>
        <rFont val="Arial Narrow"/>
        <family val="2"/>
      </rPr>
      <t>1063</t>
    </r>
    <r>
      <rPr>
        <sz val="11"/>
        <color theme="1"/>
        <rFont val="宋体"/>
        <family val="2"/>
        <charset val="134"/>
        <scheme val="minor"/>
      </rPr>
      <t/>
    </r>
  </si>
  <si>
    <r>
      <rPr>
        <sz val="10"/>
        <color theme="1"/>
        <rFont val="宋体"/>
        <family val="2"/>
        <charset val="134"/>
      </rPr>
      <t>方案</t>
    </r>
    <r>
      <rPr>
        <sz val="10"/>
        <color theme="1"/>
        <rFont val="Arial Narrow"/>
        <family val="2"/>
      </rPr>
      <t>1064</t>
    </r>
    <r>
      <rPr>
        <sz val="11"/>
        <color theme="1"/>
        <rFont val="宋体"/>
        <family val="2"/>
        <charset val="134"/>
        <scheme val="minor"/>
      </rPr>
      <t/>
    </r>
  </si>
  <si>
    <r>
      <rPr>
        <sz val="10"/>
        <color theme="1"/>
        <rFont val="宋体"/>
        <family val="2"/>
        <charset val="134"/>
      </rPr>
      <t>方案</t>
    </r>
    <r>
      <rPr>
        <sz val="10"/>
        <color theme="1"/>
        <rFont val="Arial Narrow"/>
        <family val="2"/>
      </rPr>
      <t>1065</t>
    </r>
    <r>
      <rPr>
        <sz val="11"/>
        <color theme="1"/>
        <rFont val="宋体"/>
        <family val="2"/>
        <charset val="134"/>
        <scheme val="minor"/>
      </rPr>
      <t/>
    </r>
  </si>
  <si>
    <r>
      <rPr>
        <sz val="10"/>
        <color theme="1"/>
        <rFont val="宋体"/>
        <family val="2"/>
        <charset val="134"/>
      </rPr>
      <t>方案</t>
    </r>
    <r>
      <rPr>
        <sz val="10"/>
        <color theme="1"/>
        <rFont val="Arial Narrow"/>
        <family val="2"/>
      </rPr>
      <t>1066</t>
    </r>
    <r>
      <rPr>
        <sz val="11"/>
        <color theme="1"/>
        <rFont val="宋体"/>
        <family val="2"/>
        <charset val="134"/>
        <scheme val="minor"/>
      </rPr>
      <t/>
    </r>
  </si>
  <si>
    <r>
      <rPr>
        <sz val="10"/>
        <color theme="1"/>
        <rFont val="宋体"/>
        <family val="2"/>
        <charset val="134"/>
      </rPr>
      <t>方案</t>
    </r>
    <r>
      <rPr>
        <sz val="10"/>
        <color theme="1"/>
        <rFont val="Arial Narrow"/>
        <family val="2"/>
      </rPr>
      <t>1067</t>
    </r>
    <r>
      <rPr>
        <sz val="11"/>
        <color theme="1"/>
        <rFont val="宋体"/>
        <family val="2"/>
        <charset val="134"/>
        <scheme val="minor"/>
      </rPr>
      <t/>
    </r>
  </si>
  <si>
    <r>
      <rPr>
        <sz val="10"/>
        <color theme="1"/>
        <rFont val="宋体"/>
        <family val="2"/>
        <charset val="134"/>
      </rPr>
      <t>方案</t>
    </r>
    <r>
      <rPr>
        <sz val="10"/>
        <color theme="1"/>
        <rFont val="Arial Narrow"/>
        <family val="2"/>
      </rPr>
      <t>1068</t>
    </r>
    <r>
      <rPr>
        <sz val="11"/>
        <color theme="1"/>
        <rFont val="宋体"/>
        <family val="2"/>
        <charset val="134"/>
        <scheme val="minor"/>
      </rPr>
      <t/>
    </r>
  </si>
  <si>
    <r>
      <rPr>
        <sz val="10"/>
        <color theme="1"/>
        <rFont val="宋体"/>
        <family val="2"/>
        <charset val="134"/>
      </rPr>
      <t>方案</t>
    </r>
    <r>
      <rPr>
        <sz val="10"/>
        <color theme="1"/>
        <rFont val="Arial Narrow"/>
        <family val="2"/>
      </rPr>
      <t>1069</t>
    </r>
    <r>
      <rPr>
        <sz val="11"/>
        <color theme="1"/>
        <rFont val="宋体"/>
        <family val="2"/>
        <charset val="134"/>
        <scheme val="minor"/>
      </rPr>
      <t/>
    </r>
  </si>
  <si>
    <r>
      <rPr>
        <sz val="10"/>
        <color theme="1"/>
        <rFont val="宋体"/>
        <family val="2"/>
        <charset val="134"/>
      </rPr>
      <t>方案</t>
    </r>
    <r>
      <rPr>
        <sz val="10"/>
        <color theme="1"/>
        <rFont val="Arial Narrow"/>
        <family val="2"/>
      </rPr>
      <t>1070</t>
    </r>
    <r>
      <rPr>
        <sz val="11"/>
        <color theme="1"/>
        <rFont val="宋体"/>
        <family val="2"/>
        <charset val="134"/>
        <scheme val="minor"/>
      </rPr>
      <t/>
    </r>
  </si>
  <si>
    <r>
      <rPr>
        <sz val="10"/>
        <color theme="1"/>
        <rFont val="宋体"/>
        <family val="2"/>
        <charset val="134"/>
      </rPr>
      <t>方案</t>
    </r>
    <r>
      <rPr>
        <sz val="10"/>
        <color theme="1"/>
        <rFont val="Arial Narrow"/>
        <family val="2"/>
      </rPr>
      <t>1071</t>
    </r>
    <r>
      <rPr>
        <sz val="11"/>
        <color theme="1"/>
        <rFont val="宋体"/>
        <family val="2"/>
        <charset val="134"/>
        <scheme val="minor"/>
      </rPr>
      <t/>
    </r>
  </si>
  <si>
    <r>
      <rPr>
        <sz val="10"/>
        <color theme="1"/>
        <rFont val="宋体"/>
        <family val="2"/>
        <charset val="134"/>
      </rPr>
      <t>方案</t>
    </r>
    <r>
      <rPr>
        <sz val="10"/>
        <color theme="1"/>
        <rFont val="Arial Narrow"/>
        <family val="2"/>
      </rPr>
      <t>1072</t>
    </r>
    <r>
      <rPr>
        <sz val="11"/>
        <color theme="1"/>
        <rFont val="宋体"/>
        <family val="2"/>
        <charset val="134"/>
        <scheme val="minor"/>
      </rPr>
      <t/>
    </r>
  </si>
  <si>
    <r>
      <rPr>
        <sz val="10"/>
        <color theme="1"/>
        <rFont val="宋体"/>
        <family val="2"/>
        <charset val="134"/>
      </rPr>
      <t>方案</t>
    </r>
    <r>
      <rPr>
        <sz val="10"/>
        <color theme="1"/>
        <rFont val="Arial Narrow"/>
        <family val="2"/>
      </rPr>
      <t>1073</t>
    </r>
    <r>
      <rPr>
        <sz val="11"/>
        <color theme="1"/>
        <rFont val="宋体"/>
        <family val="2"/>
        <charset val="134"/>
        <scheme val="minor"/>
      </rPr>
      <t/>
    </r>
  </si>
  <si>
    <r>
      <rPr>
        <sz val="10"/>
        <color theme="1"/>
        <rFont val="宋体"/>
        <family val="2"/>
        <charset val="134"/>
      </rPr>
      <t>方案</t>
    </r>
    <r>
      <rPr>
        <sz val="10"/>
        <color theme="1"/>
        <rFont val="Arial Narrow"/>
        <family val="2"/>
      </rPr>
      <t>1074</t>
    </r>
    <r>
      <rPr>
        <sz val="11"/>
        <color theme="1"/>
        <rFont val="宋体"/>
        <family val="2"/>
        <charset val="134"/>
        <scheme val="minor"/>
      </rPr>
      <t/>
    </r>
  </si>
  <si>
    <r>
      <rPr>
        <sz val="10"/>
        <color theme="1"/>
        <rFont val="宋体"/>
        <family val="2"/>
        <charset val="134"/>
      </rPr>
      <t>方案</t>
    </r>
    <r>
      <rPr>
        <sz val="10"/>
        <color theme="1"/>
        <rFont val="Arial Narrow"/>
        <family val="2"/>
      </rPr>
      <t>1075</t>
    </r>
    <r>
      <rPr>
        <sz val="11"/>
        <color theme="1"/>
        <rFont val="宋体"/>
        <family val="2"/>
        <charset val="134"/>
        <scheme val="minor"/>
      </rPr>
      <t/>
    </r>
  </si>
  <si>
    <r>
      <rPr>
        <sz val="10"/>
        <color theme="1"/>
        <rFont val="宋体"/>
        <family val="2"/>
        <charset val="134"/>
      </rPr>
      <t>方案</t>
    </r>
    <r>
      <rPr>
        <sz val="10"/>
        <color theme="1"/>
        <rFont val="Arial Narrow"/>
        <family val="2"/>
      </rPr>
      <t>1076</t>
    </r>
    <r>
      <rPr>
        <sz val="11"/>
        <color theme="1"/>
        <rFont val="宋体"/>
        <family val="2"/>
        <charset val="134"/>
        <scheme val="minor"/>
      </rPr>
      <t/>
    </r>
  </si>
  <si>
    <r>
      <rPr>
        <sz val="10"/>
        <color theme="1"/>
        <rFont val="宋体"/>
        <family val="2"/>
        <charset val="134"/>
      </rPr>
      <t>方案</t>
    </r>
    <r>
      <rPr>
        <sz val="10"/>
        <color theme="1"/>
        <rFont val="Arial Narrow"/>
        <family val="2"/>
      </rPr>
      <t>1077</t>
    </r>
    <r>
      <rPr>
        <sz val="11"/>
        <color theme="1"/>
        <rFont val="宋体"/>
        <family val="2"/>
        <charset val="134"/>
        <scheme val="minor"/>
      </rPr>
      <t/>
    </r>
  </si>
  <si>
    <r>
      <rPr>
        <sz val="10"/>
        <color theme="1"/>
        <rFont val="宋体"/>
        <family val="2"/>
        <charset val="134"/>
      </rPr>
      <t>方案</t>
    </r>
    <r>
      <rPr>
        <sz val="10"/>
        <color theme="1"/>
        <rFont val="Arial Narrow"/>
        <family val="2"/>
      </rPr>
      <t>1078</t>
    </r>
    <r>
      <rPr>
        <sz val="11"/>
        <color theme="1"/>
        <rFont val="宋体"/>
        <family val="2"/>
        <charset val="134"/>
        <scheme val="minor"/>
      </rPr>
      <t/>
    </r>
  </si>
  <si>
    <r>
      <rPr>
        <sz val="10"/>
        <color theme="1"/>
        <rFont val="宋体"/>
        <family val="2"/>
        <charset val="134"/>
      </rPr>
      <t>方案</t>
    </r>
    <r>
      <rPr>
        <sz val="10"/>
        <color theme="1"/>
        <rFont val="Arial Narrow"/>
        <family val="2"/>
      </rPr>
      <t>1079</t>
    </r>
    <r>
      <rPr>
        <sz val="11"/>
        <color theme="1"/>
        <rFont val="宋体"/>
        <family val="2"/>
        <charset val="134"/>
        <scheme val="minor"/>
      </rPr>
      <t/>
    </r>
  </si>
  <si>
    <r>
      <rPr>
        <sz val="10"/>
        <color theme="1"/>
        <rFont val="宋体"/>
        <family val="2"/>
        <charset val="134"/>
      </rPr>
      <t>方案</t>
    </r>
    <r>
      <rPr>
        <sz val="10"/>
        <color theme="1"/>
        <rFont val="Arial Narrow"/>
        <family val="2"/>
      </rPr>
      <t>1080</t>
    </r>
    <r>
      <rPr>
        <sz val="11"/>
        <color theme="1"/>
        <rFont val="宋体"/>
        <family val="2"/>
        <charset val="134"/>
        <scheme val="minor"/>
      </rPr>
      <t/>
    </r>
  </si>
  <si>
    <r>
      <rPr>
        <sz val="10"/>
        <color theme="1"/>
        <rFont val="宋体"/>
        <family val="2"/>
        <charset val="134"/>
      </rPr>
      <t>方案</t>
    </r>
    <r>
      <rPr>
        <sz val="10"/>
        <color theme="1"/>
        <rFont val="Arial Narrow"/>
        <family val="2"/>
      </rPr>
      <t>1081</t>
    </r>
    <r>
      <rPr>
        <sz val="11"/>
        <color theme="1"/>
        <rFont val="宋体"/>
        <family val="2"/>
        <charset val="134"/>
        <scheme val="minor"/>
      </rPr>
      <t/>
    </r>
  </si>
  <si>
    <r>
      <rPr>
        <sz val="10"/>
        <color theme="1"/>
        <rFont val="宋体"/>
        <family val="2"/>
        <charset val="134"/>
      </rPr>
      <t>方案</t>
    </r>
    <r>
      <rPr>
        <sz val="10"/>
        <color theme="1"/>
        <rFont val="Arial Narrow"/>
        <family val="2"/>
      </rPr>
      <t>1082</t>
    </r>
    <r>
      <rPr>
        <sz val="11"/>
        <color theme="1"/>
        <rFont val="宋体"/>
        <family val="2"/>
        <charset val="134"/>
        <scheme val="minor"/>
      </rPr>
      <t/>
    </r>
  </si>
  <si>
    <r>
      <rPr>
        <sz val="10"/>
        <color theme="1"/>
        <rFont val="宋体"/>
        <family val="2"/>
        <charset val="134"/>
      </rPr>
      <t>方案</t>
    </r>
    <r>
      <rPr>
        <sz val="10"/>
        <color theme="1"/>
        <rFont val="Arial Narrow"/>
        <family val="2"/>
      </rPr>
      <t>1083</t>
    </r>
    <r>
      <rPr>
        <sz val="11"/>
        <color theme="1"/>
        <rFont val="宋体"/>
        <family val="2"/>
        <charset val="134"/>
        <scheme val="minor"/>
      </rPr>
      <t/>
    </r>
  </si>
  <si>
    <r>
      <rPr>
        <sz val="10"/>
        <color theme="1"/>
        <rFont val="宋体"/>
        <family val="2"/>
        <charset val="134"/>
      </rPr>
      <t>方案</t>
    </r>
    <r>
      <rPr>
        <sz val="10"/>
        <color theme="1"/>
        <rFont val="Arial Narrow"/>
        <family val="2"/>
      </rPr>
      <t>1084</t>
    </r>
    <r>
      <rPr>
        <sz val="11"/>
        <color theme="1"/>
        <rFont val="宋体"/>
        <family val="2"/>
        <charset val="134"/>
        <scheme val="minor"/>
      </rPr>
      <t/>
    </r>
  </si>
  <si>
    <r>
      <rPr>
        <sz val="10"/>
        <color theme="1"/>
        <rFont val="宋体"/>
        <family val="2"/>
        <charset val="134"/>
      </rPr>
      <t>方案</t>
    </r>
    <r>
      <rPr>
        <sz val="10"/>
        <color theme="1"/>
        <rFont val="Arial Narrow"/>
        <family val="2"/>
      </rPr>
      <t>1085</t>
    </r>
    <r>
      <rPr>
        <sz val="11"/>
        <color theme="1"/>
        <rFont val="宋体"/>
        <family val="2"/>
        <charset val="134"/>
        <scheme val="minor"/>
      </rPr>
      <t/>
    </r>
  </si>
  <si>
    <r>
      <rPr>
        <sz val="10"/>
        <color theme="1"/>
        <rFont val="宋体"/>
        <family val="2"/>
        <charset val="134"/>
      </rPr>
      <t>方案</t>
    </r>
    <r>
      <rPr>
        <sz val="10"/>
        <color theme="1"/>
        <rFont val="Arial Narrow"/>
        <family val="2"/>
      </rPr>
      <t>1086</t>
    </r>
    <r>
      <rPr>
        <sz val="11"/>
        <color theme="1"/>
        <rFont val="宋体"/>
        <family val="2"/>
        <charset val="134"/>
        <scheme val="minor"/>
      </rPr>
      <t/>
    </r>
  </si>
  <si>
    <r>
      <rPr>
        <sz val="10"/>
        <color theme="1"/>
        <rFont val="宋体"/>
        <family val="2"/>
        <charset val="134"/>
      </rPr>
      <t>方案</t>
    </r>
    <r>
      <rPr>
        <sz val="10"/>
        <color theme="1"/>
        <rFont val="Arial Narrow"/>
        <family val="2"/>
      </rPr>
      <t>1087</t>
    </r>
    <r>
      <rPr>
        <sz val="11"/>
        <color theme="1"/>
        <rFont val="宋体"/>
        <family val="2"/>
        <charset val="134"/>
        <scheme val="minor"/>
      </rPr>
      <t/>
    </r>
  </si>
  <si>
    <r>
      <rPr>
        <sz val="10"/>
        <color theme="1"/>
        <rFont val="宋体"/>
        <family val="2"/>
        <charset val="134"/>
      </rPr>
      <t>方案</t>
    </r>
    <r>
      <rPr>
        <sz val="10"/>
        <color theme="1"/>
        <rFont val="Arial Narrow"/>
        <family val="2"/>
      </rPr>
      <t>1088</t>
    </r>
    <r>
      <rPr>
        <sz val="11"/>
        <color theme="1"/>
        <rFont val="宋体"/>
        <family val="2"/>
        <charset val="134"/>
        <scheme val="minor"/>
      </rPr>
      <t/>
    </r>
  </si>
  <si>
    <r>
      <rPr>
        <sz val="10"/>
        <color theme="1"/>
        <rFont val="宋体"/>
        <family val="2"/>
        <charset val="134"/>
      </rPr>
      <t>方案</t>
    </r>
    <r>
      <rPr>
        <sz val="10"/>
        <color theme="1"/>
        <rFont val="Arial Narrow"/>
        <family val="2"/>
      </rPr>
      <t>1089</t>
    </r>
    <r>
      <rPr>
        <sz val="11"/>
        <color theme="1"/>
        <rFont val="宋体"/>
        <family val="2"/>
        <charset val="134"/>
        <scheme val="minor"/>
      </rPr>
      <t/>
    </r>
  </si>
  <si>
    <r>
      <rPr>
        <sz val="10"/>
        <color theme="1"/>
        <rFont val="宋体"/>
        <family val="2"/>
        <charset val="134"/>
      </rPr>
      <t>方案</t>
    </r>
    <r>
      <rPr>
        <sz val="10"/>
        <color theme="1"/>
        <rFont val="Arial Narrow"/>
        <family val="2"/>
      </rPr>
      <t>1090</t>
    </r>
    <r>
      <rPr>
        <sz val="11"/>
        <color theme="1"/>
        <rFont val="宋体"/>
        <family val="2"/>
        <charset val="134"/>
        <scheme val="minor"/>
      </rPr>
      <t/>
    </r>
  </si>
  <si>
    <r>
      <rPr>
        <sz val="10"/>
        <color theme="1"/>
        <rFont val="宋体"/>
        <family val="2"/>
        <charset val="134"/>
      </rPr>
      <t>方案</t>
    </r>
    <r>
      <rPr>
        <sz val="10"/>
        <color theme="1"/>
        <rFont val="Arial Narrow"/>
        <family val="2"/>
      </rPr>
      <t>1091</t>
    </r>
    <r>
      <rPr>
        <sz val="11"/>
        <color theme="1"/>
        <rFont val="宋体"/>
        <family val="2"/>
        <charset val="134"/>
        <scheme val="minor"/>
      </rPr>
      <t/>
    </r>
  </si>
  <si>
    <r>
      <rPr>
        <sz val="10"/>
        <color theme="1"/>
        <rFont val="宋体"/>
        <family val="2"/>
        <charset val="134"/>
      </rPr>
      <t>方案</t>
    </r>
    <r>
      <rPr>
        <sz val="10"/>
        <color theme="1"/>
        <rFont val="Arial Narrow"/>
        <family val="2"/>
      </rPr>
      <t>1092</t>
    </r>
    <r>
      <rPr>
        <sz val="11"/>
        <color theme="1"/>
        <rFont val="宋体"/>
        <family val="2"/>
        <charset val="134"/>
        <scheme val="minor"/>
      </rPr>
      <t/>
    </r>
  </si>
  <si>
    <r>
      <rPr>
        <sz val="10"/>
        <color theme="1"/>
        <rFont val="宋体"/>
        <family val="2"/>
        <charset val="134"/>
      </rPr>
      <t>方案</t>
    </r>
    <r>
      <rPr>
        <sz val="10"/>
        <color theme="1"/>
        <rFont val="Arial Narrow"/>
        <family val="2"/>
      </rPr>
      <t>1093</t>
    </r>
    <r>
      <rPr>
        <sz val="11"/>
        <color theme="1"/>
        <rFont val="宋体"/>
        <family val="2"/>
        <charset val="134"/>
        <scheme val="minor"/>
      </rPr>
      <t/>
    </r>
  </si>
  <si>
    <r>
      <rPr>
        <sz val="10"/>
        <color theme="1"/>
        <rFont val="宋体"/>
        <family val="2"/>
        <charset val="134"/>
      </rPr>
      <t>方案</t>
    </r>
    <r>
      <rPr>
        <sz val="10"/>
        <color theme="1"/>
        <rFont val="Arial Narrow"/>
        <family val="2"/>
      </rPr>
      <t>1094</t>
    </r>
    <r>
      <rPr>
        <sz val="11"/>
        <color theme="1"/>
        <rFont val="宋体"/>
        <family val="2"/>
        <charset val="134"/>
        <scheme val="minor"/>
      </rPr>
      <t/>
    </r>
  </si>
  <si>
    <r>
      <rPr>
        <sz val="10"/>
        <color theme="1"/>
        <rFont val="宋体"/>
        <family val="2"/>
        <charset val="134"/>
      </rPr>
      <t>方案</t>
    </r>
    <r>
      <rPr>
        <sz val="10"/>
        <color theme="1"/>
        <rFont val="Arial Narrow"/>
        <family val="2"/>
      </rPr>
      <t>1095</t>
    </r>
    <r>
      <rPr>
        <sz val="11"/>
        <color theme="1"/>
        <rFont val="宋体"/>
        <family val="2"/>
        <charset val="134"/>
        <scheme val="minor"/>
      </rPr>
      <t/>
    </r>
  </si>
  <si>
    <r>
      <rPr>
        <sz val="10"/>
        <color theme="1"/>
        <rFont val="宋体"/>
        <family val="2"/>
        <charset val="134"/>
      </rPr>
      <t>方案</t>
    </r>
    <r>
      <rPr>
        <sz val="10"/>
        <color theme="1"/>
        <rFont val="Arial Narrow"/>
        <family val="2"/>
      </rPr>
      <t>1096</t>
    </r>
    <r>
      <rPr>
        <sz val="11"/>
        <color theme="1"/>
        <rFont val="宋体"/>
        <family val="2"/>
        <charset val="134"/>
        <scheme val="minor"/>
      </rPr>
      <t/>
    </r>
  </si>
  <si>
    <r>
      <rPr>
        <sz val="10"/>
        <color theme="1"/>
        <rFont val="宋体"/>
        <family val="2"/>
        <charset val="134"/>
      </rPr>
      <t>方案</t>
    </r>
    <r>
      <rPr>
        <sz val="10"/>
        <color theme="1"/>
        <rFont val="Arial Narrow"/>
        <family val="2"/>
      </rPr>
      <t>1097</t>
    </r>
    <r>
      <rPr>
        <sz val="11"/>
        <color theme="1"/>
        <rFont val="宋体"/>
        <family val="2"/>
        <charset val="134"/>
        <scheme val="minor"/>
      </rPr>
      <t/>
    </r>
  </si>
  <si>
    <r>
      <rPr>
        <sz val="10"/>
        <color theme="1"/>
        <rFont val="宋体"/>
        <family val="2"/>
        <charset val="134"/>
      </rPr>
      <t>方案</t>
    </r>
    <r>
      <rPr>
        <sz val="10"/>
        <color theme="1"/>
        <rFont val="Arial Narrow"/>
        <family val="2"/>
      </rPr>
      <t>1098</t>
    </r>
    <r>
      <rPr>
        <sz val="11"/>
        <color theme="1"/>
        <rFont val="宋体"/>
        <family val="2"/>
        <charset val="134"/>
        <scheme val="minor"/>
      </rPr>
      <t/>
    </r>
  </si>
  <si>
    <r>
      <rPr>
        <sz val="10"/>
        <color theme="1"/>
        <rFont val="宋体"/>
        <family val="2"/>
        <charset val="134"/>
      </rPr>
      <t>方案</t>
    </r>
    <r>
      <rPr>
        <sz val="10"/>
        <color theme="1"/>
        <rFont val="Arial Narrow"/>
        <family val="2"/>
      </rPr>
      <t>1099</t>
    </r>
    <r>
      <rPr>
        <sz val="11"/>
        <color theme="1"/>
        <rFont val="宋体"/>
        <family val="2"/>
        <charset val="134"/>
        <scheme val="minor"/>
      </rPr>
      <t/>
    </r>
  </si>
  <si>
    <r>
      <rPr>
        <sz val="10"/>
        <color theme="1"/>
        <rFont val="宋体"/>
        <family val="2"/>
        <charset val="134"/>
      </rPr>
      <t>方案</t>
    </r>
    <r>
      <rPr>
        <sz val="10"/>
        <color theme="1"/>
        <rFont val="Arial Narrow"/>
        <family val="2"/>
      </rPr>
      <t>1100</t>
    </r>
    <r>
      <rPr>
        <sz val="11"/>
        <color theme="1"/>
        <rFont val="宋体"/>
        <family val="2"/>
        <charset val="134"/>
        <scheme val="minor"/>
      </rPr>
      <t/>
    </r>
  </si>
  <si>
    <r>
      <rPr>
        <sz val="10"/>
        <color theme="1"/>
        <rFont val="宋体"/>
        <family val="2"/>
        <charset val="134"/>
      </rPr>
      <t>方案</t>
    </r>
    <r>
      <rPr>
        <sz val="10"/>
        <color theme="1"/>
        <rFont val="Arial Narrow"/>
        <family val="2"/>
      </rPr>
      <t>1101</t>
    </r>
    <r>
      <rPr>
        <sz val="11"/>
        <color theme="1"/>
        <rFont val="宋体"/>
        <family val="2"/>
        <charset val="134"/>
        <scheme val="minor"/>
      </rPr>
      <t/>
    </r>
  </si>
  <si>
    <r>
      <rPr>
        <sz val="10"/>
        <color theme="1"/>
        <rFont val="宋体"/>
        <family val="2"/>
        <charset val="134"/>
      </rPr>
      <t>方案</t>
    </r>
    <r>
      <rPr>
        <sz val="10"/>
        <color theme="1"/>
        <rFont val="Arial Narrow"/>
        <family val="2"/>
      </rPr>
      <t>1102</t>
    </r>
    <r>
      <rPr>
        <sz val="11"/>
        <color theme="1"/>
        <rFont val="宋体"/>
        <family val="2"/>
        <charset val="134"/>
        <scheme val="minor"/>
      </rPr>
      <t/>
    </r>
  </si>
  <si>
    <r>
      <rPr>
        <sz val="10"/>
        <color theme="1"/>
        <rFont val="宋体"/>
        <family val="2"/>
        <charset val="134"/>
      </rPr>
      <t>方案</t>
    </r>
    <r>
      <rPr>
        <sz val="10"/>
        <color theme="1"/>
        <rFont val="Arial Narrow"/>
        <family val="2"/>
      </rPr>
      <t>1103</t>
    </r>
    <r>
      <rPr>
        <sz val="11"/>
        <color theme="1"/>
        <rFont val="宋体"/>
        <family val="2"/>
        <charset val="134"/>
        <scheme val="minor"/>
      </rPr>
      <t/>
    </r>
  </si>
  <si>
    <r>
      <rPr>
        <sz val="10"/>
        <color theme="1"/>
        <rFont val="宋体"/>
        <family val="2"/>
        <charset val="134"/>
      </rPr>
      <t>方案</t>
    </r>
    <r>
      <rPr>
        <sz val="10"/>
        <color theme="1"/>
        <rFont val="Arial Narrow"/>
        <family val="2"/>
      </rPr>
      <t>1104</t>
    </r>
    <r>
      <rPr>
        <sz val="11"/>
        <color theme="1"/>
        <rFont val="宋体"/>
        <family val="2"/>
        <charset val="134"/>
        <scheme val="minor"/>
      </rPr>
      <t/>
    </r>
  </si>
  <si>
    <r>
      <rPr>
        <sz val="10"/>
        <color theme="1"/>
        <rFont val="宋体"/>
        <family val="2"/>
        <charset val="134"/>
      </rPr>
      <t>方案</t>
    </r>
    <r>
      <rPr>
        <sz val="10"/>
        <color theme="1"/>
        <rFont val="Arial Narrow"/>
        <family val="2"/>
      </rPr>
      <t>1105</t>
    </r>
    <r>
      <rPr>
        <sz val="11"/>
        <color theme="1"/>
        <rFont val="宋体"/>
        <family val="2"/>
        <charset val="134"/>
        <scheme val="minor"/>
      </rPr>
      <t/>
    </r>
  </si>
  <si>
    <r>
      <rPr>
        <sz val="10"/>
        <color theme="1"/>
        <rFont val="宋体"/>
        <family val="2"/>
        <charset val="134"/>
      </rPr>
      <t>方案</t>
    </r>
    <r>
      <rPr>
        <sz val="10"/>
        <color theme="1"/>
        <rFont val="Arial Narrow"/>
        <family val="2"/>
      </rPr>
      <t>1106</t>
    </r>
    <r>
      <rPr>
        <sz val="11"/>
        <color theme="1"/>
        <rFont val="宋体"/>
        <family val="2"/>
        <charset val="134"/>
        <scheme val="minor"/>
      </rPr>
      <t/>
    </r>
  </si>
  <si>
    <r>
      <rPr>
        <sz val="10"/>
        <color theme="1"/>
        <rFont val="宋体"/>
        <family val="2"/>
        <charset val="134"/>
      </rPr>
      <t>方案</t>
    </r>
    <r>
      <rPr>
        <sz val="10"/>
        <color theme="1"/>
        <rFont val="Arial Narrow"/>
        <family val="2"/>
      </rPr>
      <t>1107</t>
    </r>
    <r>
      <rPr>
        <sz val="11"/>
        <color theme="1"/>
        <rFont val="宋体"/>
        <family val="2"/>
        <charset val="134"/>
        <scheme val="minor"/>
      </rPr>
      <t/>
    </r>
  </si>
  <si>
    <r>
      <rPr>
        <sz val="10"/>
        <color theme="1"/>
        <rFont val="宋体"/>
        <family val="2"/>
        <charset val="134"/>
      </rPr>
      <t>方案</t>
    </r>
    <r>
      <rPr>
        <sz val="10"/>
        <color theme="1"/>
        <rFont val="Arial Narrow"/>
        <family val="2"/>
      </rPr>
      <t>1108</t>
    </r>
    <r>
      <rPr>
        <sz val="11"/>
        <color theme="1"/>
        <rFont val="宋体"/>
        <family val="2"/>
        <charset val="134"/>
        <scheme val="minor"/>
      </rPr>
      <t/>
    </r>
  </si>
  <si>
    <r>
      <rPr>
        <sz val="10"/>
        <color theme="1"/>
        <rFont val="宋体"/>
        <family val="2"/>
        <charset val="134"/>
      </rPr>
      <t>方案</t>
    </r>
    <r>
      <rPr>
        <sz val="10"/>
        <color theme="1"/>
        <rFont val="Arial Narrow"/>
        <family val="2"/>
      </rPr>
      <t>1109</t>
    </r>
    <r>
      <rPr>
        <sz val="11"/>
        <color theme="1"/>
        <rFont val="宋体"/>
        <family val="2"/>
        <charset val="134"/>
        <scheme val="minor"/>
      </rPr>
      <t/>
    </r>
  </si>
  <si>
    <r>
      <rPr>
        <sz val="10"/>
        <color theme="1"/>
        <rFont val="宋体"/>
        <family val="2"/>
        <charset val="134"/>
      </rPr>
      <t>方案</t>
    </r>
    <r>
      <rPr>
        <sz val="10"/>
        <color theme="1"/>
        <rFont val="Arial Narrow"/>
        <family val="2"/>
      </rPr>
      <t>1110</t>
    </r>
    <r>
      <rPr>
        <sz val="11"/>
        <color theme="1"/>
        <rFont val="宋体"/>
        <family val="2"/>
        <charset val="134"/>
        <scheme val="minor"/>
      </rPr>
      <t/>
    </r>
  </si>
  <si>
    <r>
      <rPr>
        <sz val="10"/>
        <color theme="1"/>
        <rFont val="宋体"/>
        <family val="2"/>
        <charset val="134"/>
      </rPr>
      <t>方案</t>
    </r>
    <r>
      <rPr>
        <sz val="10"/>
        <color theme="1"/>
        <rFont val="Arial Narrow"/>
        <family val="2"/>
      </rPr>
      <t>1111</t>
    </r>
    <r>
      <rPr>
        <sz val="11"/>
        <color theme="1"/>
        <rFont val="宋体"/>
        <family val="2"/>
        <charset val="134"/>
        <scheme val="minor"/>
      </rPr>
      <t/>
    </r>
  </si>
  <si>
    <r>
      <rPr>
        <sz val="10"/>
        <color theme="1"/>
        <rFont val="宋体"/>
        <family val="2"/>
        <charset val="134"/>
      </rPr>
      <t>方案</t>
    </r>
    <r>
      <rPr>
        <sz val="10"/>
        <color theme="1"/>
        <rFont val="Arial Narrow"/>
        <family val="2"/>
      </rPr>
      <t>1112</t>
    </r>
    <r>
      <rPr>
        <sz val="11"/>
        <color theme="1"/>
        <rFont val="宋体"/>
        <family val="2"/>
        <charset val="134"/>
        <scheme val="minor"/>
      </rPr>
      <t/>
    </r>
  </si>
  <si>
    <r>
      <rPr>
        <sz val="10"/>
        <color theme="1"/>
        <rFont val="宋体"/>
        <family val="2"/>
        <charset val="134"/>
      </rPr>
      <t>方案</t>
    </r>
    <r>
      <rPr>
        <sz val="10"/>
        <color theme="1"/>
        <rFont val="Arial Narrow"/>
        <family val="2"/>
      </rPr>
      <t>1113</t>
    </r>
    <r>
      <rPr>
        <sz val="11"/>
        <color theme="1"/>
        <rFont val="宋体"/>
        <family val="2"/>
        <charset val="134"/>
        <scheme val="minor"/>
      </rPr>
      <t/>
    </r>
  </si>
  <si>
    <r>
      <rPr>
        <sz val="10"/>
        <color theme="1"/>
        <rFont val="宋体"/>
        <family val="2"/>
        <charset val="134"/>
      </rPr>
      <t>方案</t>
    </r>
    <r>
      <rPr>
        <sz val="10"/>
        <color theme="1"/>
        <rFont val="Arial Narrow"/>
        <family val="2"/>
      </rPr>
      <t>1114</t>
    </r>
    <r>
      <rPr>
        <sz val="11"/>
        <color theme="1"/>
        <rFont val="宋体"/>
        <family val="2"/>
        <charset val="134"/>
        <scheme val="minor"/>
      </rPr>
      <t/>
    </r>
  </si>
  <si>
    <r>
      <rPr>
        <sz val="10"/>
        <color theme="1"/>
        <rFont val="宋体"/>
        <family val="2"/>
        <charset val="134"/>
      </rPr>
      <t>方案</t>
    </r>
    <r>
      <rPr>
        <sz val="10"/>
        <color theme="1"/>
        <rFont val="Arial Narrow"/>
        <family val="2"/>
      </rPr>
      <t>1115</t>
    </r>
    <r>
      <rPr>
        <sz val="11"/>
        <color theme="1"/>
        <rFont val="宋体"/>
        <family val="2"/>
        <charset val="134"/>
        <scheme val="minor"/>
      </rPr>
      <t/>
    </r>
  </si>
  <si>
    <r>
      <rPr>
        <sz val="10"/>
        <color theme="1"/>
        <rFont val="宋体"/>
        <family val="2"/>
        <charset val="134"/>
      </rPr>
      <t>方案</t>
    </r>
    <r>
      <rPr>
        <sz val="10"/>
        <color theme="1"/>
        <rFont val="Arial Narrow"/>
        <family val="2"/>
      </rPr>
      <t>1116</t>
    </r>
    <r>
      <rPr>
        <sz val="11"/>
        <color theme="1"/>
        <rFont val="宋体"/>
        <family val="2"/>
        <charset val="134"/>
        <scheme val="minor"/>
      </rPr>
      <t/>
    </r>
  </si>
  <si>
    <r>
      <rPr>
        <sz val="10"/>
        <color theme="1"/>
        <rFont val="宋体"/>
        <family val="2"/>
        <charset val="134"/>
      </rPr>
      <t>方案</t>
    </r>
    <r>
      <rPr>
        <sz val="10"/>
        <color theme="1"/>
        <rFont val="Arial Narrow"/>
        <family val="2"/>
      </rPr>
      <t>1117</t>
    </r>
    <r>
      <rPr>
        <sz val="11"/>
        <color theme="1"/>
        <rFont val="宋体"/>
        <family val="2"/>
        <charset val="134"/>
        <scheme val="minor"/>
      </rPr>
      <t/>
    </r>
  </si>
  <si>
    <r>
      <rPr>
        <sz val="10"/>
        <color theme="1"/>
        <rFont val="宋体"/>
        <family val="2"/>
        <charset val="134"/>
      </rPr>
      <t>方案</t>
    </r>
    <r>
      <rPr>
        <sz val="10"/>
        <color theme="1"/>
        <rFont val="Arial Narrow"/>
        <family val="2"/>
      </rPr>
      <t>1118</t>
    </r>
    <r>
      <rPr>
        <sz val="11"/>
        <color theme="1"/>
        <rFont val="宋体"/>
        <family val="2"/>
        <charset val="134"/>
        <scheme val="minor"/>
      </rPr>
      <t/>
    </r>
  </si>
  <si>
    <r>
      <rPr>
        <sz val="10"/>
        <color theme="1"/>
        <rFont val="宋体"/>
        <family val="2"/>
        <charset val="134"/>
      </rPr>
      <t>方案</t>
    </r>
    <r>
      <rPr>
        <sz val="10"/>
        <color theme="1"/>
        <rFont val="Arial Narrow"/>
        <family val="2"/>
      </rPr>
      <t>1119</t>
    </r>
    <r>
      <rPr>
        <sz val="11"/>
        <color theme="1"/>
        <rFont val="宋体"/>
        <family val="2"/>
        <charset val="134"/>
        <scheme val="minor"/>
      </rPr>
      <t/>
    </r>
  </si>
  <si>
    <r>
      <rPr>
        <sz val="10"/>
        <color theme="1"/>
        <rFont val="宋体"/>
        <family val="2"/>
        <charset val="134"/>
      </rPr>
      <t>方案</t>
    </r>
    <r>
      <rPr>
        <sz val="10"/>
        <color theme="1"/>
        <rFont val="Arial Narrow"/>
        <family val="2"/>
      </rPr>
      <t>1120</t>
    </r>
    <r>
      <rPr>
        <sz val="11"/>
        <color theme="1"/>
        <rFont val="宋体"/>
        <family val="2"/>
        <charset val="134"/>
        <scheme val="minor"/>
      </rPr>
      <t/>
    </r>
  </si>
  <si>
    <r>
      <rPr>
        <sz val="10"/>
        <color theme="1"/>
        <rFont val="宋体"/>
        <family val="2"/>
        <charset val="134"/>
      </rPr>
      <t>方案</t>
    </r>
    <r>
      <rPr>
        <sz val="10"/>
        <color theme="1"/>
        <rFont val="Arial Narrow"/>
        <family val="2"/>
      </rPr>
      <t>1121</t>
    </r>
    <r>
      <rPr>
        <sz val="11"/>
        <color theme="1"/>
        <rFont val="宋体"/>
        <family val="2"/>
        <charset val="134"/>
        <scheme val="minor"/>
      </rPr>
      <t/>
    </r>
  </si>
  <si>
    <r>
      <rPr>
        <sz val="10"/>
        <color theme="1"/>
        <rFont val="宋体"/>
        <family val="2"/>
        <charset val="134"/>
      </rPr>
      <t>方案</t>
    </r>
    <r>
      <rPr>
        <sz val="10"/>
        <color theme="1"/>
        <rFont val="Arial Narrow"/>
        <family val="2"/>
      </rPr>
      <t>1122</t>
    </r>
    <r>
      <rPr>
        <sz val="11"/>
        <color theme="1"/>
        <rFont val="宋体"/>
        <family val="2"/>
        <charset val="134"/>
        <scheme val="minor"/>
      </rPr>
      <t/>
    </r>
  </si>
  <si>
    <r>
      <rPr>
        <sz val="10"/>
        <color theme="1"/>
        <rFont val="宋体"/>
        <family val="2"/>
        <charset val="134"/>
      </rPr>
      <t>方案</t>
    </r>
    <r>
      <rPr>
        <sz val="10"/>
        <color theme="1"/>
        <rFont val="Arial Narrow"/>
        <family val="2"/>
      </rPr>
      <t>1123</t>
    </r>
    <r>
      <rPr>
        <sz val="11"/>
        <color theme="1"/>
        <rFont val="宋体"/>
        <family val="2"/>
        <charset val="134"/>
        <scheme val="minor"/>
      </rPr>
      <t/>
    </r>
  </si>
  <si>
    <r>
      <rPr>
        <sz val="10"/>
        <color theme="1"/>
        <rFont val="宋体"/>
        <family val="2"/>
        <charset val="134"/>
      </rPr>
      <t>方案</t>
    </r>
    <r>
      <rPr>
        <sz val="10"/>
        <color theme="1"/>
        <rFont val="Arial Narrow"/>
        <family val="2"/>
      </rPr>
      <t>1124</t>
    </r>
    <r>
      <rPr>
        <sz val="11"/>
        <color theme="1"/>
        <rFont val="宋体"/>
        <family val="2"/>
        <charset val="134"/>
        <scheme val="minor"/>
      </rPr>
      <t/>
    </r>
  </si>
  <si>
    <r>
      <rPr>
        <sz val="10"/>
        <color theme="1"/>
        <rFont val="宋体"/>
        <family val="2"/>
        <charset val="134"/>
      </rPr>
      <t>方案</t>
    </r>
    <r>
      <rPr>
        <sz val="10"/>
        <color theme="1"/>
        <rFont val="Arial Narrow"/>
        <family val="2"/>
      </rPr>
      <t>1125</t>
    </r>
    <r>
      <rPr>
        <sz val="11"/>
        <color theme="1"/>
        <rFont val="宋体"/>
        <family val="2"/>
        <charset val="134"/>
        <scheme val="minor"/>
      </rPr>
      <t/>
    </r>
  </si>
  <si>
    <r>
      <rPr>
        <sz val="10"/>
        <color theme="1"/>
        <rFont val="宋体"/>
        <family val="2"/>
        <charset val="134"/>
      </rPr>
      <t>方案</t>
    </r>
    <r>
      <rPr>
        <sz val="10"/>
        <color theme="1"/>
        <rFont val="Arial Narrow"/>
        <family val="2"/>
      </rPr>
      <t>1126</t>
    </r>
    <r>
      <rPr>
        <sz val="11"/>
        <color theme="1"/>
        <rFont val="宋体"/>
        <family val="2"/>
        <charset val="134"/>
        <scheme val="minor"/>
      </rPr>
      <t/>
    </r>
  </si>
  <si>
    <r>
      <rPr>
        <sz val="10"/>
        <color theme="1"/>
        <rFont val="宋体"/>
        <family val="2"/>
        <charset val="134"/>
      </rPr>
      <t>方案</t>
    </r>
    <r>
      <rPr>
        <sz val="10"/>
        <color theme="1"/>
        <rFont val="Arial Narrow"/>
        <family val="2"/>
      </rPr>
      <t>1127</t>
    </r>
    <r>
      <rPr>
        <sz val="11"/>
        <color theme="1"/>
        <rFont val="宋体"/>
        <family val="2"/>
        <charset val="134"/>
        <scheme val="minor"/>
      </rPr>
      <t/>
    </r>
  </si>
  <si>
    <r>
      <rPr>
        <sz val="10"/>
        <color theme="1"/>
        <rFont val="宋体"/>
        <family val="2"/>
        <charset val="134"/>
      </rPr>
      <t>方案</t>
    </r>
    <r>
      <rPr>
        <sz val="10"/>
        <color theme="1"/>
        <rFont val="Arial Narrow"/>
        <family val="2"/>
      </rPr>
      <t>1128</t>
    </r>
    <r>
      <rPr>
        <sz val="11"/>
        <color theme="1"/>
        <rFont val="宋体"/>
        <family val="2"/>
        <charset val="134"/>
        <scheme val="minor"/>
      </rPr>
      <t/>
    </r>
  </si>
  <si>
    <r>
      <rPr>
        <sz val="10"/>
        <color theme="1"/>
        <rFont val="宋体"/>
        <family val="2"/>
        <charset val="134"/>
      </rPr>
      <t>方案</t>
    </r>
    <r>
      <rPr>
        <sz val="10"/>
        <color theme="1"/>
        <rFont val="Arial Narrow"/>
        <family val="2"/>
      </rPr>
      <t>1129</t>
    </r>
    <r>
      <rPr>
        <sz val="11"/>
        <color theme="1"/>
        <rFont val="宋体"/>
        <family val="2"/>
        <charset val="134"/>
        <scheme val="minor"/>
      </rPr>
      <t/>
    </r>
  </si>
  <si>
    <r>
      <rPr>
        <sz val="10"/>
        <color theme="1"/>
        <rFont val="宋体"/>
        <family val="2"/>
        <charset val="134"/>
      </rPr>
      <t>方案</t>
    </r>
    <r>
      <rPr>
        <sz val="10"/>
        <color theme="1"/>
        <rFont val="Arial Narrow"/>
        <family val="2"/>
      </rPr>
      <t>1130</t>
    </r>
    <r>
      <rPr>
        <sz val="11"/>
        <color theme="1"/>
        <rFont val="宋体"/>
        <family val="2"/>
        <charset val="134"/>
        <scheme val="minor"/>
      </rPr>
      <t/>
    </r>
  </si>
  <si>
    <r>
      <rPr>
        <sz val="10"/>
        <color theme="1"/>
        <rFont val="宋体"/>
        <family val="2"/>
        <charset val="134"/>
      </rPr>
      <t>方案</t>
    </r>
    <r>
      <rPr>
        <sz val="10"/>
        <color theme="1"/>
        <rFont val="Arial Narrow"/>
        <family val="2"/>
      </rPr>
      <t>1131</t>
    </r>
    <r>
      <rPr>
        <sz val="11"/>
        <color theme="1"/>
        <rFont val="宋体"/>
        <family val="2"/>
        <charset val="134"/>
        <scheme val="minor"/>
      </rPr>
      <t/>
    </r>
  </si>
  <si>
    <r>
      <rPr>
        <sz val="10"/>
        <color theme="1"/>
        <rFont val="宋体"/>
        <family val="2"/>
        <charset val="134"/>
      </rPr>
      <t>方案</t>
    </r>
    <r>
      <rPr>
        <sz val="10"/>
        <color theme="1"/>
        <rFont val="Arial Narrow"/>
        <family val="2"/>
      </rPr>
      <t>1132</t>
    </r>
    <r>
      <rPr>
        <sz val="11"/>
        <color theme="1"/>
        <rFont val="宋体"/>
        <family val="2"/>
        <charset val="134"/>
        <scheme val="minor"/>
      </rPr>
      <t/>
    </r>
  </si>
  <si>
    <r>
      <rPr>
        <sz val="10"/>
        <color theme="1"/>
        <rFont val="宋体"/>
        <family val="2"/>
        <charset val="134"/>
      </rPr>
      <t>方案</t>
    </r>
    <r>
      <rPr>
        <sz val="10"/>
        <color theme="1"/>
        <rFont val="Arial Narrow"/>
        <family val="2"/>
      </rPr>
      <t>1133</t>
    </r>
    <r>
      <rPr>
        <sz val="11"/>
        <color theme="1"/>
        <rFont val="宋体"/>
        <family val="2"/>
        <charset val="134"/>
        <scheme val="minor"/>
      </rPr>
      <t/>
    </r>
  </si>
  <si>
    <r>
      <rPr>
        <sz val="10"/>
        <color theme="1"/>
        <rFont val="宋体"/>
        <family val="2"/>
        <charset val="134"/>
      </rPr>
      <t>方案</t>
    </r>
    <r>
      <rPr>
        <sz val="10"/>
        <color theme="1"/>
        <rFont val="Arial Narrow"/>
        <family val="2"/>
      </rPr>
      <t>1134</t>
    </r>
    <r>
      <rPr>
        <sz val="11"/>
        <color theme="1"/>
        <rFont val="宋体"/>
        <family val="2"/>
        <charset val="134"/>
        <scheme val="minor"/>
      </rPr>
      <t/>
    </r>
  </si>
  <si>
    <r>
      <rPr>
        <sz val="10"/>
        <color theme="1"/>
        <rFont val="宋体"/>
        <family val="2"/>
        <charset val="134"/>
      </rPr>
      <t>方案</t>
    </r>
    <r>
      <rPr>
        <sz val="10"/>
        <color theme="1"/>
        <rFont val="Arial Narrow"/>
        <family val="2"/>
      </rPr>
      <t>1135</t>
    </r>
    <r>
      <rPr>
        <sz val="11"/>
        <color theme="1"/>
        <rFont val="宋体"/>
        <family val="2"/>
        <charset val="134"/>
        <scheme val="minor"/>
      </rPr>
      <t/>
    </r>
  </si>
  <si>
    <r>
      <rPr>
        <sz val="10"/>
        <color theme="1"/>
        <rFont val="宋体"/>
        <family val="2"/>
        <charset val="134"/>
      </rPr>
      <t>方案</t>
    </r>
    <r>
      <rPr>
        <sz val="10"/>
        <color theme="1"/>
        <rFont val="Arial Narrow"/>
        <family val="2"/>
      </rPr>
      <t>1136</t>
    </r>
    <r>
      <rPr>
        <sz val="11"/>
        <color theme="1"/>
        <rFont val="宋体"/>
        <family val="2"/>
        <charset val="134"/>
        <scheme val="minor"/>
      </rPr>
      <t/>
    </r>
  </si>
  <si>
    <r>
      <rPr>
        <sz val="10"/>
        <color theme="1"/>
        <rFont val="宋体"/>
        <family val="2"/>
        <charset val="134"/>
      </rPr>
      <t>方案</t>
    </r>
    <r>
      <rPr>
        <sz val="10"/>
        <color theme="1"/>
        <rFont val="Arial Narrow"/>
        <family val="2"/>
      </rPr>
      <t>1137</t>
    </r>
    <r>
      <rPr>
        <sz val="11"/>
        <color theme="1"/>
        <rFont val="宋体"/>
        <family val="2"/>
        <charset val="134"/>
        <scheme val="minor"/>
      </rPr>
      <t/>
    </r>
  </si>
  <si>
    <r>
      <rPr>
        <sz val="10"/>
        <color theme="1"/>
        <rFont val="宋体"/>
        <family val="2"/>
        <charset val="134"/>
      </rPr>
      <t>方案</t>
    </r>
    <r>
      <rPr>
        <sz val="10"/>
        <color theme="1"/>
        <rFont val="Arial Narrow"/>
        <family val="2"/>
      </rPr>
      <t>1138</t>
    </r>
    <r>
      <rPr>
        <sz val="11"/>
        <color theme="1"/>
        <rFont val="宋体"/>
        <family val="2"/>
        <charset val="134"/>
        <scheme val="minor"/>
      </rPr>
      <t/>
    </r>
  </si>
  <si>
    <r>
      <rPr>
        <sz val="10"/>
        <color theme="1"/>
        <rFont val="宋体"/>
        <family val="2"/>
        <charset val="134"/>
      </rPr>
      <t>方案</t>
    </r>
    <r>
      <rPr>
        <sz val="10"/>
        <color theme="1"/>
        <rFont val="Arial Narrow"/>
        <family val="2"/>
      </rPr>
      <t>1139</t>
    </r>
    <r>
      <rPr>
        <sz val="11"/>
        <color theme="1"/>
        <rFont val="宋体"/>
        <family val="2"/>
        <charset val="134"/>
        <scheme val="minor"/>
      </rPr>
      <t/>
    </r>
  </si>
  <si>
    <r>
      <rPr>
        <sz val="10"/>
        <color theme="1"/>
        <rFont val="宋体"/>
        <family val="2"/>
        <charset val="134"/>
      </rPr>
      <t>方案</t>
    </r>
    <r>
      <rPr>
        <sz val="10"/>
        <color theme="1"/>
        <rFont val="Arial Narrow"/>
        <family val="2"/>
      </rPr>
      <t>1140</t>
    </r>
    <r>
      <rPr>
        <sz val="11"/>
        <color theme="1"/>
        <rFont val="宋体"/>
        <family val="2"/>
        <charset val="134"/>
        <scheme val="minor"/>
      </rPr>
      <t/>
    </r>
  </si>
  <si>
    <r>
      <rPr>
        <sz val="10"/>
        <color theme="1"/>
        <rFont val="宋体"/>
        <family val="2"/>
        <charset val="134"/>
      </rPr>
      <t>方案</t>
    </r>
    <r>
      <rPr>
        <sz val="10"/>
        <color theme="1"/>
        <rFont val="Arial Narrow"/>
        <family val="2"/>
      </rPr>
      <t>1141</t>
    </r>
    <r>
      <rPr>
        <sz val="11"/>
        <color theme="1"/>
        <rFont val="宋体"/>
        <family val="2"/>
        <charset val="134"/>
        <scheme val="minor"/>
      </rPr>
      <t/>
    </r>
  </si>
  <si>
    <r>
      <rPr>
        <sz val="10"/>
        <color theme="1"/>
        <rFont val="宋体"/>
        <family val="2"/>
        <charset val="134"/>
      </rPr>
      <t>方案</t>
    </r>
    <r>
      <rPr>
        <sz val="10"/>
        <color theme="1"/>
        <rFont val="Arial Narrow"/>
        <family val="2"/>
      </rPr>
      <t>1142</t>
    </r>
    <r>
      <rPr>
        <sz val="11"/>
        <color theme="1"/>
        <rFont val="宋体"/>
        <family val="2"/>
        <charset val="134"/>
        <scheme val="minor"/>
      </rPr>
      <t/>
    </r>
  </si>
  <si>
    <r>
      <rPr>
        <sz val="10"/>
        <color theme="1"/>
        <rFont val="宋体"/>
        <family val="2"/>
        <charset val="134"/>
      </rPr>
      <t>方案</t>
    </r>
    <r>
      <rPr>
        <sz val="10"/>
        <color theme="1"/>
        <rFont val="Arial Narrow"/>
        <family val="2"/>
      </rPr>
      <t>1143</t>
    </r>
    <r>
      <rPr>
        <sz val="11"/>
        <color theme="1"/>
        <rFont val="宋体"/>
        <family val="2"/>
        <charset val="134"/>
        <scheme val="minor"/>
      </rPr>
      <t/>
    </r>
  </si>
  <si>
    <r>
      <rPr>
        <sz val="10"/>
        <color theme="1"/>
        <rFont val="宋体"/>
        <family val="2"/>
        <charset val="134"/>
      </rPr>
      <t>方案</t>
    </r>
    <r>
      <rPr>
        <sz val="10"/>
        <color theme="1"/>
        <rFont val="Arial Narrow"/>
        <family val="2"/>
      </rPr>
      <t>1144</t>
    </r>
    <r>
      <rPr>
        <sz val="11"/>
        <color theme="1"/>
        <rFont val="宋体"/>
        <family val="2"/>
        <charset val="134"/>
        <scheme val="minor"/>
      </rPr>
      <t/>
    </r>
  </si>
  <si>
    <r>
      <rPr>
        <sz val="10"/>
        <color theme="1"/>
        <rFont val="宋体"/>
        <family val="2"/>
        <charset val="134"/>
      </rPr>
      <t>方案</t>
    </r>
    <r>
      <rPr>
        <sz val="10"/>
        <color theme="1"/>
        <rFont val="Arial Narrow"/>
        <family val="2"/>
      </rPr>
      <t>1145</t>
    </r>
    <r>
      <rPr>
        <sz val="11"/>
        <color theme="1"/>
        <rFont val="宋体"/>
        <family val="2"/>
        <charset val="134"/>
        <scheme val="minor"/>
      </rPr>
      <t/>
    </r>
  </si>
  <si>
    <r>
      <rPr>
        <sz val="10"/>
        <color theme="1"/>
        <rFont val="宋体"/>
        <family val="2"/>
        <charset val="134"/>
      </rPr>
      <t>方案</t>
    </r>
    <r>
      <rPr>
        <sz val="10"/>
        <color theme="1"/>
        <rFont val="Arial Narrow"/>
        <family val="2"/>
      </rPr>
      <t>1146</t>
    </r>
    <r>
      <rPr>
        <sz val="11"/>
        <color theme="1"/>
        <rFont val="宋体"/>
        <family val="2"/>
        <charset val="134"/>
        <scheme val="minor"/>
      </rPr>
      <t/>
    </r>
  </si>
  <si>
    <r>
      <rPr>
        <sz val="10"/>
        <color theme="1"/>
        <rFont val="宋体"/>
        <family val="2"/>
        <charset val="134"/>
      </rPr>
      <t>方案</t>
    </r>
    <r>
      <rPr>
        <sz val="10"/>
        <color theme="1"/>
        <rFont val="Arial Narrow"/>
        <family val="2"/>
      </rPr>
      <t>1147</t>
    </r>
    <r>
      <rPr>
        <sz val="11"/>
        <color theme="1"/>
        <rFont val="宋体"/>
        <family val="2"/>
        <charset val="134"/>
        <scheme val="minor"/>
      </rPr>
      <t/>
    </r>
  </si>
  <si>
    <r>
      <rPr>
        <sz val="10"/>
        <color theme="1"/>
        <rFont val="宋体"/>
        <family val="2"/>
        <charset val="134"/>
      </rPr>
      <t>方案</t>
    </r>
    <r>
      <rPr>
        <sz val="10"/>
        <color theme="1"/>
        <rFont val="Arial Narrow"/>
        <family val="2"/>
      </rPr>
      <t>1148</t>
    </r>
    <r>
      <rPr>
        <sz val="11"/>
        <color theme="1"/>
        <rFont val="宋体"/>
        <family val="2"/>
        <charset val="134"/>
        <scheme val="minor"/>
      </rPr>
      <t/>
    </r>
  </si>
  <si>
    <r>
      <rPr>
        <sz val="10"/>
        <color theme="1"/>
        <rFont val="宋体"/>
        <family val="2"/>
        <charset val="134"/>
      </rPr>
      <t>方案</t>
    </r>
    <r>
      <rPr>
        <sz val="10"/>
        <color theme="1"/>
        <rFont val="Arial Narrow"/>
        <family val="2"/>
      </rPr>
      <t>1149</t>
    </r>
    <r>
      <rPr>
        <sz val="11"/>
        <color theme="1"/>
        <rFont val="宋体"/>
        <family val="2"/>
        <charset val="134"/>
        <scheme val="minor"/>
      </rPr>
      <t/>
    </r>
  </si>
  <si>
    <r>
      <rPr>
        <sz val="10"/>
        <color theme="1"/>
        <rFont val="宋体"/>
        <family val="2"/>
        <charset val="134"/>
      </rPr>
      <t>方案</t>
    </r>
    <r>
      <rPr>
        <sz val="10"/>
        <color theme="1"/>
        <rFont val="Arial Narrow"/>
        <family val="2"/>
      </rPr>
      <t>1150</t>
    </r>
    <r>
      <rPr>
        <sz val="11"/>
        <color theme="1"/>
        <rFont val="宋体"/>
        <family val="2"/>
        <charset val="134"/>
        <scheme val="minor"/>
      </rPr>
      <t/>
    </r>
  </si>
  <si>
    <r>
      <rPr>
        <sz val="10"/>
        <color theme="1"/>
        <rFont val="宋体"/>
        <family val="2"/>
        <charset val="134"/>
      </rPr>
      <t>方案</t>
    </r>
    <r>
      <rPr>
        <sz val="10"/>
        <color theme="1"/>
        <rFont val="Arial Narrow"/>
        <family val="2"/>
      </rPr>
      <t>1151</t>
    </r>
    <r>
      <rPr>
        <sz val="11"/>
        <color theme="1"/>
        <rFont val="宋体"/>
        <family val="2"/>
        <charset val="134"/>
        <scheme val="minor"/>
      </rPr>
      <t/>
    </r>
  </si>
  <si>
    <r>
      <rPr>
        <sz val="10"/>
        <color theme="1"/>
        <rFont val="宋体"/>
        <family val="2"/>
        <charset val="134"/>
      </rPr>
      <t>方案</t>
    </r>
    <r>
      <rPr>
        <sz val="10"/>
        <color theme="1"/>
        <rFont val="Arial Narrow"/>
        <family val="2"/>
      </rPr>
      <t>1152</t>
    </r>
    <r>
      <rPr>
        <sz val="11"/>
        <color theme="1"/>
        <rFont val="宋体"/>
        <family val="2"/>
        <charset val="134"/>
        <scheme val="minor"/>
      </rPr>
      <t/>
    </r>
  </si>
  <si>
    <r>
      <rPr>
        <sz val="10"/>
        <color theme="1"/>
        <rFont val="宋体"/>
        <family val="2"/>
        <charset val="134"/>
      </rPr>
      <t>方案</t>
    </r>
    <r>
      <rPr>
        <sz val="10"/>
        <color theme="1"/>
        <rFont val="Arial Narrow"/>
        <family val="2"/>
      </rPr>
      <t>1153</t>
    </r>
    <r>
      <rPr>
        <sz val="11"/>
        <color theme="1"/>
        <rFont val="宋体"/>
        <family val="2"/>
        <charset val="134"/>
        <scheme val="minor"/>
      </rPr>
      <t/>
    </r>
  </si>
  <si>
    <r>
      <rPr>
        <sz val="10"/>
        <color theme="1"/>
        <rFont val="宋体"/>
        <family val="2"/>
        <charset val="134"/>
      </rPr>
      <t>方案</t>
    </r>
    <r>
      <rPr>
        <sz val="10"/>
        <color theme="1"/>
        <rFont val="Arial Narrow"/>
        <family val="2"/>
      </rPr>
      <t>1154</t>
    </r>
    <r>
      <rPr>
        <sz val="11"/>
        <color theme="1"/>
        <rFont val="宋体"/>
        <family val="2"/>
        <charset val="134"/>
        <scheme val="minor"/>
      </rPr>
      <t/>
    </r>
  </si>
  <si>
    <r>
      <rPr>
        <sz val="10"/>
        <color theme="1"/>
        <rFont val="宋体"/>
        <family val="2"/>
        <charset val="134"/>
      </rPr>
      <t>方案</t>
    </r>
    <r>
      <rPr>
        <sz val="10"/>
        <color theme="1"/>
        <rFont val="Arial Narrow"/>
        <family val="2"/>
      </rPr>
      <t>1155</t>
    </r>
    <r>
      <rPr>
        <sz val="11"/>
        <color theme="1"/>
        <rFont val="宋体"/>
        <family val="2"/>
        <charset val="134"/>
        <scheme val="minor"/>
      </rPr>
      <t/>
    </r>
  </si>
  <si>
    <r>
      <rPr>
        <sz val="10"/>
        <color theme="1"/>
        <rFont val="宋体"/>
        <family val="2"/>
        <charset val="134"/>
      </rPr>
      <t>方案</t>
    </r>
    <r>
      <rPr>
        <sz val="10"/>
        <color theme="1"/>
        <rFont val="Arial Narrow"/>
        <family val="2"/>
      </rPr>
      <t>1156</t>
    </r>
    <r>
      <rPr>
        <sz val="11"/>
        <color theme="1"/>
        <rFont val="宋体"/>
        <family val="2"/>
        <charset val="134"/>
        <scheme val="minor"/>
      </rPr>
      <t/>
    </r>
  </si>
  <si>
    <r>
      <rPr>
        <sz val="10"/>
        <color theme="1"/>
        <rFont val="宋体"/>
        <family val="2"/>
        <charset val="134"/>
      </rPr>
      <t>方案</t>
    </r>
    <r>
      <rPr>
        <sz val="10"/>
        <color theme="1"/>
        <rFont val="Arial Narrow"/>
        <family val="2"/>
      </rPr>
      <t>1157</t>
    </r>
    <r>
      <rPr>
        <sz val="11"/>
        <color theme="1"/>
        <rFont val="宋体"/>
        <family val="2"/>
        <charset val="134"/>
        <scheme val="minor"/>
      </rPr>
      <t/>
    </r>
  </si>
  <si>
    <r>
      <rPr>
        <sz val="10"/>
        <color theme="1"/>
        <rFont val="宋体"/>
        <family val="2"/>
        <charset val="134"/>
      </rPr>
      <t>方案</t>
    </r>
    <r>
      <rPr>
        <sz val="10"/>
        <color theme="1"/>
        <rFont val="Arial Narrow"/>
        <family val="2"/>
      </rPr>
      <t>1158</t>
    </r>
    <r>
      <rPr>
        <sz val="11"/>
        <color theme="1"/>
        <rFont val="宋体"/>
        <family val="2"/>
        <charset val="134"/>
        <scheme val="minor"/>
      </rPr>
      <t/>
    </r>
  </si>
  <si>
    <r>
      <rPr>
        <sz val="10"/>
        <color theme="1"/>
        <rFont val="宋体"/>
        <family val="2"/>
        <charset val="134"/>
      </rPr>
      <t>方案</t>
    </r>
    <r>
      <rPr>
        <sz val="10"/>
        <color theme="1"/>
        <rFont val="Arial Narrow"/>
        <family val="2"/>
      </rPr>
      <t>1159</t>
    </r>
    <r>
      <rPr>
        <sz val="11"/>
        <color theme="1"/>
        <rFont val="宋体"/>
        <family val="2"/>
        <charset val="134"/>
        <scheme val="minor"/>
      </rPr>
      <t/>
    </r>
  </si>
  <si>
    <r>
      <rPr>
        <sz val="10"/>
        <color theme="1"/>
        <rFont val="宋体"/>
        <family val="2"/>
        <charset val="134"/>
      </rPr>
      <t>方案</t>
    </r>
    <r>
      <rPr>
        <sz val="10"/>
        <color theme="1"/>
        <rFont val="Arial Narrow"/>
        <family val="2"/>
      </rPr>
      <t>1160</t>
    </r>
    <r>
      <rPr>
        <sz val="11"/>
        <color theme="1"/>
        <rFont val="宋体"/>
        <family val="2"/>
        <charset val="134"/>
        <scheme val="minor"/>
      </rPr>
      <t/>
    </r>
  </si>
  <si>
    <r>
      <rPr>
        <sz val="10"/>
        <color theme="1"/>
        <rFont val="宋体"/>
        <family val="2"/>
        <charset val="134"/>
      </rPr>
      <t>方案</t>
    </r>
    <r>
      <rPr>
        <sz val="10"/>
        <color theme="1"/>
        <rFont val="Arial Narrow"/>
        <family val="2"/>
      </rPr>
      <t>1161</t>
    </r>
    <r>
      <rPr>
        <sz val="11"/>
        <color theme="1"/>
        <rFont val="宋体"/>
        <family val="2"/>
        <charset val="134"/>
        <scheme val="minor"/>
      </rPr>
      <t/>
    </r>
  </si>
  <si>
    <r>
      <rPr>
        <sz val="10"/>
        <color theme="1"/>
        <rFont val="宋体"/>
        <family val="2"/>
        <charset val="134"/>
      </rPr>
      <t>方案</t>
    </r>
    <r>
      <rPr>
        <sz val="10"/>
        <color theme="1"/>
        <rFont val="Arial Narrow"/>
        <family val="2"/>
      </rPr>
      <t>1162</t>
    </r>
    <r>
      <rPr>
        <sz val="11"/>
        <color theme="1"/>
        <rFont val="宋体"/>
        <family val="2"/>
        <charset val="134"/>
        <scheme val="minor"/>
      </rPr>
      <t/>
    </r>
  </si>
  <si>
    <r>
      <rPr>
        <sz val="10"/>
        <color theme="1"/>
        <rFont val="宋体"/>
        <family val="2"/>
        <charset val="134"/>
      </rPr>
      <t>方案</t>
    </r>
    <r>
      <rPr>
        <sz val="10"/>
        <color theme="1"/>
        <rFont val="Arial Narrow"/>
        <family val="2"/>
      </rPr>
      <t>1163</t>
    </r>
    <r>
      <rPr>
        <sz val="11"/>
        <color theme="1"/>
        <rFont val="宋体"/>
        <family val="2"/>
        <charset val="134"/>
        <scheme val="minor"/>
      </rPr>
      <t/>
    </r>
  </si>
  <si>
    <r>
      <rPr>
        <sz val="10"/>
        <color theme="1"/>
        <rFont val="宋体"/>
        <family val="2"/>
        <charset val="134"/>
      </rPr>
      <t>方案</t>
    </r>
    <r>
      <rPr>
        <sz val="10"/>
        <color theme="1"/>
        <rFont val="Arial Narrow"/>
        <family val="2"/>
      </rPr>
      <t>1164</t>
    </r>
    <r>
      <rPr>
        <sz val="11"/>
        <color theme="1"/>
        <rFont val="宋体"/>
        <family val="2"/>
        <charset val="134"/>
        <scheme val="minor"/>
      </rPr>
      <t/>
    </r>
  </si>
  <si>
    <r>
      <rPr>
        <sz val="10"/>
        <color theme="1"/>
        <rFont val="宋体"/>
        <family val="2"/>
        <charset val="134"/>
      </rPr>
      <t>方案</t>
    </r>
    <r>
      <rPr>
        <sz val="10"/>
        <color theme="1"/>
        <rFont val="Arial Narrow"/>
        <family val="2"/>
      </rPr>
      <t>1165</t>
    </r>
    <r>
      <rPr>
        <sz val="11"/>
        <color theme="1"/>
        <rFont val="宋体"/>
        <family val="2"/>
        <charset val="134"/>
        <scheme val="minor"/>
      </rPr>
      <t/>
    </r>
  </si>
  <si>
    <r>
      <rPr>
        <sz val="10"/>
        <color theme="1"/>
        <rFont val="宋体"/>
        <family val="2"/>
        <charset val="134"/>
      </rPr>
      <t>方案</t>
    </r>
    <r>
      <rPr>
        <sz val="10"/>
        <color theme="1"/>
        <rFont val="Arial Narrow"/>
        <family val="2"/>
      </rPr>
      <t>1166</t>
    </r>
    <r>
      <rPr>
        <sz val="11"/>
        <color theme="1"/>
        <rFont val="宋体"/>
        <family val="2"/>
        <charset val="134"/>
        <scheme val="minor"/>
      </rPr>
      <t/>
    </r>
  </si>
  <si>
    <r>
      <rPr>
        <sz val="10"/>
        <color theme="1"/>
        <rFont val="宋体"/>
        <family val="2"/>
        <charset val="134"/>
      </rPr>
      <t>方案</t>
    </r>
    <r>
      <rPr>
        <sz val="10"/>
        <color theme="1"/>
        <rFont val="Arial Narrow"/>
        <family val="2"/>
      </rPr>
      <t>1167</t>
    </r>
    <r>
      <rPr>
        <sz val="11"/>
        <color theme="1"/>
        <rFont val="宋体"/>
        <family val="2"/>
        <charset val="134"/>
        <scheme val="minor"/>
      </rPr>
      <t/>
    </r>
  </si>
  <si>
    <r>
      <rPr>
        <sz val="10"/>
        <color theme="1"/>
        <rFont val="宋体"/>
        <family val="2"/>
        <charset val="134"/>
      </rPr>
      <t>方案</t>
    </r>
    <r>
      <rPr>
        <sz val="10"/>
        <color theme="1"/>
        <rFont val="Arial Narrow"/>
        <family val="2"/>
      </rPr>
      <t>1168</t>
    </r>
    <r>
      <rPr>
        <sz val="11"/>
        <color theme="1"/>
        <rFont val="宋体"/>
        <family val="2"/>
        <charset val="134"/>
        <scheme val="minor"/>
      </rPr>
      <t/>
    </r>
  </si>
  <si>
    <r>
      <rPr>
        <sz val="10"/>
        <color theme="1"/>
        <rFont val="宋体"/>
        <family val="2"/>
        <charset val="134"/>
      </rPr>
      <t>方案</t>
    </r>
    <r>
      <rPr>
        <sz val="10"/>
        <color theme="1"/>
        <rFont val="Arial Narrow"/>
        <family val="2"/>
      </rPr>
      <t>1169</t>
    </r>
    <r>
      <rPr>
        <sz val="11"/>
        <color theme="1"/>
        <rFont val="宋体"/>
        <family val="2"/>
        <charset val="134"/>
        <scheme val="minor"/>
      </rPr>
      <t/>
    </r>
  </si>
  <si>
    <r>
      <rPr>
        <sz val="10"/>
        <color theme="1"/>
        <rFont val="宋体"/>
        <family val="2"/>
        <charset val="134"/>
      </rPr>
      <t>方案</t>
    </r>
    <r>
      <rPr>
        <sz val="10"/>
        <color theme="1"/>
        <rFont val="Arial Narrow"/>
        <family val="2"/>
      </rPr>
      <t>1170</t>
    </r>
    <r>
      <rPr>
        <sz val="11"/>
        <color theme="1"/>
        <rFont val="宋体"/>
        <family val="2"/>
        <charset val="134"/>
        <scheme val="minor"/>
      </rPr>
      <t/>
    </r>
  </si>
  <si>
    <r>
      <rPr>
        <sz val="10"/>
        <color theme="1"/>
        <rFont val="宋体"/>
        <family val="2"/>
        <charset val="134"/>
      </rPr>
      <t>方案</t>
    </r>
    <r>
      <rPr>
        <sz val="10"/>
        <color theme="1"/>
        <rFont val="Arial Narrow"/>
        <family val="2"/>
      </rPr>
      <t>1171</t>
    </r>
    <r>
      <rPr>
        <sz val="11"/>
        <color theme="1"/>
        <rFont val="宋体"/>
        <family val="2"/>
        <charset val="134"/>
        <scheme val="minor"/>
      </rPr>
      <t/>
    </r>
  </si>
  <si>
    <r>
      <rPr>
        <sz val="10"/>
        <color theme="1"/>
        <rFont val="宋体"/>
        <family val="2"/>
        <charset val="134"/>
      </rPr>
      <t>方案</t>
    </r>
    <r>
      <rPr>
        <sz val="10"/>
        <color theme="1"/>
        <rFont val="Arial Narrow"/>
        <family val="2"/>
      </rPr>
      <t>1172</t>
    </r>
    <r>
      <rPr>
        <sz val="11"/>
        <color theme="1"/>
        <rFont val="宋体"/>
        <family val="2"/>
        <charset val="134"/>
        <scheme val="minor"/>
      </rPr>
      <t/>
    </r>
  </si>
  <si>
    <r>
      <rPr>
        <sz val="10"/>
        <color theme="1"/>
        <rFont val="宋体"/>
        <family val="2"/>
        <charset val="134"/>
      </rPr>
      <t>方案</t>
    </r>
    <r>
      <rPr>
        <sz val="10"/>
        <color theme="1"/>
        <rFont val="Arial Narrow"/>
        <family val="2"/>
      </rPr>
      <t>1173</t>
    </r>
    <r>
      <rPr>
        <sz val="11"/>
        <color theme="1"/>
        <rFont val="宋体"/>
        <family val="2"/>
        <charset val="134"/>
        <scheme val="minor"/>
      </rPr>
      <t/>
    </r>
  </si>
  <si>
    <r>
      <rPr>
        <sz val="10"/>
        <color theme="1"/>
        <rFont val="宋体"/>
        <family val="2"/>
        <charset val="134"/>
      </rPr>
      <t>方案</t>
    </r>
    <r>
      <rPr>
        <sz val="10"/>
        <color theme="1"/>
        <rFont val="Arial Narrow"/>
        <family val="2"/>
      </rPr>
      <t>1174</t>
    </r>
    <r>
      <rPr>
        <sz val="11"/>
        <color theme="1"/>
        <rFont val="宋体"/>
        <family val="2"/>
        <charset val="134"/>
        <scheme val="minor"/>
      </rPr>
      <t/>
    </r>
  </si>
  <si>
    <r>
      <rPr>
        <sz val="10"/>
        <color theme="1"/>
        <rFont val="宋体"/>
        <family val="2"/>
        <charset val="134"/>
      </rPr>
      <t>方案</t>
    </r>
    <r>
      <rPr>
        <sz val="10"/>
        <color theme="1"/>
        <rFont val="Arial Narrow"/>
        <family val="2"/>
      </rPr>
      <t>1175</t>
    </r>
    <r>
      <rPr>
        <sz val="11"/>
        <color theme="1"/>
        <rFont val="宋体"/>
        <family val="2"/>
        <charset val="134"/>
        <scheme val="minor"/>
      </rPr>
      <t/>
    </r>
  </si>
  <si>
    <r>
      <rPr>
        <sz val="10"/>
        <color theme="1"/>
        <rFont val="宋体"/>
        <family val="2"/>
        <charset val="134"/>
      </rPr>
      <t>方案</t>
    </r>
    <r>
      <rPr>
        <sz val="10"/>
        <color theme="1"/>
        <rFont val="Arial Narrow"/>
        <family val="2"/>
      </rPr>
      <t>1176</t>
    </r>
    <r>
      <rPr>
        <sz val="11"/>
        <color theme="1"/>
        <rFont val="宋体"/>
        <family val="2"/>
        <charset val="134"/>
        <scheme val="minor"/>
      </rPr>
      <t/>
    </r>
  </si>
  <si>
    <r>
      <rPr>
        <sz val="10"/>
        <color theme="1"/>
        <rFont val="宋体"/>
        <family val="2"/>
        <charset val="134"/>
      </rPr>
      <t>方案</t>
    </r>
    <r>
      <rPr>
        <sz val="10"/>
        <color theme="1"/>
        <rFont val="Arial Narrow"/>
        <family val="2"/>
      </rPr>
      <t>1177</t>
    </r>
    <r>
      <rPr>
        <sz val="11"/>
        <color theme="1"/>
        <rFont val="宋体"/>
        <family val="2"/>
        <charset val="134"/>
        <scheme val="minor"/>
      </rPr>
      <t/>
    </r>
  </si>
  <si>
    <r>
      <rPr>
        <sz val="10"/>
        <color theme="1"/>
        <rFont val="宋体"/>
        <family val="2"/>
        <charset val="134"/>
      </rPr>
      <t>方案</t>
    </r>
    <r>
      <rPr>
        <sz val="10"/>
        <color theme="1"/>
        <rFont val="Arial Narrow"/>
        <family val="2"/>
      </rPr>
      <t>1178</t>
    </r>
    <r>
      <rPr>
        <sz val="11"/>
        <color theme="1"/>
        <rFont val="宋体"/>
        <family val="2"/>
        <charset val="134"/>
        <scheme val="minor"/>
      </rPr>
      <t/>
    </r>
  </si>
  <si>
    <r>
      <rPr>
        <sz val="10"/>
        <color theme="1"/>
        <rFont val="宋体"/>
        <family val="2"/>
        <charset val="134"/>
      </rPr>
      <t>方案</t>
    </r>
    <r>
      <rPr>
        <sz val="10"/>
        <color theme="1"/>
        <rFont val="Arial Narrow"/>
        <family val="2"/>
      </rPr>
      <t>1179</t>
    </r>
    <r>
      <rPr>
        <sz val="11"/>
        <color theme="1"/>
        <rFont val="宋体"/>
        <family val="2"/>
        <charset val="134"/>
        <scheme val="minor"/>
      </rPr>
      <t/>
    </r>
  </si>
  <si>
    <r>
      <rPr>
        <sz val="10"/>
        <color theme="1"/>
        <rFont val="宋体"/>
        <family val="2"/>
        <charset val="134"/>
      </rPr>
      <t>方案</t>
    </r>
    <r>
      <rPr>
        <sz val="10"/>
        <color theme="1"/>
        <rFont val="Arial Narrow"/>
        <family val="2"/>
      </rPr>
      <t>1180</t>
    </r>
    <r>
      <rPr>
        <sz val="11"/>
        <color theme="1"/>
        <rFont val="宋体"/>
        <family val="2"/>
        <charset val="134"/>
        <scheme val="minor"/>
      </rPr>
      <t/>
    </r>
  </si>
  <si>
    <r>
      <rPr>
        <sz val="10"/>
        <color theme="1"/>
        <rFont val="宋体"/>
        <family val="2"/>
        <charset val="134"/>
      </rPr>
      <t>方案</t>
    </r>
    <r>
      <rPr>
        <sz val="10"/>
        <color theme="1"/>
        <rFont val="Arial Narrow"/>
        <family val="2"/>
      </rPr>
      <t>1181</t>
    </r>
    <r>
      <rPr>
        <sz val="11"/>
        <color theme="1"/>
        <rFont val="宋体"/>
        <family val="2"/>
        <charset val="134"/>
        <scheme val="minor"/>
      </rPr>
      <t/>
    </r>
  </si>
  <si>
    <r>
      <rPr>
        <sz val="10"/>
        <color theme="1"/>
        <rFont val="宋体"/>
        <family val="2"/>
        <charset val="134"/>
      </rPr>
      <t>方案</t>
    </r>
    <r>
      <rPr>
        <sz val="10"/>
        <color theme="1"/>
        <rFont val="Arial Narrow"/>
        <family val="2"/>
      </rPr>
      <t>1182</t>
    </r>
    <r>
      <rPr>
        <sz val="11"/>
        <color theme="1"/>
        <rFont val="宋体"/>
        <family val="2"/>
        <charset val="134"/>
        <scheme val="minor"/>
      </rPr>
      <t/>
    </r>
  </si>
  <si>
    <r>
      <rPr>
        <sz val="10"/>
        <color theme="1"/>
        <rFont val="宋体"/>
        <family val="2"/>
        <charset val="134"/>
      </rPr>
      <t>方案</t>
    </r>
    <r>
      <rPr>
        <sz val="10"/>
        <color theme="1"/>
        <rFont val="Arial Narrow"/>
        <family val="2"/>
      </rPr>
      <t>1183</t>
    </r>
    <r>
      <rPr>
        <sz val="11"/>
        <color theme="1"/>
        <rFont val="宋体"/>
        <family val="2"/>
        <charset val="134"/>
        <scheme val="minor"/>
      </rPr>
      <t/>
    </r>
  </si>
  <si>
    <r>
      <rPr>
        <sz val="10"/>
        <color theme="1"/>
        <rFont val="宋体"/>
        <family val="2"/>
        <charset val="134"/>
      </rPr>
      <t>方案</t>
    </r>
    <r>
      <rPr>
        <sz val="10"/>
        <color theme="1"/>
        <rFont val="Arial Narrow"/>
        <family val="2"/>
      </rPr>
      <t>1184</t>
    </r>
    <r>
      <rPr>
        <sz val="11"/>
        <color theme="1"/>
        <rFont val="宋体"/>
        <family val="2"/>
        <charset val="134"/>
        <scheme val="minor"/>
      </rPr>
      <t/>
    </r>
  </si>
  <si>
    <r>
      <rPr>
        <sz val="10"/>
        <color theme="1"/>
        <rFont val="宋体"/>
        <family val="2"/>
        <charset val="134"/>
      </rPr>
      <t>方案</t>
    </r>
    <r>
      <rPr>
        <sz val="10"/>
        <color theme="1"/>
        <rFont val="Arial Narrow"/>
        <family val="2"/>
      </rPr>
      <t>1185</t>
    </r>
    <r>
      <rPr>
        <sz val="11"/>
        <color theme="1"/>
        <rFont val="宋体"/>
        <family val="2"/>
        <charset val="134"/>
        <scheme val="minor"/>
      </rPr>
      <t/>
    </r>
  </si>
  <si>
    <r>
      <rPr>
        <sz val="10"/>
        <color theme="1"/>
        <rFont val="宋体"/>
        <family val="2"/>
        <charset val="134"/>
      </rPr>
      <t>方案</t>
    </r>
    <r>
      <rPr>
        <sz val="10"/>
        <color theme="1"/>
        <rFont val="Arial Narrow"/>
        <family val="2"/>
      </rPr>
      <t>1186</t>
    </r>
    <r>
      <rPr>
        <sz val="11"/>
        <color theme="1"/>
        <rFont val="宋体"/>
        <family val="2"/>
        <charset val="134"/>
        <scheme val="minor"/>
      </rPr>
      <t/>
    </r>
  </si>
  <si>
    <r>
      <rPr>
        <sz val="10"/>
        <color theme="1"/>
        <rFont val="宋体"/>
        <family val="2"/>
        <charset val="134"/>
      </rPr>
      <t>方案</t>
    </r>
    <r>
      <rPr>
        <sz val="10"/>
        <color theme="1"/>
        <rFont val="Arial Narrow"/>
        <family val="2"/>
      </rPr>
      <t>1187</t>
    </r>
    <r>
      <rPr>
        <sz val="11"/>
        <color theme="1"/>
        <rFont val="宋体"/>
        <family val="2"/>
        <charset val="134"/>
        <scheme val="minor"/>
      </rPr>
      <t/>
    </r>
  </si>
  <si>
    <r>
      <rPr>
        <sz val="10"/>
        <color theme="1"/>
        <rFont val="宋体"/>
        <family val="2"/>
        <charset val="134"/>
      </rPr>
      <t>方案</t>
    </r>
    <r>
      <rPr>
        <sz val="10"/>
        <color theme="1"/>
        <rFont val="Arial Narrow"/>
        <family val="2"/>
      </rPr>
      <t>1188</t>
    </r>
    <r>
      <rPr>
        <sz val="11"/>
        <color theme="1"/>
        <rFont val="宋体"/>
        <family val="2"/>
        <charset val="134"/>
        <scheme val="minor"/>
      </rPr>
      <t/>
    </r>
  </si>
  <si>
    <r>
      <rPr>
        <sz val="10"/>
        <color theme="1"/>
        <rFont val="宋体"/>
        <family val="2"/>
        <charset val="134"/>
      </rPr>
      <t>方案</t>
    </r>
    <r>
      <rPr>
        <sz val="10"/>
        <color theme="1"/>
        <rFont val="Arial Narrow"/>
        <family val="2"/>
      </rPr>
      <t>1189</t>
    </r>
    <r>
      <rPr>
        <sz val="11"/>
        <color theme="1"/>
        <rFont val="宋体"/>
        <family val="2"/>
        <charset val="134"/>
        <scheme val="minor"/>
      </rPr>
      <t/>
    </r>
  </si>
  <si>
    <r>
      <rPr>
        <sz val="10"/>
        <color theme="1"/>
        <rFont val="宋体"/>
        <family val="2"/>
        <charset val="134"/>
      </rPr>
      <t>方案</t>
    </r>
    <r>
      <rPr>
        <sz val="10"/>
        <color theme="1"/>
        <rFont val="Arial Narrow"/>
        <family val="2"/>
      </rPr>
      <t>1190</t>
    </r>
    <r>
      <rPr>
        <sz val="11"/>
        <color theme="1"/>
        <rFont val="宋体"/>
        <family val="2"/>
        <charset val="134"/>
        <scheme val="minor"/>
      </rPr>
      <t/>
    </r>
  </si>
  <si>
    <r>
      <rPr>
        <sz val="10"/>
        <color theme="1"/>
        <rFont val="宋体"/>
        <family val="2"/>
        <charset val="134"/>
      </rPr>
      <t>方案</t>
    </r>
    <r>
      <rPr>
        <sz val="10"/>
        <color theme="1"/>
        <rFont val="Arial Narrow"/>
        <family val="2"/>
      </rPr>
      <t>1191</t>
    </r>
    <r>
      <rPr>
        <sz val="11"/>
        <color theme="1"/>
        <rFont val="宋体"/>
        <family val="2"/>
        <charset val="134"/>
        <scheme val="minor"/>
      </rPr>
      <t/>
    </r>
  </si>
  <si>
    <r>
      <rPr>
        <sz val="10"/>
        <color theme="1"/>
        <rFont val="宋体"/>
        <family val="2"/>
        <charset val="134"/>
      </rPr>
      <t>方案</t>
    </r>
    <r>
      <rPr>
        <sz val="10"/>
        <color theme="1"/>
        <rFont val="Arial Narrow"/>
        <family val="2"/>
      </rPr>
      <t>1192</t>
    </r>
    <r>
      <rPr>
        <sz val="11"/>
        <color theme="1"/>
        <rFont val="宋体"/>
        <family val="2"/>
        <charset val="134"/>
        <scheme val="minor"/>
      </rPr>
      <t/>
    </r>
  </si>
  <si>
    <r>
      <rPr>
        <sz val="10"/>
        <color theme="1"/>
        <rFont val="宋体"/>
        <family val="2"/>
        <charset val="134"/>
      </rPr>
      <t>方案</t>
    </r>
    <r>
      <rPr>
        <sz val="10"/>
        <color theme="1"/>
        <rFont val="Arial Narrow"/>
        <family val="2"/>
      </rPr>
      <t>1193</t>
    </r>
    <r>
      <rPr>
        <sz val="11"/>
        <color theme="1"/>
        <rFont val="宋体"/>
        <family val="2"/>
        <charset val="134"/>
        <scheme val="minor"/>
      </rPr>
      <t/>
    </r>
  </si>
  <si>
    <r>
      <rPr>
        <sz val="10"/>
        <color theme="1"/>
        <rFont val="宋体"/>
        <family val="2"/>
        <charset val="134"/>
      </rPr>
      <t>方案</t>
    </r>
    <r>
      <rPr>
        <sz val="10"/>
        <color theme="1"/>
        <rFont val="Arial Narrow"/>
        <family val="2"/>
      </rPr>
      <t>1194</t>
    </r>
    <r>
      <rPr>
        <sz val="11"/>
        <color theme="1"/>
        <rFont val="宋体"/>
        <family val="2"/>
        <charset val="134"/>
        <scheme val="minor"/>
      </rPr>
      <t/>
    </r>
  </si>
  <si>
    <r>
      <rPr>
        <sz val="10"/>
        <color theme="1"/>
        <rFont val="宋体"/>
        <family val="2"/>
        <charset val="134"/>
      </rPr>
      <t>方案</t>
    </r>
    <r>
      <rPr>
        <sz val="10"/>
        <color theme="1"/>
        <rFont val="Arial Narrow"/>
        <family val="2"/>
      </rPr>
      <t>1195</t>
    </r>
    <r>
      <rPr>
        <sz val="11"/>
        <color theme="1"/>
        <rFont val="宋体"/>
        <family val="2"/>
        <charset val="134"/>
        <scheme val="minor"/>
      </rPr>
      <t/>
    </r>
  </si>
  <si>
    <r>
      <rPr>
        <sz val="10"/>
        <color theme="1"/>
        <rFont val="宋体"/>
        <family val="2"/>
        <charset val="134"/>
      </rPr>
      <t>方案</t>
    </r>
    <r>
      <rPr>
        <sz val="10"/>
        <color theme="1"/>
        <rFont val="Arial Narrow"/>
        <family val="2"/>
      </rPr>
      <t>1196</t>
    </r>
    <r>
      <rPr>
        <sz val="11"/>
        <color theme="1"/>
        <rFont val="宋体"/>
        <family val="2"/>
        <charset val="134"/>
        <scheme val="minor"/>
      </rPr>
      <t/>
    </r>
  </si>
  <si>
    <r>
      <rPr>
        <sz val="10"/>
        <color theme="1"/>
        <rFont val="宋体"/>
        <family val="2"/>
        <charset val="134"/>
      </rPr>
      <t>方案</t>
    </r>
    <r>
      <rPr>
        <sz val="10"/>
        <color theme="1"/>
        <rFont val="Arial Narrow"/>
        <family val="2"/>
      </rPr>
      <t>1197</t>
    </r>
    <r>
      <rPr>
        <sz val="11"/>
        <color theme="1"/>
        <rFont val="宋体"/>
        <family val="2"/>
        <charset val="134"/>
        <scheme val="minor"/>
      </rPr>
      <t/>
    </r>
  </si>
  <si>
    <r>
      <rPr>
        <sz val="10"/>
        <color theme="1"/>
        <rFont val="宋体"/>
        <family val="2"/>
        <charset val="134"/>
      </rPr>
      <t>方案</t>
    </r>
    <r>
      <rPr>
        <sz val="10"/>
        <color theme="1"/>
        <rFont val="Arial Narrow"/>
        <family val="2"/>
      </rPr>
      <t>1198</t>
    </r>
    <r>
      <rPr>
        <sz val="11"/>
        <color theme="1"/>
        <rFont val="宋体"/>
        <family val="2"/>
        <charset val="134"/>
        <scheme val="minor"/>
      </rPr>
      <t/>
    </r>
  </si>
  <si>
    <r>
      <rPr>
        <sz val="10"/>
        <color theme="1"/>
        <rFont val="宋体"/>
        <family val="2"/>
        <charset val="134"/>
      </rPr>
      <t>方案</t>
    </r>
    <r>
      <rPr>
        <sz val="10"/>
        <color theme="1"/>
        <rFont val="Arial Narrow"/>
        <family val="2"/>
      </rPr>
      <t>1199</t>
    </r>
    <r>
      <rPr>
        <sz val="11"/>
        <color theme="1"/>
        <rFont val="宋体"/>
        <family val="2"/>
        <charset val="134"/>
        <scheme val="minor"/>
      </rPr>
      <t/>
    </r>
  </si>
  <si>
    <r>
      <rPr>
        <sz val="10"/>
        <color theme="1"/>
        <rFont val="宋体"/>
        <family val="2"/>
        <charset val="134"/>
      </rPr>
      <t>方案</t>
    </r>
    <r>
      <rPr>
        <sz val="10"/>
        <color theme="1"/>
        <rFont val="Arial Narrow"/>
        <family val="2"/>
      </rPr>
      <t>1200</t>
    </r>
    <r>
      <rPr>
        <sz val="11"/>
        <color theme="1"/>
        <rFont val="宋体"/>
        <family val="2"/>
        <charset val="134"/>
        <scheme val="minor"/>
      </rPr>
      <t/>
    </r>
  </si>
  <si>
    <r>
      <rPr>
        <sz val="10"/>
        <color theme="1"/>
        <rFont val="宋体"/>
        <family val="2"/>
        <charset val="134"/>
      </rPr>
      <t>方案</t>
    </r>
    <r>
      <rPr>
        <sz val="10"/>
        <color theme="1"/>
        <rFont val="Arial Narrow"/>
        <family val="2"/>
      </rPr>
      <t>1201</t>
    </r>
    <r>
      <rPr>
        <sz val="11"/>
        <color theme="1"/>
        <rFont val="宋体"/>
        <family val="2"/>
        <charset val="134"/>
        <scheme val="minor"/>
      </rPr>
      <t/>
    </r>
  </si>
  <si>
    <r>
      <rPr>
        <sz val="10"/>
        <color theme="1"/>
        <rFont val="宋体"/>
        <family val="2"/>
        <charset val="134"/>
      </rPr>
      <t>方案</t>
    </r>
    <r>
      <rPr>
        <sz val="10"/>
        <color theme="1"/>
        <rFont val="Arial Narrow"/>
        <family val="2"/>
      </rPr>
      <t>1202</t>
    </r>
    <r>
      <rPr>
        <sz val="11"/>
        <color theme="1"/>
        <rFont val="宋体"/>
        <family val="2"/>
        <charset val="134"/>
        <scheme val="minor"/>
      </rPr>
      <t/>
    </r>
  </si>
  <si>
    <r>
      <rPr>
        <sz val="10"/>
        <color theme="1"/>
        <rFont val="宋体"/>
        <family val="2"/>
        <charset val="134"/>
      </rPr>
      <t>方案</t>
    </r>
    <r>
      <rPr>
        <sz val="10"/>
        <color theme="1"/>
        <rFont val="Arial Narrow"/>
        <family val="2"/>
      </rPr>
      <t>1203</t>
    </r>
    <r>
      <rPr>
        <sz val="11"/>
        <color theme="1"/>
        <rFont val="宋体"/>
        <family val="2"/>
        <charset val="134"/>
        <scheme val="minor"/>
      </rPr>
      <t/>
    </r>
  </si>
  <si>
    <r>
      <rPr>
        <sz val="10"/>
        <color theme="1"/>
        <rFont val="宋体"/>
        <family val="2"/>
        <charset val="134"/>
      </rPr>
      <t>方案</t>
    </r>
    <r>
      <rPr>
        <sz val="10"/>
        <color theme="1"/>
        <rFont val="Arial Narrow"/>
        <family val="2"/>
      </rPr>
      <t>1204</t>
    </r>
    <r>
      <rPr>
        <sz val="11"/>
        <color theme="1"/>
        <rFont val="宋体"/>
        <family val="2"/>
        <charset val="134"/>
        <scheme val="minor"/>
      </rPr>
      <t/>
    </r>
  </si>
  <si>
    <r>
      <rPr>
        <sz val="10"/>
        <color theme="1"/>
        <rFont val="宋体"/>
        <family val="2"/>
        <charset val="134"/>
      </rPr>
      <t>方案</t>
    </r>
    <r>
      <rPr>
        <sz val="10"/>
        <color theme="1"/>
        <rFont val="Arial Narrow"/>
        <family val="2"/>
      </rPr>
      <t>1205</t>
    </r>
    <r>
      <rPr>
        <sz val="11"/>
        <color theme="1"/>
        <rFont val="宋体"/>
        <family val="2"/>
        <charset val="134"/>
        <scheme val="minor"/>
      </rPr>
      <t/>
    </r>
  </si>
  <si>
    <r>
      <rPr>
        <sz val="10"/>
        <color theme="1"/>
        <rFont val="宋体"/>
        <family val="2"/>
        <charset val="134"/>
      </rPr>
      <t>方案</t>
    </r>
    <r>
      <rPr>
        <sz val="10"/>
        <color theme="1"/>
        <rFont val="Arial Narrow"/>
        <family val="2"/>
      </rPr>
      <t>1206</t>
    </r>
    <r>
      <rPr>
        <sz val="11"/>
        <color theme="1"/>
        <rFont val="宋体"/>
        <family val="2"/>
        <charset val="134"/>
        <scheme val="minor"/>
      </rPr>
      <t/>
    </r>
  </si>
  <si>
    <r>
      <rPr>
        <sz val="10"/>
        <color theme="1"/>
        <rFont val="宋体"/>
        <family val="2"/>
        <charset val="134"/>
      </rPr>
      <t>方案</t>
    </r>
    <r>
      <rPr>
        <sz val="10"/>
        <color theme="1"/>
        <rFont val="Arial Narrow"/>
        <family val="2"/>
      </rPr>
      <t>1207</t>
    </r>
    <r>
      <rPr>
        <sz val="11"/>
        <color theme="1"/>
        <rFont val="宋体"/>
        <family val="2"/>
        <charset val="134"/>
        <scheme val="minor"/>
      </rPr>
      <t/>
    </r>
  </si>
  <si>
    <r>
      <rPr>
        <sz val="10"/>
        <color theme="1"/>
        <rFont val="宋体"/>
        <family val="2"/>
        <charset val="134"/>
      </rPr>
      <t>方案</t>
    </r>
    <r>
      <rPr>
        <sz val="10"/>
        <color theme="1"/>
        <rFont val="Arial Narrow"/>
        <family val="2"/>
      </rPr>
      <t>1208</t>
    </r>
    <r>
      <rPr>
        <sz val="11"/>
        <color theme="1"/>
        <rFont val="宋体"/>
        <family val="2"/>
        <charset val="134"/>
        <scheme val="minor"/>
      </rPr>
      <t/>
    </r>
  </si>
  <si>
    <r>
      <rPr>
        <sz val="10"/>
        <color theme="1"/>
        <rFont val="宋体"/>
        <family val="2"/>
        <charset val="134"/>
      </rPr>
      <t>方案</t>
    </r>
    <r>
      <rPr>
        <sz val="10"/>
        <color theme="1"/>
        <rFont val="Arial Narrow"/>
        <family val="2"/>
      </rPr>
      <t>1209</t>
    </r>
    <r>
      <rPr>
        <sz val="11"/>
        <color theme="1"/>
        <rFont val="宋体"/>
        <family val="2"/>
        <charset val="134"/>
        <scheme val="minor"/>
      </rPr>
      <t/>
    </r>
  </si>
  <si>
    <r>
      <rPr>
        <sz val="10"/>
        <color theme="1"/>
        <rFont val="宋体"/>
        <family val="2"/>
        <charset val="134"/>
      </rPr>
      <t>方案</t>
    </r>
    <r>
      <rPr>
        <sz val="10"/>
        <color theme="1"/>
        <rFont val="Arial Narrow"/>
        <family val="2"/>
      </rPr>
      <t>1210</t>
    </r>
    <r>
      <rPr>
        <sz val="11"/>
        <color theme="1"/>
        <rFont val="宋体"/>
        <family val="2"/>
        <charset val="134"/>
        <scheme val="minor"/>
      </rPr>
      <t/>
    </r>
  </si>
  <si>
    <r>
      <rPr>
        <sz val="10"/>
        <color theme="1"/>
        <rFont val="宋体"/>
        <family val="2"/>
        <charset val="134"/>
      </rPr>
      <t>方案</t>
    </r>
    <r>
      <rPr>
        <sz val="10"/>
        <color theme="1"/>
        <rFont val="Arial Narrow"/>
        <family val="2"/>
      </rPr>
      <t>1211</t>
    </r>
    <r>
      <rPr>
        <sz val="11"/>
        <color theme="1"/>
        <rFont val="宋体"/>
        <family val="2"/>
        <charset val="134"/>
        <scheme val="minor"/>
      </rPr>
      <t/>
    </r>
  </si>
  <si>
    <r>
      <rPr>
        <sz val="10"/>
        <color theme="1"/>
        <rFont val="宋体"/>
        <family val="2"/>
        <charset val="134"/>
      </rPr>
      <t>方案</t>
    </r>
    <r>
      <rPr>
        <sz val="10"/>
        <color theme="1"/>
        <rFont val="Arial Narrow"/>
        <family val="2"/>
      </rPr>
      <t>1212</t>
    </r>
    <r>
      <rPr>
        <sz val="11"/>
        <color theme="1"/>
        <rFont val="宋体"/>
        <family val="2"/>
        <charset val="134"/>
        <scheme val="minor"/>
      </rPr>
      <t/>
    </r>
  </si>
  <si>
    <r>
      <rPr>
        <sz val="10"/>
        <color theme="1"/>
        <rFont val="宋体"/>
        <family val="2"/>
        <charset val="134"/>
      </rPr>
      <t>方案</t>
    </r>
    <r>
      <rPr>
        <sz val="10"/>
        <color theme="1"/>
        <rFont val="Arial Narrow"/>
        <family val="2"/>
      </rPr>
      <t>1213</t>
    </r>
    <r>
      <rPr>
        <sz val="11"/>
        <color theme="1"/>
        <rFont val="宋体"/>
        <family val="2"/>
        <charset val="134"/>
        <scheme val="minor"/>
      </rPr>
      <t/>
    </r>
  </si>
  <si>
    <r>
      <rPr>
        <sz val="10"/>
        <color theme="1"/>
        <rFont val="宋体"/>
        <family val="2"/>
        <charset val="134"/>
      </rPr>
      <t>方案</t>
    </r>
    <r>
      <rPr>
        <sz val="10"/>
        <color theme="1"/>
        <rFont val="Arial Narrow"/>
        <family val="2"/>
      </rPr>
      <t>1214</t>
    </r>
    <r>
      <rPr>
        <sz val="11"/>
        <color theme="1"/>
        <rFont val="宋体"/>
        <family val="2"/>
        <charset val="134"/>
        <scheme val="minor"/>
      </rPr>
      <t/>
    </r>
  </si>
  <si>
    <r>
      <rPr>
        <sz val="10"/>
        <color theme="1"/>
        <rFont val="宋体"/>
        <family val="2"/>
        <charset val="134"/>
      </rPr>
      <t>方案</t>
    </r>
    <r>
      <rPr>
        <sz val="10"/>
        <color theme="1"/>
        <rFont val="Arial Narrow"/>
        <family val="2"/>
      </rPr>
      <t>1215</t>
    </r>
    <r>
      <rPr>
        <sz val="11"/>
        <color theme="1"/>
        <rFont val="宋体"/>
        <family val="2"/>
        <charset val="134"/>
        <scheme val="minor"/>
      </rPr>
      <t/>
    </r>
  </si>
  <si>
    <t>最优方案：</t>
    <phoneticPr fontId="2" type="noConversion"/>
  </si>
  <si>
    <t>年终奖</t>
    <phoneticPr fontId="2" type="noConversion"/>
  </si>
  <si>
    <t>现工资方案</t>
    <phoneticPr fontId="2" type="noConversion"/>
  </si>
  <si>
    <t>当月工资</t>
    <phoneticPr fontId="2" type="noConversion"/>
  </si>
  <si>
    <t>当月工资</t>
    <phoneticPr fontId="2" type="noConversion"/>
  </si>
  <si>
    <t>现缴个税</t>
    <phoneticPr fontId="2" type="noConversion"/>
  </si>
  <si>
    <t>原缴个税</t>
    <phoneticPr fontId="2" type="noConversion"/>
  </si>
  <si>
    <t>工资应纳个税</t>
    <phoneticPr fontId="2" type="noConversion"/>
  </si>
  <si>
    <t>当月薪金收入</t>
  </si>
  <si>
    <t>当月薪金收入</t>
    <phoneticPr fontId="2" type="noConversion"/>
  </si>
  <si>
    <t>当月应纳个税</t>
    <phoneticPr fontId="2" type="noConversion"/>
  </si>
  <si>
    <t>本表仅考虑将年终奖发放当月的固定工资与年终奖之和在二者之间进行合理分配，求得纳税最低的方案</t>
    <phoneticPr fontId="2" type="noConversion"/>
  </si>
  <si>
    <t>个税筹划要点：</t>
    <phoneticPr fontId="2" type="noConversion"/>
  </si>
  <si>
    <t>表格说明：</t>
    <phoneticPr fontId="2" type="noConversion"/>
  </si>
  <si>
    <t>本表列出“年薪个税筹划”表C5单元格的年薪下所有可能的工资方案。</t>
  </si>
  <si>
    <t>本表列出“年薪个税筹划”表C5单元格的年薪下所有可能的工资方案。</t>
    <phoneticPr fontId="2" type="noConversion"/>
  </si>
  <si>
    <t>表格说明：</t>
    <phoneticPr fontId="2" type="noConversion"/>
  </si>
  <si>
    <t>本表列出不同年薪下纳税最少的最优工资方案。</t>
    <phoneticPr fontId="2" type="noConversion"/>
  </si>
  <si>
    <t>序号</t>
    <phoneticPr fontId="2" type="noConversion"/>
  </si>
  <si>
    <t>表格</t>
    <phoneticPr fontId="2" type="noConversion"/>
  </si>
  <si>
    <t>作用</t>
    <phoneticPr fontId="2" type="noConversion"/>
  </si>
  <si>
    <t>单月筹划</t>
    <phoneticPr fontId="2" type="noConversion"/>
  </si>
  <si>
    <t>年薪个税筹划</t>
    <phoneticPr fontId="2" type="noConversion"/>
  </si>
  <si>
    <t>方案清单</t>
    <phoneticPr fontId="2" type="noConversion"/>
  </si>
  <si>
    <t>最成工资方案一览表</t>
    <phoneticPr fontId="2" type="noConversion"/>
  </si>
  <si>
    <t>个税速查表</t>
    <phoneticPr fontId="2" type="noConversion"/>
  </si>
  <si>
    <t>年终奖要点</t>
    <phoneticPr fontId="2" type="noConversion"/>
  </si>
  <si>
    <t>本表列出不同年薪下纳税最少的最优工资方案。</t>
  </si>
  <si>
    <t>快速查询不同月工资和年终奖全年的应纳个税</t>
    <phoneticPr fontId="2" type="noConversion"/>
  </si>
  <si>
    <t>年终奖的税法规定及个税筹划要点</t>
    <phoneticPr fontId="2" type="noConversion"/>
  </si>
  <si>
    <t>将年终奖发放当月的固定工资与年终奖之和在二者之间进行合理分配，求得纳税最低的方案。</t>
    <phoneticPr fontId="2" type="noConversion"/>
  </si>
  <si>
    <t>既可推算出你目前工资的最优工资方案，并用图表直观展示，还可用动态图表查看不同年薪下的纳税情况。</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</si>
</sst>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 #,##0.00_ ;_ * \-#,##0.00_ ;_ * &quot;-&quot;??_ ;_ @_ "/>
    <numFmt numFmtId="176" formatCode="_ * #,##0_ ;_ * \-#,##0_ ;_ * &quot;-&quot;??_ ;_ @_ "/>
    <numFmt numFmtId="177" formatCode="#&quot;00&quot;"/>
    <numFmt numFmtId="178" formatCode="#&quot;个&quot;"/>
    <numFmt numFmtId="179" formatCode="_ * #,##0.0_ ;_ * \-#,##0.0_ ;_ * &quot;-&quot;??_ ;_ @_ "/>
    <numFmt numFmtId="180" formatCode="0.0%"/>
  </numFmts>
  <fonts count="61">
    <font>
      <sz val="11"/>
      <color theme="1"/>
      <name val="宋体"/>
      <family val="2"/>
      <charset val="134"/>
      <scheme val="minor"/>
    </font>
    <font>
      <sz val="11"/>
      <color theme="1"/>
      <name val="宋体"/>
      <family val="2"/>
      <charset val="134"/>
      <scheme val="minor"/>
    </font>
    <font>
      <sz val="9"/>
      <name val="宋体"/>
      <family val="2"/>
      <charset val="134"/>
      <scheme val="minor"/>
    </font>
    <font>
      <sz val="10"/>
      <color theme="1"/>
      <name val="Arial Narrow"/>
      <family val="2"/>
    </font>
    <font>
      <sz val="10"/>
      <color theme="1"/>
      <name val="宋体"/>
      <family val="2"/>
      <charset val="134"/>
    </font>
    <font>
      <sz val="10"/>
      <color theme="1"/>
      <name val="宋体"/>
      <family val="3"/>
      <charset val="134"/>
    </font>
    <font>
      <sz val="10"/>
      <color theme="1"/>
      <name val="微软雅黑"/>
      <family val="2"/>
      <charset val="134"/>
    </font>
    <font>
      <sz val="10"/>
      <color theme="1"/>
      <name val="宋体"/>
      <family val="2"/>
      <charset val="134"/>
      <scheme val="minor"/>
    </font>
    <font>
      <b/>
      <sz val="10"/>
      <color theme="1"/>
      <name val="Arial Narrow"/>
      <family val="2"/>
    </font>
    <font>
      <u/>
      <sz val="11"/>
      <color theme="10"/>
      <name val="宋体"/>
      <family val="2"/>
      <charset val="134"/>
      <scheme val="minor"/>
    </font>
    <font>
      <sz val="10"/>
      <color theme="1" tint="0.34998626667073579"/>
      <name val="微软雅黑"/>
      <family val="2"/>
      <charset val="134"/>
    </font>
    <font>
      <sz val="11"/>
      <color theme="0"/>
      <name val="宋体"/>
      <family val="2"/>
      <charset val="134"/>
      <scheme val="minor"/>
    </font>
    <font>
      <b/>
      <sz val="10"/>
      <color theme="0"/>
      <name val="微软雅黑"/>
      <family val="2"/>
      <charset val="134"/>
    </font>
    <font>
      <sz val="10"/>
      <color theme="1" tint="0.34998626667073579"/>
      <name val="Arial Narrow"/>
      <family val="2"/>
    </font>
    <font>
      <sz val="10"/>
      <color theme="1" tint="0.34998626667073579"/>
      <name val="宋体"/>
      <family val="2"/>
      <charset val="134"/>
      <scheme val="minor"/>
    </font>
    <font>
      <b/>
      <sz val="11"/>
      <color theme="1"/>
      <name val="宋体"/>
      <family val="2"/>
      <charset val="134"/>
      <scheme val="minor"/>
    </font>
    <font>
      <b/>
      <sz val="10"/>
      <color theme="1"/>
      <name val="微软雅黑"/>
      <family val="2"/>
      <charset val="134"/>
    </font>
    <font>
      <b/>
      <sz val="10"/>
      <color theme="0"/>
      <name val="Arial Narrow"/>
      <family val="2"/>
    </font>
    <font>
      <b/>
      <sz val="11"/>
      <color theme="1"/>
      <name val="微软雅黑"/>
      <family val="2"/>
      <charset val="134"/>
    </font>
    <font>
      <b/>
      <sz val="11"/>
      <color theme="1"/>
      <name val="宋体"/>
      <family val="3"/>
      <charset val="134"/>
    </font>
    <font>
      <sz val="10"/>
      <color theme="1"/>
      <name val="宋体"/>
      <family val="3"/>
      <charset val="134"/>
      <scheme val="minor"/>
    </font>
    <font>
      <b/>
      <sz val="10"/>
      <color theme="0"/>
      <name val="宋体"/>
      <family val="3"/>
      <charset val="134"/>
    </font>
    <font>
      <b/>
      <sz val="10"/>
      <color theme="0"/>
      <name val="宋体"/>
      <family val="2"/>
      <charset val="134"/>
    </font>
    <font>
      <sz val="9"/>
      <color indexed="81"/>
      <name val="宋体"/>
      <family val="3"/>
      <charset val="134"/>
    </font>
    <font>
      <b/>
      <sz val="9"/>
      <color indexed="81"/>
      <name val="宋体"/>
      <family val="3"/>
      <charset val="134"/>
    </font>
    <font>
      <sz val="11"/>
      <color theme="1"/>
      <name val="微软雅黑"/>
      <family val="2"/>
      <charset val="134"/>
    </font>
    <font>
      <b/>
      <sz val="10"/>
      <name val="微软雅黑"/>
      <family val="2"/>
      <charset val="134"/>
    </font>
    <font>
      <sz val="9"/>
      <color theme="1"/>
      <name val="微软雅黑"/>
      <family val="2"/>
      <charset val="134"/>
    </font>
    <font>
      <b/>
      <sz val="14"/>
      <color theme="1" tint="0.249977111117893"/>
      <name val="宋体"/>
      <family val="3"/>
      <charset val="134"/>
    </font>
    <font>
      <b/>
      <sz val="10"/>
      <color theme="1" tint="0.249977111117893"/>
      <name val="Arial Narrow"/>
      <family val="2"/>
    </font>
    <font>
      <b/>
      <sz val="11"/>
      <color theme="1" tint="0.249977111117893"/>
      <name val="宋体"/>
      <family val="2"/>
      <charset val="134"/>
      <scheme val="minor"/>
    </font>
    <font>
      <sz val="11"/>
      <color theme="1" tint="0.249977111117893"/>
      <name val="宋体"/>
      <family val="2"/>
      <charset val="134"/>
      <scheme val="minor"/>
    </font>
    <font>
      <b/>
      <sz val="10"/>
      <color theme="1" tint="0.249977111117893"/>
      <name val="宋体"/>
      <family val="3"/>
      <charset val="134"/>
    </font>
    <font>
      <sz val="10"/>
      <color theme="1" tint="0.249977111117893"/>
      <name val="Arial Narrow"/>
      <family val="2"/>
    </font>
    <font>
      <sz val="10"/>
      <color theme="1" tint="0.249977111117893"/>
      <name val="微软雅黑"/>
      <family val="2"/>
      <charset val="134"/>
    </font>
    <font>
      <sz val="28"/>
      <color theme="1"/>
      <name val="华文中宋"/>
      <family val="3"/>
      <charset val="134"/>
    </font>
    <font>
      <sz val="18"/>
      <color theme="1"/>
      <name val="楷体"/>
      <family val="3"/>
      <charset val="134"/>
    </font>
    <font>
      <sz val="36"/>
      <color theme="1"/>
      <name val="华文行楷"/>
      <family val="3"/>
      <charset val="134"/>
    </font>
    <font>
      <b/>
      <sz val="10"/>
      <color theme="1" tint="0.499984740745262"/>
      <name val="微软雅黑"/>
      <family val="2"/>
      <charset val="134"/>
    </font>
    <font>
      <sz val="11"/>
      <color theme="1" tint="0.499984740745262"/>
      <name val="宋体"/>
      <family val="2"/>
      <charset val="134"/>
      <scheme val="minor"/>
    </font>
    <font>
      <sz val="10"/>
      <color theme="1" tint="0.499984740745262"/>
      <name val="微软雅黑"/>
      <family val="2"/>
      <charset val="134"/>
    </font>
    <font>
      <sz val="10"/>
      <color rgb="FFFF0000"/>
      <name val="微软雅黑"/>
      <family val="2"/>
      <charset val="134"/>
    </font>
    <font>
      <b/>
      <sz val="10"/>
      <color theme="1"/>
      <name val="宋体"/>
      <family val="3"/>
      <charset val="134"/>
    </font>
    <font>
      <u/>
      <sz val="11"/>
      <color theme="10"/>
      <name val="微软雅黑"/>
      <family val="2"/>
      <charset val="134"/>
    </font>
    <font>
      <sz val="48"/>
      <name val="华文行楷"/>
      <family val="3"/>
      <charset val="134"/>
    </font>
    <font>
      <sz val="10"/>
      <name val="微软雅黑"/>
      <family val="2"/>
      <charset val="134"/>
    </font>
    <font>
      <sz val="28"/>
      <name val="华文中宋"/>
      <family val="3"/>
      <charset val="134"/>
    </font>
    <font>
      <sz val="18"/>
      <name val="楷体"/>
      <family val="3"/>
      <charset val="134"/>
    </font>
    <font>
      <u/>
      <sz val="11"/>
      <name val="微软雅黑"/>
      <family val="2"/>
      <charset val="134"/>
    </font>
    <font>
      <b/>
      <sz val="12"/>
      <name val="微软雅黑"/>
      <family val="2"/>
      <charset val="134"/>
    </font>
    <font>
      <sz val="11"/>
      <name val="微软雅黑"/>
      <family val="2"/>
      <charset val="134"/>
    </font>
    <font>
      <b/>
      <sz val="11"/>
      <color rgb="FF00B0F0"/>
      <name val="微软雅黑"/>
      <family val="2"/>
      <charset val="134"/>
    </font>
    <font>
      <b/>
      <sz val="10"/>
      <name val="宋体"/>
      <family val="3"/>
      <charset val="134"/>
    </font>
    <font>
      <sz val="10"/>
      <name val="Arial Narrow"/>
      <family val="2"/>
    </font>
    <font>
      <b/>
      <sz val="10"/>
      <name val="Arial Narrow"/>
      <family val="2"/>
    </font>
    <font>
      <b/>
      <sz val="10"/>
      <color theme="0" tint="-0.499984740745262"/>
      <name val="微软雅黑"/>
      <family val="2"/>
      <charset val="134"/>
    </font>
    <font>
      <sz val="10"/>
      <color theme="0" tint="-0.499984740745262"/>
      <name val="微软雅黑"/>
      <family val="2"/>
      <charset val="134"/>
    </font>
    <font>
      <b/>
      <sz val="10"/>
      <color theme="9" tint="-0.249977111117893"/>
      <name val="微软雅黑"/>
      <family val="2"/>
      <charset val="134"/>
    </font>
    <font>
      <sz val="10"/>
      <color rgb="FF00B0F0"/>
      <name val="微软雅黑"/>
      <family val="2"/>
      <charset val="134"/>
    </font>
    <font>
      <sz val="11"/>
      <color theme="9" tint="-0.249977111117893"/>
      <name val="微软雅黑"/>
      <family val="2"/>
      <charset val="134"/>
    </font>
    <font>
      <sz val="10"/>
      <color theme="9" tint="-0.249977111117893"/>
      <name val="微软雅黑"/>
      <family val="2"/>
      <charset val="134"/>
    </font>
  </fonts>
  <fills count="13">
    <fill>
      <patternFill patternType="none"/>
    </fill>
    <fill>
      <patternFill patternType="gray125"/>
    </fill>
    <fill>
      <patternFill patternType="solid">
        <fgColor theme="0" tint="-4.9989318521683403E-2"/>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8"/>
        <bgColor theme="8"/>
      </patternFill>
    </fill>
    <fill>
      <patternFill patternType="solid">
        <fgColor theme="8" tint="0.59999389629810485"/>
        <bgColor theme="8" tint="0.59999389629810485"/>
      </patternFill>
    </fill>
    <fill>
      <patternFill patternType="solid">
        <fgColor theme="8" tint="0.79998168889431442"/>
        <bgColor theme="8" tint="0.79998168889431442"/>
      </patternFill>
    </fill>
    <fill>
      <patternFill patternType="solid">
        <fgColor rgb="FFBC912C"/>
        <bgColor indexed="64"/>
      </patternFill>
    </fill>
    <fill>
      <patternFill patternType="solid">
        <fgColor theme="9" tint="0.79998168889431442"/>
        <bgColor indexed="64"/>
      </patternFill>
    </fill>
    <fill>
      <patternFill patternType="solid">
        <fgColor theme="9" tint="0.39997558519241921"/>
        <bgColor indexed="64"/>
      </patternFill>
    </fill>
  </fills>
  <borders count="22">
    <border>
      <left/>
      <right/>
      <top/>
      <bottom/>
      <diagonal/>
    </border>
    <border>
      <left/>
      <right/>
      <top style="thin">
        <color indexed="64"/>
      </top>
      <bottom style="double">
        <color indexed="64"/>
      </bottom>
      <diagonal/>
    </border>
    <border>
      <left/>
      <right/>
      <top/>
      <bottom style="thin">
        <color indexed="64"/>
      </bottom>
      <diagonal/>
    </border>
    <border>
      <left/>
      <right/>
      <top style="thin">
        <color indexed="64"/>
      </top>
      <bottom style="medium">
        <color indexed="64"/>
      </bottom>
      <diagonal/>
    </border>
    <border>
      <left/>
      <right style="thin">
        <color indexed="64"/>
      </right>
      <top/>
      <bottom/>
      <diagonal/>
    </border>
    <border>
      <left/>
      <right style="thin">
        <color indexed="64"/>
      </right>
      <top/>
      <bottom style="thin">
        <color indexed="64"/>
      </bottom>
      <diagonal/>
    </border>
    <border>
      <left style="thin">
        <color theme="0"/>
      </left>
      <right/>
      <top/>
      <bottom/>
      <diagonal/>
    </border>
    <border>
      <left/>
      <right/>
      <top style="thick">
        <color theme="0"/>
      </top>
      <bottom/>
      <diagonal/>
    </border>
    <border>
      <left style="thin">
        <color theme="0"/>
      </left>
      <right/>
      <top style="thick">
        <color theme="0"/>
      </top>
      <bottom/>
      <diagonal/>
    </border>
    <border>
      <left/>
      <right/>
      <top style="thin">
        <color theme="0"/>
      </top>
      <bottom/>
      <diagonal/>
    </border>
    <border>
      <left style="thin">
        <color theme="0"/>
      </left>
      <right/>
      <top style="thin">
        <color theme="0"/>
      </top>
      <bottom/>
      <diagonal/>
    </border>
    <border>
      <left/>
      <right/>
      <top style="thin">
        <color indexed="64"/>
      </top>
      <bottom style="hair">
        <color indexed="64"/>
      </bottom>
      <diagonal/>
    </border>
    <border>
      <left/>
      <right/>
      <top style="medium">
        <color indexed="64"/>
      </top>
      <bottom/>
      <diagonal/>
    </border>
    <border>
      <left/>
      <right/>
      <top/>
      <bottom style="medium">
        <color indexed="64"/>
      </bottom>
      <diagonal/>
    </border>
    <border>
      <left/>
      <right/>
      <top style="thin">
        <color indexed="64"/>
      </top>
      <bottom style="thin">
        <color indexed="64"/>
      </bottom>
      <diagonal/>
    </border>
    <border>
      <left/>
      <right/>
      <top style="thin">
        <color indexed="64"/>
      </top>
      <bottom/>
      <diagonal/>
    </border>
    <border>
      <left/>
      <right/>
      <top/>
      <bottom style="hair">
        <color auto="1"/>
      </bottom>
      <diagonal/>
    </border>
    <border>
      <left/>
      <right style="hair">
        <color indexed="64"/>
      </right>
      <top style="thin">
        <color indexed="64"/>
      </top>
      <bottom style="medium">
        <color indexed="64"/>
      </bottom>
      <diagonal/>
    </border>
    <border>
      <left/>
      <right style="hair">
        <color indexed="64"/>
      </right>
      <top/>
      <bottom/>
      <diagonal/>
    </border>
    <border>
      <left/>
      <right style="hair">
        <color indexed="64"/>
      </right>
      <top/>
      <bottom style="thin">
        <color indexed="64"/>
      </bottom>
      <diagonal/>
    </border>
    <border>
      <left/>
      <right style="thin">
        <color indexed="64"/>
      </right>
      <top style="thin">
        <color indexed="64"/>
      </top>
      <bottom/>
      <diagonal/>
    </border>
    <border>
      <left/>
      <right style="thin">
        <color indexed="64"/>
      </right>
      <top/>
      <bottom style="hair">
        <color auto="1"/>
      </bottom>
      <diagonal/>
    </border>
  </borders>
  <cellStyleXfs count="4">
    <xf numFmtId="0" fontId="0" fillId="0" borderId="0">
      <alignment vertical="center"/>
    </xf>
    <xf numFmtId="43" fontId="1" fillId="0" borderId="0" applyFont="0" applyFill="0" applyBorder="0" applyAlignment="0" applyProtection="0">
      <alignment vertical="center"/>
    </xf>
    <xf numFmtId="9" fontId="1" fillId="0" borderId="0" applyFont="0" applyFill="0" applyBorder="0" applyAlignment="0" applyProtection="0">
      <alignment vertical="center"/>
    </xf>
    <xf numFmtId="0" fontId="9" fillId="0" borderId="0" applyNumberFormat="0" applyFill="0" applyBorder="0" applyAlignment="0" applyProtection="0">
      <alignment vertical="center"/>
    </xf>
  </cellStyleXfs>
  <cellXfs count="213">
    <xf numFmtId="0" fontId="0" fillId="0" borderId="0" xfId="0">
      <alignment vertical="center"/>
    </xf>
    <xf numFmtId="43" fontId="3" fillId="0" borderId="0" xfId="1" applyFont="1">
      <alignment vertical="center"/>
    </xf>
    <xf numFmtId="176" fontId="3" fillId="0" borderId="0" xfId="1" applyNumberFormat="1" applyFont="1">
      <alignment vertical="center"/>
    </xf>
    <xf numFmtId="176" fontId="0" fillId="0" borderId="0" xfId="0" applyNumberFormat="1">
      <alignment vertical="center"/>
    </xf>
    <xf numFmtId="0" fontId="3" fillId="0" borderId="0" xfId="0" applyFont="1">
      <alignment vertical="center"/>
    </xf>
    <xf numFmtId="0" fontId="7" fillId="0" borderId="0" xfId="0" applyFont="1">
      <alignment vertical="center"/>
    </xf>
    <xf numFmtId="0" fontId="5" fillId="0" borderId="0" xfId="0" applyFont="1">
      <alignment vertical="center"/>
    </xf>
    <xf numFmtId="0" fontId="6" fillId="0" borderId="0" xfId="0" applyFont="1">
      <alignment vertical="center"/>
    </xf>
    <xf numFmtId="0" fontId="6" fillId="0" borderId="0" xfId="0" applyFont="1" applyAlignment="1">
      <alignment horizontal="left" vertical="center" indent="1"/>
    </xf>
    <xf numFmtId="0" fontId="10" fillId="0" borderId="0" xfId="0" applyFont="1">
      <alignment vertical="center"/>
    </xf>
    <xf numFmtId="0" fontId="14" fillId="0" borderId="0" xfId="0" applyFont="1">
      <alignment vertical="center"/>
    </xf>
    <xf numFmtId="176" fontId="3" fillId="0" borderId="2" xfId="1" applyNumberFormat="1" applyFont="1" applyBorder="1">
      <alignment vertical="center"/>
    </xf>
    <xf numFmtId="176" fontId="3" fillId="0" borderId="4" xfId="1" applyNumberFormat="1" applyFont="1" applyBorder="1">
      <alignment vertical="center"/>
    </xf>
    <xf numFmtId="176" fontId="3" fillId="0" borderId="4" xfId="1" applyNumberFormat="1" applyFont="1" applyFill="1" applyBorder="1">
      <alignment vertical="center"/>
    </xf>
    <xf numFmtId="176" fontId="3" fillId="0" borderId="5" xfId="1" applyNumberFormat="1" applyFont="1" applyFill="1" applyBorder="1">
      <alignment vertical="center"/>
    </xf>
    <xf numFmtId="176" fontId="16" fillId="3" borderId="0" xfId="1" applyNumberFormat="1" applyFont="1" applyFill="1">
      <alignment vertical="center"/>
    </xf>
    <xf numFmtId="176" fontId="8" fillId="3" borderId="0" xfId="1" applyNumberFormat="1" applyFont="1" applyFill="1">
      <alignment vertical="center"/>
    </xf>
    <xf numFmtId="0" fontId="15" fillId="3" borderId="0" xfId="0" applyFont="1" applyFill="1">
      <alignment vertical="center"/>
    </xf>
    <xf numFmtId="176" fontId="16" fillId="3" borderId="2" xfId="1" applyNumberFormat="1" applyFont="1" applyFill="1" applyBorder="1">
      <alignment vertical="center"/>
    </xf>
    <xf numFmtId="176" fontId="8" fillId="3" borderId="2" xfId="1" applyNumberFormat="1" applyFont="1" applyFill="1" applyBorder="1">
      <alignment vertical="center"/>
    </xf>
    <xf numFmtId="0" fontId="16" fillId="4" borderId="0" xfId="0" applyFont="1" applyFill="1">
      <alignment vertical="center"/>
    </xf>
    <xf numFmtId="0" fontId="15" fillId="4" borderId="0" xfId="0" applyFont="1" applyFill="1">
      <alignment vertical="center"/>
    </xf>
    <xf numFmtId="176" fontId="8" fillId="4" borderId="4" xfId="1" applyNumberFormat="1" applyFont="1" applyFill="1" applyBorder="1">
      <alignment vertical="center"/>
    </xf>
    <xf numFmtId="176" fontId="8" fillId="3" borderId="5" xfId="1" applyNumberFormat="1" applyFont="1" applyFill="1" applyBorder="1">
      <alignment vertical="center"/>
    </xf>
    <xf numFmtId="176" fontId="3" fillId="2" borderId="0" xfId="1" applyNumberFormat="1" applyFont="1" applyFill="1">
      <alignment vertical="center"/>
    </xf>
    <xf numFmtId="176" fontId="3" fillId="5" borderId="0" xfId="1" applyNumberFormat="1" applyFont="1" applyFill="1">
      <alignment vertical="center"/>
    </xf>
    <xf numFmtId="176" fontId="3" fillId="6" borderId="0" xfId="1" applyNumberFormat="1" applyFont="1" applyFill="1">
      <alignment vertical="center"/>
    </xf>
    <xf numFmtId="176" fontId="3" fillId="0" borderId="0" xfId="1" applyNumberFormat="1" applyFont="1" applyFill="1">
      <alignment vertical="center"/>
    </xf>
    <xf numFmtId="176" fontId="3" fillId="5" borderId="4" xfId="1" applyNumberFormat="1" applyFont="1" applyFill="1" applyBorder="1">
      <alignment vertical="center"/>
    </xf>
    <xf numFmtId="176" fontId="3" fillId="2" borderId="4" xfId="1" applyNumberFormat="1" applyFont="1" applyFill="1" applyBorder="1">
      <alignment vertical="center"/>
    </xf>
    <xf numFmtId="0" fontId="15" fillId="4" borderId="2" xfId="0" applyFont="1" applyFill="1" applyBorder="1">
      <alignment vertical="center"/>
    </xf>
    <xf numFmtId="176" fontId="8" fillId="4" borderId="5" xfId="1" applyNumberFormat="1" applyFont="1" applyFill="1" applyBorder="1">
      <alignment vertical="center"/>
    </xf>
    <xf numFmtId="176" fontId="3" fillId="5" borderId="2" xfId="1" applyNumberFormat="1" applyFont="1" applyFill="1" applyBorder="1">
      <alignment vertical="center"/>
    </xf>
    <xf numFmtId="176" fontId="3" fillId="5" borderId="5" xfId="1" applyNumberFormat="1" applyFont="1" applyFill="1" applyBorder="1">
      <alignment vertical="center"/>
    </xf>
    <xf numFmtId="176" fontId="3" fillId="0" borderId="5" xfId="1" applyNumberFormat="1" applyFont="1" applyBorder="1">
      <alignment vertical="center"/>
    </xf>
    <xf numFmtId="176" fontId="3" fillId="2" borderId="2" xfId="1" applyNumberFormat="1" applyFont="1" applyFill="1" applyBorder="1">
      <alignment vertical="center"/>
    </xf>
    <xf numFmtId="176" fontId="3" fillId="2" borderId="5" xfId="1" applyNumberFormat="1" applyFont="1" applyFill="1" applyBorder="1">
      <alignment vertical="center"/>
    </xf>
    <xf numFmtId="176" fontId="3" fillId="0" borderId="2" xfId="1" applyNumberFormat="1" applyFont="1" applyFill="1" applyBorder="1">
      <alignment vertical="center"/>
    </xf>
    <xf numFmtId="0" fontId="15" fillId="4" borderId="0" xfId="0" applyFont="1" applyFill="1" applyAlignment="1">
      <alignment horizontal="center" vertical="center"/>
    </xf>
    <xf numFmtId="176" fontId="18" fillId="3" borderId="0" xfId="1" applyNumberFormat="1" applyFont="1" applyFill="1">
      <alignment vertical="center"/>
    </xf>
    <xf numFmtId="43" fontId="3" fillId="8" borderId="7" xfId="1" applyNumberFormat="1" applyFont="1" applyFill="1" applyBorder="1">
      <alignment vertical="center"/>
    </xf>
    <xf numFmtId="176" fontId="3" fillId="8" borderId="8" xfId="1" applyNumberFormat="1" applyFont="1" applyFill="1" applyBorder="1">
      <alignment vertical="center"/>
    </xf>
    <xf numFmtId="43" fontId="3" fillId="8" borderId="8" xfId="1" applyNumberFormat="1" applyFont="1" applyFill="1" applyBorder="1">
      <alignment vertical="center"/>
    </xf>
    <xf numFmtId="43" fontId="3" fillId="9" borderId="9" xfId="1" applyNumberFormat="1" applyFont="1" applyFill="1" applyBorder="1">
      <alignment vertical="center"/>
    </xf>
    <xf numFmtId="176" fontId="3" fillId="9" borderId="10" xfId="1" applyNumberFormat="1" applyFont="1" applyFill="1" applyBorder="1">
      <alignment vertical="center"/>
    </xf>
    <xf numFmtId="43" fontId="3" fillId="9" borderId="10" xfId="1" applyNumberFormat="1" applyFont="1" applyFill="1" applyBorder="1">
      <alignment vertical="center"/>
    </xf>
    <xf numFmtId="43" fontId="3" fillId="8" borderId="9" xfId="1" applyNumberFormat="1" applyFont="1" applyFill="1" applyBorder="1">
      <alignment vertical="center"/>
    </xf>
    <xf numFmtId="176" fontId="3" fillId="8" borderId="10" xfId="1" applyNumberFormat="1" applyFont="1" applyFill="1" applyBorder="1">
      <alignment vertical="center"/>
    </xf>
    <xf numFmtId="43" fontId="3" fillId="8" borderId="10" xfId="1" applyNumberFormat="1" applyFont="1" applyFill="1" applyBorder="1">
      <alignment vertical="center"/>
    </xf>
    <xf numFmtId="43" fontId="5" fillId="0" borderId="0" xfId="1" applyFont="1">
      <alignment vertical="center"/>
    </xf>
    <xf numFmtId="0" fontId="20" fillId="0" borderId="0" xfId="0" applyFont="1">
      <alignment vertical="center"/>
    </xf>
    <xf numFmtId="43" fontId="17" fillId="7" borderId="0" xfId="1" applyNumberFormat="1" applyFont="1" applyFill="1" applyBorder="1" applyAlignment="1">
      <alignment horizontal="center" vertical="center"/>
    </xf>
    <xf numFmtId="176" fontId="17" fillId="7" borderId="6" xfId="1" applyNumberFormat="1" applyFont="1" applyFill="1" applyBorder="1" applyAlignment="1">
      <alignment horizontal="center" vertical="center"/>
    </xf>
    <xf numFmtId="176" fontId="21" fillId="7" borderId="6" xfId="1" applyNumberFormat="1" applyFont="1" applyFill="1" applyBorder="1" applyAlignment="1">
      <alignment horizontal="center" vertical="center"/>
    </xf>
    <xf numFmtId="43" fontId="17" fillId="7" borderId="6" xfId="1" applyNumberFormat="1" applyFont="1" applyFill="1" applyBorder="1" applyAlignment="1">
      <alignment horizontal="center" vertical="center"/>
    </xf>
    <xf numFmtId="0" fontId="3" fillId="9" borderId="10" xfId="0" applyFont="1" applyFill="1" applyBorder="1">
      <alignment vertical="center"/>
    </xf>
    <xf numFmtId="0" fontId="12" fillId="7" borderId="0" xfId="0" applyFont="1" applyFill="1" applyBorder="1" applyAlignment="1">
      <alignment horizontal="center" vertical="center"/>
    </xf>
    <xf numFmtId="0" fontId="12" fillId="7" borderId="6" xfId="0" applyFont="1" applyFill="1" applyBorder="1" applyAlignment="1">
      <alignment horizontal="center" vertical="center"/>
    </xf>
    <xf numFmtId="176" fontId="3" fillId="8" borderId="7" xfId="1" applyNumberFormat="1" applyFont="1" applyFill="1" applyBorder="1">
      <alignment vertical="center"/>
    </xf>
    <xf numFmtId="0" fontId="3" fillId="8" borderId="8" xfId="0" applyFont="1" applyFill="1" applyBorder="1">
      <alignment vertical="center"/>
    </xf>
    <xf numFmtId="176" fontId="3" fillId="9" borderId="9" xfId="1" applyNumberFormat="1" applyFont="1" applyFill="1" applyBorder="1">
      <alignment vertical="center"/>
    </xf>
    <xf numFmtId="176" fontId="3" fillId="8" borderId="9" xfId="1" applyNumberFormat="1" applyFont="1" applyFill="1" applyBorder="1">
      <alignment vertical="center"/>
    </xf>
    <xf numFmtId="0" fontId="3" fillId="8" borderId="10" xfId="0" applyFont="1" applyFill="1" applyBorder="1">
      <alignment vertical="center"/>
    </xf>
    <xf numFmtId="0" fontId="16" fillId="0" borderId="2" xfId="0" applyFont="1" applyBorder="1">
      <alignment vertical="center"/>
    </xf>
    <xf numFmtId="0" fontId="6" fillId="0" borderId="2" xfId="0" applyFont="1" applyBorder="1">
      <alignment vertical="center"/>
    </xf>
    <xf numFmtId="0" fontId="25" fillId="0" borderId="0" xfId="0" applyFont="1">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6" fillId="0" borderId="0" xfId="0" applyFont="1" applyAlignment="1">
      <alignment horizontal="right" vertical="center"/>
    </xf>
    <xf numFmtId="0" fontId="20" fillId="0" borderId="2" xfId="0" applyFont="1" applyBorder="1">
      <alignment vertical="center"/>
    </xf>
    <xf numFmtId="176" fontId="3" fillId="2" borderId="0" xfId="1" applyNumberFormat="1" applyFont="1" applyFill="1" applyProtection="1">
      <alignment vertical="center"/>
      <protection locked="0"/>
    </xf>
    <xf numFmtId="178" fontId="13" fillId="0" borderId="2" xfId="1" applyNumberFormat="1" applyFont="1" applyBorder="1">
      <alignment vertical="center"/>
    </xf>
    <xf numFmtId="0" fontId="27" fillId="0" borderId="2" xfId="0" applyFont="1" applyBorder="1" applyAlignment="1">
      <alignment horizontal="right" vertical="center"/>
    </xf>
    <xf numFmtId="177" fontId="20" fillId="10" borderId="2" xfId="0" applyNumberFormat="1" applyFont="1" applyFill="1" applyBorder="1" applyProtection="1">
      <alignment vertical="center"/>
      <protection locked="0"/>
    </xf>
    <xf numFmtId="0" fontId="6" fillId="0" borderId="5" xfId="0" applyFont="1" applyFill="1" applyBorder="1" applyProtection="1">
      <alignment vertical="center"/>
      <protection locked="0"/>
    </xf>
    <xf numFmtId="176" fontId="22" fillId="7" borderId="6" xfId="1" applyNumberFormat="1" applyFont="1" applyFill="1" applyBorder="1" applyAlignment="1">
      <alignment horizontal="center" vertical="center"/>
    </xf>
    <xf numFmtId="0" fontId="6" fillId="0" borderId="11" xfId="0" applyFont="1" applyBorder="1">
      <alignment vertical="center"/>
    </xf>
    <xf numFmtId="176" fontId="3" fillId="10" borderId="11" xfId="1" applyNumberFormat="1" applyFont="1" applyFill="1" applyBorder="1">
      <alignment vertical="center"/>
    </xf>
    <xf numFmtId="43" fontId="16" fillId="0" borderId="2" xfId="1" applyFont="1" applyBorder="1">
      <alignment vertical="center"/>
    </xf>
    <xf numFmtId="43" fontId="26" fillId="0" borderId="2" xfId="1" applyFont="1" applyBorder="1">
      <alignment vertical="center"/>
    </xf>
    <xf numFmtId="0" fontId="4" fillId="0" borderId="0" xfId="0" applyFont="1">
      <alignment vertical="center"/>
    </xf>
    <xf numFmtId="43" fontId="3" fillId="0" borderId="0" xfId="0" applyNumberFormat="1" applyFont="1">
      <alignment vertical="center"/>
    </xf>
    <xf numFmtId="43" fontId="21" fillId="7" borderId="6" xfId="1" applyNumberFormat="1" applyFont="1" applyFill="1" applyBorder="1" applyAlignment="1">
      <alignment horizontal="center" vertical="center"/>
    </xf>
    <xf numFmtId="43" fontId="0" fillId="0" borderId="0" xfId="0" applyNumberFormat="1">
      <alignment vertical="center"/>
    </xf>
    <xf numFmtId="180" fontId="0" fillId="0" borderId="0" xfId="2" applyNumberFormat="1" applyFont="1">
      <alignment vertical="center"/>
    </xf>
    <xf numFmtId="0" fontId="29" fillId="0" borderId="0" xfId="0" applyFont="1" applyAlignment="1">
      <alignment horizontal="centerContinuous" vertical="center"/>
    </xf>
    <xf numFmtId="0" fontId="30" fillId="0" borderId="0" xfId="0" applyFont="1" applyAlignment="1">
      <alignment horizontal="centerContinuous" vertical="center"/>
    </xf>
    <xf numFmtId="0" fontId="31" fillId="0" borderId="0" xfId="0" applyFont="1">
      <alignment vertical="center"/>
    </xf>
    <xf numFmtId="0" fontId="32" fillId="0" borderId="3" xfId="0" applyFont="1" applyBorder="1" applyAlignment="1">
      <alignment horizontal="center" vertical="center"/>
    </xf>
    <xf numFmtId="0" fontId="32" fillId="0" borderId="3" xfId="0" applyFont="1" applyFill="1" applyBorder="1" applyAlignment="1">
      <alignment horizontal="center" vertical="center" wrapText="1"/>
    </xf>
    <xf numFmtId="0" fontId="32" fillId="0" borderId="3" xfId="0" applyFont="1" applyFill="1" applyBorder="1" applyAlignment="1">
      <alignment horizontal="center" vertical="center"/>
    </xf>
    <xf numFmtId="43" fontId="33" fillId="0" borderId="0" xfId="1" applyFont="1">
      <alignment vertical="center"/>
    </xf>
    <xf numFmtId="176" fontId="33" fillId="0" borderId="0" xfId="1" applyNumberFormat="1" applyFont="1">
      <alignment vertical="center"/>
    </xf>
    <xf numFmtId="179" fontId="33" fillId="0" borderId="0" xfId="1" applyNumberFormat="1" applyFont="1" applyFill="1">
      <alignment vertical="center"/>
    </xf>
    <xf numFmtId="43" fontId="33" fillId="0" borderId="2" xfId="1" applyFont="1" applyBorder="1">
      <alignment vertical="center"/>
    </xf>
    <xf numFmtId="176" fontId="33" fillId="0" borderId="2" xfId="1" applyNumberFormat="1" applyFont="1" applyBorder="1">
      <alignment vertical="center"/>
    </xf>
    <xf numFmtId="179" fontId="33" fillId="0" borderId="2" xfId="1" applyNumberFormat="1" applyFont="1" applyFill="1" applyBorder="1">
      <alignment vertical="center"/>
    </xf>
    <xf numFmtId="0" fontId="28" fillId="0" borderId="0" xfId="0" applyFont="1" applyAlignment="1">
      <alignment vertical="center"/>
    </xf>
    <xf numFmtId="0" fontId="3" fillId="0" borderId="2" xfId="0" applyFont="1" applyBorder="1">
      <alignment vertical="center"/>
    </xf>
    <xf numFmtId="0" fontId="0" fillId="0" borderId="2" xfId="0" applyBorder="1">
      <alignment vertical="center"/>
    </xf>
    <xf numFmtId="0" fontId="6" fillId="0" borderId="13" xfId="0" applyFont="1" applyBorder="1">
      <alignment vertical="center"/>
    </xf>
    <xf numFmtId="0" fontId="0" fillId="0" borderId="13" xfId="0" applyBorder="1">
      <alignment vertical="center"/>
    </xf>
    <xf numFmtId="0" fontId="16" fillId="5" borderId="14" xfId="0" applyFont="1" applyFill="1" applyBorder="1">
      <alignment vertical="center"/>
    </xf>
    <xf numFmtId="0" fontId="3" fillId="5" borderId="14" xfId="0" applyFont="1" applyFill="1" applyBorder="1">
      <alignment vertical="center"/>
    </xf>
    <xf numFmtId="0" fontId="0" fillId="5" borderId="14" xfId="0" applyFill="1" applyBorder="1">
      <alignment vertical="center"/>
    </xf>
    <xf numFmtId="0" fontId="32" fillId="2" borderId="3" xfId="0" applyFont="1" applyFill="1" applyBorder="1" applyAlignment="1">
      <alignment horizontal="center" vertical="center"/>
    </xf>
    <xf numFmtId="43" fontId="33" fillId="2" borderId="0" xfId="1" applyFont="1" applyFill="1">
      <alignment vertical="center"/>
    </xf>
    <xf numFmtId="43" fontId="33" fillId="2" borderId="2" xfId="1" applyFont="1" applyFill="1" applyBorder="1">
      <alignment vertical="center"/>
    </xf>
    <xf numFmtId="0" fontId="35" fillId="0" borderId="0" xfId="1" applyNumberFormat="1" applyFont="1" applyAlignment="1">
      <alignment horizontal="left" vertical="center" indent="1"/>
    </xf>
    <xf numFmtId="43" fontId="9" fillId="0" borderId="0" xfId="1" applyFont="1" applyAlignment="1">
      <alignment horizontal="left" vertical="center" indent="2"/>
    </xf>
    <xf numFmtId="0" fontId="0" fillId="0" borderId="0" xfId="0" applyBorder="1">
      <alignment vertical="center"/>
    </xf>
    <xf numFmtId="0" fontId="6" fillId="0" borderId="0" xfId="0" applyFont="1" applyAlignment="1">
      <alignment horizontal="left" vertical="center" indent="2"/>
    </xf>
    <xf numFmtId="0" fontId="38" fillId="2" borderId="2" xfId="0" applyFont="1" applyFill="1" applyBorder="1">
      <alignment vertical="center"/>
    </xf>
    <xf numFmtId="0" fontId="39" fillId="0" borderId="2" xfId="0" applyFont="1" applyBorder="1">
      <alignment vertical="center"/>
    </xf>
    <xf numFmtId="0" fontId="40" fillId="0" borderId="0" xfId="0" applyFont="1">
      <alignment vertical="center"/>
    </xf>
    <xf numFmtId="0" fontId="39" fillId="0" borderId="0" xfId="0" applyFont="1">
      <alignment vertical="center"/>
    </xf>
    <xf numFmtId="0" fontId="40" fillId="0" borderId="0" xfId="0" applyFont="1" applyAlignment="1">
      <alignment horizontal="left" vertical="center" indent="1"/>
    </xf>
    <xf numFmtId="0" fontId="40" fillId="0" borderId="0" xfId="0" applyFont="1" applyBorder="1" applyAlignment="1">
      <alignment horizontal="left" vertical="center" indent="1"/>
    </xf>
    <xf numFmtId="0" fontId="39" fillId="0" borderId="0" xfId="0" applyFont="1" applyBorder="1">
      <alignment vertical="center"/>
    </xf>
    <xf numFmtId="0" fontId="40" fillId="0" borderId="13" xfId="0" applyFont="1" applyBorder="1" applyAlignment="1">
      <alignment horizontal="left" vertical="center" indent="1"/>
    </xf>
    <xf numFmtId="0" fontId="39" fillId="0" borderId="13" xfId="0" applyFont="1" applyBorder="1">
      <alignment vertical="center"/>
    </xf>
    <xf numFmtId="0" fontId="41" fillId="0" borderId="0" xfId="0" applyFont="1">
      <alignment vertical="center"/>
    </xf>
    <xf numFmtId="0" fontId="42" fillId="0" borderId="2" xfId="0" applyFont="1" applyBorder="1" applyAlignment="1">
      <alignment horizontal="center" vertical="center"/>
    </xf>
    <xf numFmtId="176" fontId="3" fillId="2" borderId="2" xfId="1" applyNumberFormat="1" applyFont="1" applyFill="1" applyBorder="1" applyProtection="1">
      <alignment vertical="center"/>
      <protection locked="0"/>
    </xf>
    <xf numFmtId="43" fontId="43" fillId="0" borderId="0" xfId="1" applyFont="1" applyAlignment="1">
      <alignment horizontal="left" indent="2"/>
    </xf>
    <xf numFmtId="0" fontId="43" fillId="0" borderId="0" xfId="3" applyFont="1">
      <alignment vertical="center"/>
    </xf>
    <xf numFmtId="0" fontId="0" fillId="0" borderId="0" xfId="0" applyFill="1">
      <alignment vertical="center"/>
    </xf>
    <xf numFmtId="43" fontId="48" fillId="0" borderId="0" xfId="1" applyFont="1" applyFill="1" applyAlignment="1">
      <alignment horizontal="left" vertical="center"/>
    </xf>
    <xf numFmtId="0" fontId="25" fillId="0" borderId="0" xfId="0" applyFont="1" applyFill="1">
      <alignment vertical="center"/>
    </xf>
    <xf numFmtId="0" fontId="45" fillId="0" borderId="0" xfId="0" applyFont="1" applyFill="1" applyAlignment="1">
      <alignment horizontal="left" vertical="center" indent="1"/>
    </xf>
    <xf numFmtId="0" fontId="6" fillId="0" borderId="0" xfId="0" applyFont="1" applyFill="1">
      <alignment vertical="center"/>
    </xf>
    <xf numFmtId="0" fontId="7" fillId="0" borderId="0" xfId="0" applyFont="1" applyFill="1">
      <alignment vertical="center"/>
    </xf>
    <xf numFmtId="0" fontId="6" fillId="0" borderId="0" xfId="0" applyFont="1" applyFill="1" applyAlignment="1">
      <alignment horizontal="left" vertical="center" indent="1"/>
    </xf>
    <xf numFmtId="0" fontId="11" fillId="0" borderId="2" xfId="0" applyFont="1" applyFill="1" applyBorder="1">
      <alignment vertical="center"/>
    </xf>
    <xf numFmtId="0" fontId="45" fillId="0" borderId="2" xfId="0" applyFont="1" applyFill="1" applyBorder="1" applyAlignment="1">
      <alignment horizontal="left" vertical="center" indent="1"/>
    </xf>
    <xf numFmtId="0" fontId="6" fillId="0" borderId="2" xfId="0" applyFont="1" applyFill="1" applyBorder="1">
      <alignment vertical="center"/>
    </xf>
    <xf numFmtId="0" fontId="7" fillId="0" borderId="2" xfId="0" applyFont="1" applyFill="1" applyBorder="1">
      <alignment vertical="center"/>
    </xf>
    <xf numFmtId="0" fontId="0" fillId="0" borderId="2" xfId="0" applyFill="1" applyBorder="1">
      <alignment vertical="center"/>
    </xf>
    <xf numFmtId="0" fontId="46" fillId="0" borderId="0" xfId="1" applyNumberFormat="1" applyFont="1" applyFill="1" applyAlignment="1">
      <alignment horizontal="left" vertical="center" indent="1"/>
    </xf>
    <xf numFmtId="0" fontId="50" fillId="0" borderId="2" xfId="0" applyFont="1" applyFill="1" applyBorder="1">
      <alignment vertical="center"/>
    </xf>
    <xf numFmtId="0" fontId="49" fillId="0" borderId="2" xfId="3" applyFont="1" applyFill="1" applyBorder="1">
      <alignment vertical="center"/>
    </xf>
    <xf numFmtId="0" fontId="51" fillId="0" borderId="0" xfId="3" applyFont="1" applyFill="1" applyAlignment="1">
      <alignment horizontal="left" vertical="center" indent="1"/>
    </xf>
    <xf numFmtId="0" fontId="52" fillId="0" borderId="2" xfId="1" applyNumberFormat="1" applyFont="1" applyBorder="1" applyAlignment="1">
      <alignment horizontal="center" vertical="center"/>
    </xf>
    <xf numFmtId="43" fontId="53" fillId="0" borderId="0" xfId="1" applyFont="1">
      <alignment vertical="center"/>
    </xf>
    <xf numFmtId="0" fontId="45" fillId="0" borderId="0" xfId="0" applyFont="1">
      <alignment vertical="center"/>
    </xf>
    <xf numFmtId="0" fontId="26" fillId="0" borderId="2" xfId="0" applyFont="1" applyBorder="1">
      <alignment vertical="center"/>
    </xf>
    <xf numFmtId="43" fontId="54" fillId="0" borderId="2" xfId="1" applyFont="1" applyBorder="1">
      <alignment vertical="center"/>
    </xf>
    <xf numFmtId="0" fontId="53" fillId="0" borderId="0" xfId="0" applyFont="1">
      <alignment vertical="center"/>
    </xf>
    <xf numFmtId="43" fontId="54" fillId="0" borderId="1" xfId="1" applyFont="1" applyBorder="1">
      <alignment vertical="center"/>
    </xf>
    <xf numFmtId="0" fontId="55" fillId="0" borderId="0" xfId="0" applyFont="1" applyFill="1" applyAlignment="1">
      <alignment horizontal="left" vertical="center"/>
    </xf>
    <xf numFmtId="0" fontId="56" fillId="0" borderId="0" xfId="0" applyFont="1" applyFill="1" applyAlignment="1">
      <alignment horizontal="left" vertical="center" indent="1"/>
    </xf>
    <xf numFmtId="0" fontId="56" fillId="0" borderId="15" xfId="0" applyFont="1" applyFill="1" applyBorder="1" applyAlignment="1">
      <alignment horizontal="left" vertical="center" indent="1"/>
    </xf>
    <xf numFmtId="0" fontId="56" fillId="0" borderId="0" xfId="0" applyFont="1" applyFill="1" applyBorder="1" applyAlignment="1">
      <alignment horizontal="left" vertical="center" indent="1"/>
    </xf>
    <xf numFmtId="0" fontId="56" fillId="0" borderId="2" xfId="0" applyFont="1" applyFill="1" applyBorder="1" applyAlignment="1">
      <alignment horizontal="left" vertical="center" indent="1"/>
    </xf>
    <xf numFmtId="0" fontId="56" fillId="0" borderId="0" xfId="0" applyFont="1" applyFill="1" applyAlignment="1">
      <alignment horizontal="left" vertical="center"/>
    </xf>
    <xf numFmtId="0" fontId="45" fillId="0" borderId="16" xfId="0" applyFont="1" applyBorder="1">
      <alignment vertical="center"/>
    </xf>
    <xf numFmtId="43" fontId="53" fillId="0" borderId="16" xfId="1" applyFont="1" applyBorder="1">
      <alignment vertical="center"/>
    </xf>
    <xf numFmtId="0" fontId="45" fillId="0" borderId="0" xfId="0" applyFont="1" applyBorder="1">
      <alignment vertical="center"/>
    </xf>
    <xf numFmtId="43" fontId="53" fillId="0" borderId="0" xfId="1" applyFont="1" applyBorder="1">
      <alignment vertical="center"/>
    </xf>
    <xf numFmtId="0" fontId="57" fillId="0" borderId="0" xfId="0" applyFont="1" applyAlignment="1">
      <alignment horizontal="center" vertical="center"/>
    </xf>
    <xf numFmtId="0" fontId="7" fillId="0" borderId="0" xfId="0" applyFont="1" applyAlignment="1">
      <alignment vertical="center" wrapText="1"/>
    </xf>
    <xf numFmtId="0" fontId="57" fillId="0" borderId="0" xfId="0" applyFont="1" applyAlignment="1">
      <alignment horizontal="left" vertical="center"/>
    </xf>
    <xf numFmtId="0" fontId="3" fillId="5" borderId="2" xfId="0" applyFont="1" applyFill="1" applyBorder="1">
      <alignment vertical="center"/>
    </xf>
    <xf numFmtId="0" fontId="0" fillId="5" borderId="2" xfId="0" applyFill="1" applyBorder="1">
      <alignment vertical="center"/>
    </xf>
    <xf numFmtId="0" fontId="32" fillId="0" borderId="17" xfId="0" applyFont="1" applyBorder="1" applyAlignment="1">
      <alignment horizontal="center" vertical="center"/>
    </xf>
    <xf numFmtId="176" fontId="33" fillId="0" borderId="18" xfId="1" applyNumberFormat="1" applyFont="1" applyBorder="1">
      <alignment vertical="center"/>
    </xf>
    <xf numFmtId="176" fontId="33" fillId="0" borderId="19" xfId="1" applyNumberFormat="1" applyFont="1" applyBorder="1">
      <alignment vertical="center"/>
    </xf>
    <xf numFmtId="0" fontId="32" fillId="11" borderId="17" xfId="0" applyFont="1" applyFill="1" applyBorder="1" applyAlignment="1">
      <alignment horizontal="center" vertical="center" wrapText="1"/>
    </xf>
    <xf numFmtId="43" fontId="33" fillId="11" borderId="18" xfId="1" applyNumberFormat="1" applyFont="1" applyFill="1" applyBorder="1">
      <alignment vertical="center"/>
    </xf>
    <xf numFmtId="43" fontId="33" fillId="11" borderId="19" xfId="1" applyNumberFormat="1" applyFont="1" applyFill="1" applyBorder="1">
      <alignment vertical="center"/>
    </xf>
    <xf numFmtId="0" fontId="15" fillId="4" borderId="0" xfId="0" applyFont="1" applyFill="1" applyBorder="1">
      <alignment vertical="center"/>
    </xf>
    <xf numFmtId="176" fontId="3" fillId="0" borderId="0" xfId="1" applyNumberFormat="1" applyFont="1" applyFill="1" applyBorder="1">
      <alignment vertical="center"/>
    </xf>
    <xf numFmtId="176" fontId="3" fillId="0" borderId="0" xfId="1" applyNumberFormat="1" applyFont="1" applyBorder="1">
      <alignment vertical="center"/>
    </xf>
    <xf numFmtId="176" fontId="53" fillId="11" borderId="0" xfId="1" applyNumberFormat="1" applyFont="1" applyFill="1">
      <alignment vertical="center"/>
    </xf>
    <xf numFmtId="176" fontId="53" fillId="11" borderId="16" xfId="1" applyNumberFormat="1" applyFont="1" applyFill="1" applyBorder="1">
      <alignment vertical="center"/>
    </xf>
    <xf numFmtId="43" fontId="53" fillId="11" borderId="0" xfId="1" applyFont="1" applyFill="1">
      <alignment vertical="center"/>
    </xf>
    <xf numFmtId="43" fontId="53" fillId="11" borderId="0" xfId="1" applyFont="1" applyFill="1" applyBorder="1">
      <alignment vertical="center"/>
    </xf>
    <xf numFmtId="43" fontId="53" fillId="11" borderId="16" xfId="1" applyFont="1" applyFill="1" applyBorder="1">
      <alignment vertical="center"/>
    </xf>
    <xf numFmtId="43" fontId="54" fillId="11" borderId="0" xfId="1" applyFont="1" applyFill="1">
      <alignment vertical="center"/>
    </xf>
    <xf numFmtId="0" fontId="40" fillId="0" borderId="0" xfId="0" applyFont="1" applyAlignment="1"/>
    <xf numFmtId="43" fontId="3" fillId="0" borderId="15" xfId="1" applyFont="1" applyBorder="1">
      <alignment vertical="center"/>
    </xf>
    <xf numFmtId="43" fontId="3" fillId="0" borderId="0" xfId="1" applyFont="1" applyBorder="1">
      <alignment vertical="center"/>
    </xf>
    <xf numFmtId="43" fontId="3" fillId="0" borderId="5" xfId="0" applyNumberFormat="1" applyFont="1" applyBorder="1">
      <alignment vertical="center"/>
    </xf>
    <xf numFmtId="43" fontId="3" fillId="0" borderId="2" xfId="1" applyFont="1" applyBorder="1">
      <alignment vertical="center"/>
    </xf>
    <xf numFmtId="176" fontId="25" fillId="0" borderId="0" xfId="0" applyNumberFormat="1" applyFont="1">
      <alignment vertical="center"/>
    </xf>
    <xf numFmtId="43" fontId="25" fillId="0" borderId="0" xfId="1" applyFont="1">
      <alignment vertical="center"/>
    </xf>
    <xf numFmtId="43" fontId="6" fillId="0" borderId="15" xfId="1" applyFont="1" applyBorder="1">
      <alignment vertical="center"/>
    </xf>
    <xf numFmtId="43" fontId="6" fillId="0" borderId="0" xfId="1" applyFont="1" applyBorder="1">
      <alignment vertical="center"/>
    </xf>
    <xf numFmtId="43" fontId="6" fillId="0" borderId="2" xfId="1" applyFont="1" applyBorder="1">
      <alignment vertical="center"/>
    </xf>
    <xf numFmtId="43" fontId="22" fillId="7" borderId="6" xfId="1" applyNumberFormat="1" applyFont="1" applyFill="1" applyBorder="1" applyAlignment="1">
      <alignment horizontal="center" vertical="center"/>
    </xf>
    <xf numFmtId="176" fontId="3" fillId="2" borderId="20" xfId="0" applyNumberFormat="1" applyFont="1" applyFill="1" applyBorder="1" applyProtection="1">
      <alignment vertical="center"/>
      <protection locked="0"/>
    </xf>
    <xf numFmtId="176" fontId="3" fillId="2" borderId="4" xfId="0" applyNumberFormat="1" applyFont="1" applyFill="1" applyBorder="1" applyProtection="1">
      <alignment vertical="center"/>
      <protection locked="0"/>
    </xf>
    <xf numFmtId="43" fontId="6" fillId="0" borderId="16" xfId="1" applyFont="1" applyBorder="1">
      <alignment vertical="center"/>
    </xf>
    <xf numFmtId="43" fontId="3" fillId="0" borderId="16" xfId="1" applyFont="1" applyBorder="1">
      <alignment vertical="center"/>
    </xf>
    <xf numFmtId="176" fontId="3" fillId="0" borderId="21" xfId="0" applyNumberFormat="1" applyFont="1" applyFill="1" applyBorder="1" applyProtection="1">
      <alignment vertical="center"/>
      <protection locked="0"/>
    </xf>
    <xf numFmtId="0" fontId="0" fillId="0" borderId="1" xfId="0" applyBorder="1">
      <alignment vertical="center"/>
    </xf>
    <xf numFmtId="0" fontId="59" fillId="0" borderId="1" xfId="0" applyFont="1" applyBorder="1" applyAlignment="1">
      <alignment horizontal="right" vertical="center"/>
    </xf>
    <xf numFmtId="0" fontId="6" fillId="12" borderId="3" xfId="0" applyFont="1" applyFill="1" applyBorder="1">
      <alignment vertical="center"/>
    </xf>
    <xf numFmtId="0" fontId="60" fillId="0" borderId="0" xfId="0" applyFont="1">
      <alignment vertical="center"/>
    </xf>
    <xf numFmtId="0" fontId="25" fillId="0" borderId="0" xfId="0" applyFont="1" applyAlignment="1">
      <alignment horizontal="center" vertical="top"/>
    </xf>
    <xf numFmtId="0" fontId="25" fillId="0" borderId="2" xfId="0" applyFont="1" applyBorder="1" applyAlignment="1">
      <alignment horizontal="center" vertical="top"/>
    </xf>
    <xf numFmtId="0" fontId="18" fillId="0" borderId="3" xfId="0" applyFont="1" applyBorder="1">
      <alignment vertical="center"/>
    </xf>
    <xf numFmtId="0" fontId="43" fillId="0" borderId="0" xfId="3" applyFont="1" applyAlignment="1">
      <alignment vertical="top"/>
    </xf>
    <xf numFmtId="0" fontId="43" fillId="0" borderId="2" xfId="3" applyFont="1" applyBorder="1" applyAlignment="1">
      <alignment vertical="top"/>
    </xf>
    <xf numFmtId="0" fontId="6" fillId="0" borderId="0" xfId="0" applyFont="1" applyAlignment="1">
      <alignment vertical="top" wrapText="1"/>
    </xf>
    <xf numFmtId="0" fontId="6" fillId="0" borderId="2" xfId="0" applyFont="1" applyBorder="1" applyAlignment="1">
      <alignment vertical="top" wrapText="1"/>
    </xf>
    <xf numFmtId="176" fontId="6" fillId="0" borderId="0" xfId="1" applyNumberFormat="1" applyFont="1" applyFill="1" applyBorder="1" applyAlignment="1">
      <alignment horizontal="center" vertical="center"/>
    </xf>
    <xf numFmtId="176" fontId="6" fillId="0" borderId="4" xfId="1" applyNumberFormat="1" applyFont="1" applyFill="1" applyBorder="1" applyAlignment="1">
      <alignment horizontal="center" vertical="center"/>
    </xf>
    <xf numFmtId="176" fontId="6" fillId="0" borderId="2" xfId="1" applyNumberFormat="1" applyFont="1" applyFill="1" applyBorder="1" applyAlignment="1">
      <alignment horizontal="center" vertical="center"/>
    </xf>
    <xf numFmtId="176" fontId="6" fillId="0" borderId="5" xfId="1" applyNumberFormat="1" applyFont="1" applyFill="1" applyBorder="1" applyAlignment="1">
      <alignment horizontal="center" vertical="center"/>
    </xf>
    <xf numFmtId="0" fontId="34" fillId="0" borderId="12" xfId="0" applyFont="1" applyBorder="1" applyAlignment="1">
      <alignment horizontal="left" vertical="center" wrapText="1"/>
    </xf>
    <xf numFmtId="0" fontId="34" fillId="0" borderId="0" xfId="0" applyFont="1" applyBorder="1" applyAlignment="1">
      <alignment horizontal="left" vertical="center" wrapText="1"/>
    </xf>
    <xf numFmtId="0" fontId="34" fillId="0" borderId="2" xfId="0" applyFont="1" applyBorder="1" applyAlignment="1">
      <alignment horizontal="left" vertical="center" wrapText="1"/>
    </xf>
  </cellXfs>
  <cellStyles count="4">
    <cellStyle name="百分比" xfId="2" builtinId="5"/>
    <cellStyle name="常规" xfId="0" builtinId="0"/>
    <cellStyle name="超链接" xfId="3" builtinId="8"/>
    <cellStyle name="千位分隔" xfId="1" builtinId="3"/>
  </cellStyles>
  <dxfs count="6">
    <dxf>
      <fill>
        <patternFill>
          <bgColor rgb="FFFF0000"/>
        </patternFill>
      </fill>
    </dxf>
    <dxf>
      <font>
        <color theme="0"/>
      </font>
    </dxf>
    <dxf>
      <font>
        <color theme="0"/>
      </font>
    </dxf>
    <dxf>
      <font>
        <color theme="0"/>
      </font>
      <fill>
        <patternFill>
          <bgColor theme="0"/>
        </patternFill>
      </fill>
      <border>
        <left/>
        <right/>
        <top/>
        <bottom/>
      </border>
    </dxf>
    <dxf>
      <font>
        <color theme="0"/>
      </font>
    </dxf>
    <dxf>
      <fill>
        <patternFill>
          <bgColor rgb="FFFF0000"/>
        </patternFill>
      </fill>
    </dxf>
  </dxfs>
  <tableStyles count="0" defaultTableStyle="TableStyleMedium2" defaultPivotStyle="PivotStyleLight16"/>
  <colors>
    <mruColors>
      <color rgb="FF00A1E9"/>
      <color rgb="FFC47647"/>
      <color rgb="FFC4764C"/>
      <color rgb="FFBC912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微软雅黑" panose="020B0503020204020204" pitchFamily="34" charset="-122"/>
                <a:ea typeface="微软雅黑" panose="020B0503020204020204" pitchFamily="34" charset="-122"/>
                <a:cs typeface="+mn-cs"/>
              </a:defRPr>
            </a:pPr>
            <a:r>
              <a:rPr lang="zh-CN" altLang="en-US" b="1">
                <a:latin typeface="微软雅黑" panose="020B0503020204020204" pitchFamily="34" charset="-122"/>
                <a:ea typeface="微软雅黑" panose="020B0503020204020204" pitchFamily="34" charset="-122"/>
              </a:rPr>
              <a:t>各工资方案缴纳个税一览图</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微软雅黑" panose="020B0503020204020204" pitchFamily="34" charset="-122"/>
              <a:ea typeface="微软雅黑" panose="020B0503020204020204" pitchFamily="34" charset="-122"/>
              <a:cs typeface="+mn-cs"/>
            </a:defRPr>
          </a:pPr>
          <a:endParaRPr lang="zh-CN"/>
        </a:p>
      </c:txPr>
    </c:title>
    <c:autoTitleDeleted val="0"/>
    <c:plotArea>
      <c:layout>
        <c:manualLayout>
          <c:layoutTarget val="inner"/>
          <c:xMode val="edge"/>
          <c:yMode val="edge"/>
          <c:x val="0.10843913741551536"/>
          <c:y val="0.15616280156558679"/>
          <c:w val="0.79899474104198509"/>
          <c:h val="0.66831914514966406"/>
        </c:manualLayout>
      </c:layout>
      <c:barChart>
        <c:barDir val="col"/>
        <c:grouping val="stacked"/>
        <c:varyColors val="0"/>
        <c:ser>
          <c:idx val="0"/>
          <c:order val="0"/>
          <c:tx>
            <c:strRef>
              <c:f>单月筹划!$B$1</c:f>
              <c:strCache>
                <c:ptCount val="1"/>
                <c:pt idx="0">
                  <c:v>月工资</c:v>
                </c:pt>
              </c:strCache>
            </c:strRef>
          </c:tx>
          <c:spPr>
            <a:solidFill>
              <a:srgbClr val="C47647"/>
            </a:solidFill>
            <a:ln>
              <a:noFill/>
            </a:ln>
            <a:effectLst/>
          </c:spPr>
          <c:invertIfNegative val="0"/>
          <c:cat>
            <c:numRef>
              <c:f>单月筹划!月收入2</c:f>
              <c:numCache>
                <c:formatCode>_ * #,##0_ ;_ * \-#,##0_ ;_ * "-"??_ ;_ @_ </c:formatCode>
                <c:ptCount val="215"/>
                <c:pt idx="0">
                  <c:v>3500</c:v>
                </c:pt>
                <c:pt idx="1">
                  <c:v>3600</c:v>
                </c:pt>
                <c:pt idx="2">
                  <c:v>3700</c:v>
                </c:pt>
                <c:pt idx="3">
                  <c:v>3800</c:v>
                </c:pt>
                <c:pt idx="4">
                  <c:v>3900</c:v>
                </c:pt>
                <c:pt idx="5">
                  <c:v>4000</c:v>
                </c:pt>
                <c:pt idx="6">
                  <c:v>4100</c:v>
                </c:pt>
                <c:pt idx="7">
                  <c:v>4200</c:v>
                </c:pt>
                <c:pt idx="8">
                  <c:v>4300</c:v>
                </c:pt>
                <c:pt idx="9">
                  <c:v>4400</c:v>
                </c:pt>
                <c:pt idx="10">
                  <c:v>4500</c:v>
                </c:pt>
                <c:pt idx="11">
                  <c:v>4600</c:v>
                </c:pt>
                <c:pt idx="12">
                  <c:v>4700</c:v>
                </c:pt>
                <c:pt idx="13">
                  <c:v>4800</c:v>
                </c:pt>
                <c:pt idx="14">
                  <c:v>4900</c:v>
                </c:pt>
                <c:pt idx="15">
                  <c:v>5000</c:v>
                </c:pt>
                <c:pt idx="16">
                  <c:v>5100</c:v>
                </c:pt>
                <c:pt idx="17">
                  <c:v>5200</c:v>
                </c:pt>
                <c:pt idx="18">
                  <c:v>5300</c:v>
                </c:pt>
                <c:pt idx="19">
                  <c:v>5400</c:v>
                </c:pt>
                <c:pt idx="20">
                  <c:v>5500</c:v>
                </c:pt>
                <c:pt idx="21">
                  <c:v>5600</c:v>
                </c:pt>
                <c:pt idx="22">
                  <c:v>5700</c:v>
                </c:pt>
                <c:pt idx="23">
                  <c:v>5800</c:v>
                </c:pt>
                <c:pt idx="24">
                  <c:v>5900</c:v>
                </c:pt>
                <c:pt idx="25">
                  <c:v>6000</c:v>
                </c:pt>
                <c:pt idx="26">
                  <c:v>6100</c:v>
                </c:pt>
                <c:pt idx="27">
                  <c:v>6200</c:v>
                </c:pt>
                <c:pt idx="28">
                  <c:v>6300</c:v>
                </c:pt>
                <c:pt idx="29">
                  <c:v>6400</c:v>
                </c:pt>
                <c:pt idx="30">
                  <c:v>6500</c:v>
                </c:pt>
                <c:pt idx="31">
                  <c:v>6600</c:v>
                </c:pt>
                <c:pt idx="32">
                  <c:v>6700</c:v>
                </c:pt>
                <c:pt idx="33">
                  <c:v>6800</c:v>
                </c:pt>
                <c:pt idx="34">
                  <c:v>6900</c:v>
                </c:pt>
                <c:pt idx="35">
                  <c:v>7000</c:v>
                </c:pt>
                <c:pt idx="36">
                  <c:v>7100</c:v>
                </c:pt>
                <c:pt idx="37">
                  <c:v>7200</c:v>
                </c:pt>
                <c:pt idx="38">
                  <c:v>7300</c:v>
                </c:pt>
                <c:pt idx="39">
                  <c:v>7400</c:v>
                </c:pt>
                <c:pt idx="40">
                  <c:v>7500</c:v>
                </c:pt>
                <c:pt idx="41">
                  <c:v>7600</c:v>
                </c:pt>
                <c:pt idx="42">
                  <c:v>7700</c:v>
                </c:pt>
                <c:pt idx="43">
                  <c:v>7800</c:v>
                </c:pt>
                <c:pt idx="44">
                  <c:v>7900</c:v>
                </c:pt>
                <c:pt idx="45">
                  <c:v>8000</c:v>
                </c:pt>
                <c:pt idx="46">
                  <c:v>8100</c:v>
                </c:pt>
                <c:pt idx="47">
                  <c:v>8200</c:v>
                </c:pt>
                <c:pt idx="48">
                  <c:v>8300</c:v>
                </c:pt>
                <c:pt idx="49">
                  <c:v>8400</c:v>
                </c:pt>
                <c:pt idx="50">
                  <c:v>8500</c:v>
                </c:pt>
                <c:pt idx="51">
                  <c:v>8600</c:v>
                </c:pt>
                <c:pt idx="52">
                  <c:v>8700</c:v>
                </c:pt>
                <c:pt idx="53">
                  <c:v>8800</c:v>
                </c:pt>
                <c:pt idx="54">
                  <c:v>8900</c:v>
                </c:pt>
                <c:pt idx="55">
                  <c:v>9000</c:v>
                </c:pt>
                <c:pt idx="56">
                  <c:v>9100</c:v>
                </c:pt>
                <c:pt idx="57">
                  <c:v>9200</c:v>
                </c:pt>
                <c:pt idx="58">
                  <c:v>9300</c:v>
                </c:pt>
                <c:pt idx="59">
                  <c:v>9400</c:v>
                </c:pt>
                <c:pt idx="60">
                  <c:v>9500</c:v>
                </c:pt>
                <c:pt idx="61">
                  <c:v>9600</c:v>
                </c:pt>
                <c:pt idx="62">
                  <c:v>9700</c:v>
                </c:pt>
                <c:pt idx="63">
                  <c:v>9800</c:v>
                </c:pt>
                <c:pt idx="64">
                  <c:v>9900</c:v>
                </c:pt>
                <c:pt idx="65">
                  <c:v>10000</c:v>
                </c:pt>
                <c:pt idx="66">
                  <c:v>10100</c:v>
                </c:pt>
                <c:pt idx="67">
                  <c:v>10200</c:v>
                </c:pt>
                <c:pt idx="68">
                  <c:v>10300</c:v>
                </c:pt>
                <c:pt idx="69">
                  <c:v>10400</c:v>
                </c:pt>
                <c:pt idx="70">
                  <c:v>10500</c:v>
                </c:pt>
                <c:pt idx="71">
                  <c:v>10600</c:v>
                </c:pt>
                <c:pt idx="72">
                  <c:v>10700</c:v>
                </c:pt>
                <c:pt idx="73">
                  <c:v>10800</c:v>
                </c:pt>
                <c:pt idx="74">
                  <c:v>10900</c:v>
                </c:pt>
                <c:pt idx="75">
                  <c:v>11000</c:v>
                </c:pt>
                <c:pt idx="76">
                  <c:v>11100</c:v>
                </c:pt>
                <c:pt idx="77">
                  <c:v>11200</c:v>
                </c:pt>
                <c:pt idx="78">
                  <c:v>11300</c:v>
                </c:pt>
                <c:pt idx="79">
                  <c:v>11400</c:v>
                </c:pt>
                <c:pt idx="80">
                  <c:v>11500</c:v>
                </c:pt>
                <c:pt idx="81">
                  <c:v>11600</c:v>
                </c:pt>
                <c:pt idx="82">
                  <c:v>11700</c:v>
                </c:pt>
                <c:pt idx="83">
                  <c:v>11800</c:v>
                </c:pt>
                <c:pt idx="84">
                  <c:v>11900</c:v>
                </c:pt>
                <c:pt idx="85">
                  <c:v>12000</c:v>
                </c:pt>
                <c:pt idx="86">
                  <c:v>12100</c:v>
                </c:pt>
                <c:pt idx="87">
                  <c:v>12200</c:v>
                </c:pt>
                <c:pt idx="88">
                  <c:v>12300</c:v>
                </c:pt>
                <c:pt idx="89">
                  <c:v>12400</c:v>
                </c:pt>
                <c:pt idx="90">
                  <c:v>12500</c:v>
                </c:pt>
                <c:pt idx="91">
                  <c:v>12600</c:v>
                </c:pt>
                <c:pt idx="92">
                  <c:v>12700</c:v>
                </c:pt>
                <c:pt idx="93">
                  <c:v>12800</c:v>
                </c:pt>
                <c:pt idx="94">
                  <c:v>12900</c:v>
                </c:pt>
                <c:pt idx="95">
                  <c:v>13000</c:v>
                </c:pt>
                <c:pt idx="96">
                  <c:v>13100</c:v>
                </c:pt>
                <c:pt idx="97">
                  <c:v>13200</c:v>
                </c:pt>
                <c:pt idx="98">
                  <c:v>13300</c:v>
                </c:pt>
                <c:pt idx="99">
                  <c:v>13400</c:v>
                </c:pt>
                <c:pt idx="100">
                  <c:v>13500</c:v>
                </c:pt>
                <c:pt idx="101">
                  <c:v>13600</c:v>
                </c:pt>
                <c:pt idx="102">
                  <c:v>13700</c:v>
                </c:pt>
                <c:pt idx="103">
                  <c:v>13800</c:v>
                </c:pt>
                <c:pt idx="104">
                  <c:v>13900</c:v>
                </c:pt>
                <c:pt idx="105">
                  <c:v>14000</c:v>
                </c:pt>
                <c:pt idx="106">
                  <c:v>14100</c:v>
                </c:pt>
                <c:pt idx="107">
                  <c:v>14200</c:v>
                </c:pt>
                <c:pt idx="108">
                  <c:v>14300</c:v>
                </c:pt>
                <c:pt idx="109">
                  <c:v>14400</c:v>
                </c:pt>
                <c:pt idx="110">
                  <c:v>14500</c:v>
                </c:pt>
                <c:pt idx="111">
                  <c:v>14600</c:v>
                </c:pt>
                <c:pt idx="112">
                  <c:v>14700</c:v>
                </c:pt>
                <c:pt idx="113">
                  <c:v>14800</c:v>
                </c:pt>
                <c:pt idx="114">
                  <c:v>14900</c:v>
                </c:pt>
                <c:pt idx="115">
                  <c:v>15000</c:v>
                </c:pt>
                <c:pt idx="116">
                  <c:v>15100</c:v>
                </c:pt>
                <c:pt idx="117">
                  <c:v>15200</c:v>
                </c:pt>
                <c:pt idx="118">
                  <c:v>15300</c:v>
                </c:pt>
                <c:pt idx="119">
                  <c:v>15400</c:v>
                </c:pt>
                <c:pt idx="120">
                  <c:v>15500</c:v>
                </c:pt>
                <c:pt idx="121">
                  <c:v>15600</c:v>
                </c:pt>
                <c:pt idx="122">
                  <c:v>15700</c:v>
                </c:pt>
                <c:pt idx="123">
                  <c:v>15800</c:v>
                </c:pt>
                <c:pt idx="124">
                  <c:v>15900</c:v>
                </c:pt>
                <c:pt idx="125">
                  <c:v>16000</c:v>
                </c:pt>
                <c:pt idx="126">
                  <c:v>16100</c:v>
                </c:pt>
                <c:pt idx="127">
                  <c:v>16200</c:v>
                </c:pt>
                <c:pt idx="128">
                  <c:v>16300</c:v>
                </c:pt>
                <c:pt idx="129">
                  <c:v>16400</c:v>
                </c:pt>
                <c:pt idx="130">
                  <c:v>16500</c:v>
                </c:pt>
                <c:pt idx="131">
                  <c:v>16600</c:v>
                </c:pt>
                <c:pt idx="132">
                  <c:v>16700</c:v>
                </c:pt>
                <c:pt idx="133">
                  <c:v>16800</c:v>
                </c:pt>
                <c:pt idx="134">
                  <c:v>16900</c:v>
                </c:pt>
                <c:pt idx="135">
                  <c:v>17000</c:v>
                </c:pt>
                <c:pt idx="136">
                  <c:v>17100</c:v>
                </c:pt>
                <c:pt idx="137">
                  <c:v>17200</c:v>
                </c:pt>
                <c:pt idx="138">
                  <c:v>17300</c:v>
                </c:pt>
                <c:pt idx="139">
                  <c:v>17400</c:v>
                </c:pt>
                <c:pt idx="140">
                  <c:v>17500</c:v>
                </c:pt>
                <c:pt idx="141">
                  <c:v>17600</c:v>
                </c:pt>
                <c:pt idx="142">
                  <c:v>17700</c:v>
                </c:pt>
                <c:pt idx="143">
                  <c:v>17800</c:v>
                </c:pt>
                <c:pt idx="144">
                  <c:v>17900</c:v>
                </c:pt>
                <c:pt idx="145">
                  <c:v>18000</c:v>
                </c:pt>
                <c:pt idx="146">
                  <c:v>18100</c:v>
                </c:pt>
                <c:pt idx="147">
                  <c:v>18200</c:v>
                </c:pt>
                <c:pt idx="148">
                  <c:v>18300</c:v>
                </c:pt>
                <c:pt idx="149">
                  <c:v>18400</c:v>
                </c:pt>
                <c:pt idx="150">
                  <c:v>18500</c:v>
                </c:pt>
                <c:pt idx="151">
                  <c:v>18600</c:v>
                </c:pt>
                <c:pt idx="152">
                  <c:v>18700</c:v>
                </c:pt>
                <c:pt idx="153">
                  <c:v>18800</c:v>
                </c:pt>
                <c:pt idx="154">
                  <c:v>18900</c:v>
                </c:pt>
                <c:pt idx="155">
                  <c:v>19000</c:v>
                </c:pt>
                <c:pt idx="156">
                  <c:v>19100</c:v>
                </c:pt>
                <c:pt idx="157">
                  <c:v>19200</c:v>
                </c:pt>
                <c:pt idx="158">
                  <c:v>19300</c:v>
                </c:pt>
                <c:pt idx="159">
                  <c:v>19400</c:v>
                </c:pt>
                <c:pt idx="160">
                  <c:v>19500</c:v>
                </c:pt>
                <c:pt idx="161">
                  <c:v>19600</c:v>
                </c:pt>
                <c:pt idx="162">
                  <c:v>19700</c:v>
                </c:pt>
                <c:pt idx="163">
                  <c:v>19800</c:v>
                </c:pt>
                <c:pt idx="164">
                  <c:v>19900</c:v>
                </c:pt>
                <c:pt idx="165">
                  <c:v>20000</c:v>
                </c:pt>
                <c:pt idx="166">
                  <c:v>20100</c:v>
                </c:pt>
                <c:pt idx="167">
                  <c:v>20200</c:v>
                </c:pt>
                <c:pt idx="168">
                  <c:v>20300</c:v>
                </c:pt>
                <c:pt idx="169">
                  <c:v>20400</c:v>
                </c:pt>
                <c:pt idx="170">
                  <c:v>20500</c:v>
                </c:pt>
                <c:pt idx="171">
                  <c:v>20600</c:v>
                </c:pt>
                <c:pt idx="172">
                  <c:v>20700</c:v>
                </c:pt>
                <c:pt idx="173">
                  <c:v>20800</c:v>
                </c:pt>
                <c:pt idx="174">
                  <c:v>20900</c:v>
                </c:pt>
                <c:pt idx="175">
                  <c:v>21000</c:v>
                </c:pt>
                <c:pt idx="176">
                  <c:v>21100</c:v>
                </c:pt>
                <c:pt idx="177">
                  <c:v>21200</c:v>
                </c:pt>
                <c:pt idx="178">
                  <c:v>21300</c:v>
                </c:pt>
                <c:pt idx="179">
                  <c:v>21400</c:v>
                </c:pt>
                <c:pt idx="180">
                  <c:v>21500</c:v>
                </c:pt>
                <c:pt idx="181">
                  <c:v>21600</c:v>
                </c:pt>
                <c:pt idx="182">
                  <c:v>21700</c:v>
                </c:pt>
                <c:pt idx="183">
                  <c:v>21800</c:v>
                </c:pt>
                <c:pt idx="184">
                  <c:v>21900</c:v>
                </c:pt>
                <c:pt idx="185">
                  <c:v>22000</c:v>
                </c:pt>
                <c:pt idx="186">
                  <c:v>22100</c:v>
                </c:pt>
                <c:pt idx="187">
                  <c:v>22200</c:v>
                </c:pt>
                <c:pt idx="188">
                  <c:v>22300</c:v>
                </c:pt>
                <c:pt idx="189">
                  <c:v>22400</c:v>
                </c:pt>
                <c:pt idx="190">
                  <c:v>22500</c:v>
                </c:pt>
                <c:pt idx="191">
                  <c:v>22600</c:v>
                </c:pt>
                <c:pt idx="192">
                  <c:v>22700</c:v>
                </c:pt>
                <c:pt idx="193">
                  <c:v>22800</c:v>
                </c:pt>
                <c:pt idx="194">
                  <c:v>22900</c:v>
                </c:pt>
                <c:pt idx="195">
                  <c:v>23000</c:v>
                </c:pt>
                <c:pt idx="196">
                  <c:v>23100</c:v>
                </c:pt>
                <c:pt idx="197">
                  <c:v>23200</c:v>
                </c:pt>
                <c:pt idx="198">
                  <c:v>23300</c:v>
                </c:pt>
                <c:pt idx="199">
                  <c:v>23400</c:v>
                </c:pt>
                <c:pt idx="200">
                  <c:v>23500</c:v>
                </c:pt>
                <c:pt idx="201">
                  <c:v>23600</c:v>
                </c:pt>
                <c:pt idx="202">
                  <c:v>23700</c:v>
                </c:pt>
                <c:pt idx="203">
                  <c:v>23800</c:v>
                </c:pt>
                <c:pt idx="204">
                  <c:v>23900</c:v>
                </c:pt>
                <c:pt idx="205">
                  <c:v>24000</c:v>
                </c:pt>
                <c:pt idx="206">
                  <c:v>24100</c:v>
                </c:pt>
                <c:pt idx="207">
                  <c:v>24200</c:v>
                </c:pt>
                <c:pt idx="208">
                  <c:v>24300</c:v>
                </c:pt>
                <c:pt idx="209">
                  <c:v>24400</c:v>
                </c:pt>
                <c:pt idx="210">
                  <c:v>24500</c:v>
                </c:pt>
                <c:pt idx="211">
                  <c:v>24600</c:v>
                </c:pt>
                <c:pt idx="212">
                  <c:v>24700</c:v>
                </c:pt>
                <c:pt idx="213">
                  <c:v>24800</c:v>
                </c:pt>
                <c:pt idx="214">
                  <c:v>24900</c:v>
                </c:pt>
              </c:numCache>
            </c:numRef>
          </c:cat>
          <c:val>
            <c:numRef>
              <c:f>单月筹划!月收入2</c:f>
              <c:numCache>
                <c:formatCode>_ * #,##0_ ;_ * \-#,##0_ ;_ * "-"??_ ;_ @_ </c:formatCode>
                <c:ptCount val="215"/>
                <c:pt idx="0">
                  <c:v>3500</c:v>
                </c:pt>
                <c:pt idx="1">
                  <c:v>3600</c:v>
                </c:pt>
                <c:pt idx="2">
                  <c:v>3700</c:v>
                </c:pt>
                <c:pt idx="3">
                  <c:v>3800</c:v>
                </c:pt>
                <c:pt idx="4">
                  <c:v>3900</c:v>
                </c:pt>
                <c:pt idx="5">
                  <c:v>4000</c:v>
                </c:pt>
                <c:pt idx="6">
                  <c:v>4100</c:v>
                </c:pt>
                <c:pt idx="7">
                  <c:v>4200</c:v>
                </c:pt>
                <c:pt idx="8">
                  <c:v>4300</c:v>
                </c:pt>
                <c:pt idx="9">
                  <c:v>4400</c:v>
                </c:pt>
                <c:pt idx="10">
                  <c:v>4500</c:v>
                </c:pt>
                <c:pt idx="11">
                  <c:v>4600</c:v>
                </c:pt>
                <c:pt idx="12">
                  <c:v>4700</c:v>
                </c:pt>
                <c:pt idx="13">
                  <c:v>4800</c:v>
                </c:pt>
                <c:pt idx="14">
                  <c:v>4900</c:v>
                </c:pt>
                <c:pt idx="15">
                  <c:v>5000</c:v>
                </c:pt>
                <c:pt idx="16">
                  <c:v>5100</c:v>
                </c:pt>
                <c:pt idx="17">
                  <c:v>5200</c:v>
                </c:pt>
                <c:pt idx="18">
                  <c:v>5300</c:v>
                </c:pt>
                <c:pt idx="19">
                  <c:v>5400</c:v>
                </c:pt>
                <c:pt idx="20">
                  <c:v>5500</c:v>
                </c:pt>
                <c:pt idx="21">
                  <c:v>5600</c:v>
                </c:pt>
                <c:pt idx="22">
                  <c:v>5700</c:v>
                </c:pt>
                <c:pt idx="23">
                  <c:v>5800</c:v>
                </c:pt>
                <c:pt idx="24">
                  <c:v>5900</c:v>
                </c:pt>
                <c:pt idx="25">
                  <c:v>6000</c:v>
                </c:pt>
                <c:pt idx="26">
                  <c:v>6100</c:v>
                </c:pt>
                <c:pt idx="27">
                  <c:v>6200</c:v>
                </c:pt>
                <c:pt idx="28">
                  <c:v>6300</c:v>
                </c:pt>
                <c:pt idx="29">
                  <c:v>6400</c:v>
                </c:pt>
                <c:pt idx="30">
                  <c:v>6500</c:v>
                </c:pt>
                <c:pt idx="31">
                  <c:v>6600</c:v>
                </c:pt>
                <c:pt idx="32">
                  <c:v>6700</c:v>
                </c:pt>
                <c:pt idx="33">
                  <c:v>6800</c:v>
                </c:pt>
                <c:pt idx="34">
                  <c:v>6900</c:v>
                </c:pt>
                <c:pt idx="35">
                  <c:v>7000</c:v>
                </c:pt>
                <c:pt idx="36">
                  <c:v>7100</c:v>
                </c:pt>
                <c:pt idx="37">
                  <c:v>7200</c:v>
                </c:pt>
                <c:pt idx="38">
                  <c:v>7300</c:v>
                </c:pt>
                <c:pt idx="39">
                  <c:v>7400</c:v>
                </c:pt>
                <c:pt idx="40">
                  <c:v>7500</c:v>
                </c:pt>
                <c:pt idx="41">
                  <c:v>7600</c:v>
                </c:pt>
                <c:pt idx="42">
                  <c:v>7700</c:v>
                </c:pt>
                <c:pt idx="43">
                  <c:v>7800</c:v>
                </c:pt>
                <c:pt idx="44">
                  <c:v>7900</c:v>
                </c:pt>
                <c:pt idx="45">
                  <c:v>8000</c:v>
                </c:pt>
                <c:pt idx="46">
                  <c:v>8100</c:v>
                </c:pt>
                <c:pt idx="47">
                  <c:v>8200</c:v>
                </c:pt>
                <c:pt idx="48">
                  <c:v>8300</c:v>
                </c:pt>
                <c:pt idx="49">
                  <c:v>8400</c:v>
                </c:pt>
                <c:pt idx="50">
                  <c:v>8500</c:v>
                </c:pt>
                <c:pt idx="51">
                  <c:v>8600</c:v>
                </c:pt>
                <c:pt idx="52">
                  <c:v>8700</c:v>
                </c:pt>
                <c:pt idx="53">
                  <c:v>8800</c:v>
                </c:pt>
                <c:pt idx="54">
                  <c:v>8900</c:v>
                </c:pt>
                <c:pt idx="55">
                  <c:v>9000</c:v>
                </c:pt>
                <c:pt idx="56">
                  <c:v>9100</c:v>
                </c:pt>
                <c:pt idx="57">
                  <c:v>9200</c:v>
                </c:pt>
                <c:pt idx="58">
                  <c:v>9300</c:v>
                </c:pt>
                <c:pt idx="59">
                  <c:v>9400</c:v>
                </c:pt>
                <c:pt idx="60">
                  <c:v>9500</c:v>
                </c:pt>
                <c:pt idx="61">
                  <c:v>9600</c:v>
                </c:pt>
                <c:pt idx="62">
                  <c:v>9700</c:v>
                </c:pt>
                <c:pt idx="63">
                  <c:v>9800</c:v>
                </c:pt>
                <c:pt idx="64">
                  <c:v>9900</c:v>
                </c:pt>
                <c:pt idx="65">
                  <c:v>10000</c:v>
                </c:pt>
                <c:pt idx="66">
                  <c:v>10100</c:v>
                </c:pt>
                <c:pt idx="67">
                  <c:v>10200</c:v>
                </c:pt>
                <c:pt idx="68">
                  <c:v>10300</c:v>
                </c:pt>
                <c:pt idx="69">
                  <c:v>10400</c:v>
                </c:pt>
                <c:pt idx="70">
                  <c:v>10500</c:v>
                </c:pt>
                <c:pt idx="71">
                  <c:v>10600</c:v>
                </c:pt>
                <c:pt idx="72">
                  <c:v>10700</c:v>
                </c:pt>
                <c:pt idx="73">
                  <c:v>10800</c:v>
                </c:pt>
                <c:pt idx="74">
                  <c:v>10900</c:v>
                </c:pt>
                <c:pt idx="75">
                  <c:v>11000</c:v>
                </c:pt>
                <c:pt idx="76">
                  <c:v>11100</c:v>
                </c:pt>
                <c:pt idx="77">
                  <c:v>11200</c:v>
                </c:pt>
                <c:pt idx="78">
                  <c:v>11300</c:v>
                </c:pt>
                <c:pt idx="79">
                  <c:v>11400</c:v>
                </c:pt>
                <c:pt idx="80">
                  <c:v>11500</c:v>
                </c:pt>
                <c:pt idx="81">
                  <c:v>11600</c:v>
                </c:pt>
                <c:pt idx="82">
                  <c:v>11700</c:v>
                </c:pt>
                <c:pt idx="83">
                  <c:v>11800</c:v>
                </c:pt>
                <c:pt idx="84">
                  <c:v>11900</c:v>
                </c:pt>
                <c:pt idx="85">
                  <c:v>12000</c:v>
                </c:pt>
                <c:pt idx="86">
                  <c:v>12100</c:v>
                </c:pt>
                <c:pt idx="87">
                  <c:v>12200</c:v>
                </c:pt>
                <c:pt idx="88">
                  <c:v>12300</c:v>
                </c:pt>
                <c:pt idx="89">
                  <c:v>12400</c:v>
                </c:pt>
                <c:pt idx="90">
                  <c:v>12500</c:v>
                </c:pt>
                <c:pt idx="91">
                  <c:v>12600</c:v>
                </c:pt>
                <c:pt idx="92">
                  <c:v>12700</c:v>
                </c:pt>
                <c:pt idx="93">
                  <c:v>12800</c:v>
                </c:pt>
                <c:pt idx="94">
                  <c:v>12900</c:v>
                </c:pt>
                <c:pt idx="95">
                  <c:v>13000</c:v>
                </c:pt>
                <c:pt idx="96">
                  <c:v>13100</c:v>
                </c:pt>
                <c:pt idx="97">
                  <c:v>13200</c:v>
                </c:pt>
                <c:pt idx="98">
                  <c:v>13300</c:v>
                </c:pt>
                <c:pt idx="99">
                  <c:v>13400</c:v>
                </c:pt>
                <c:pt idx="100">
                  <c:v>13500</c:v>
                </c:pt>
                <c:pt idx="101">
                  <c:v>13600</c:v>
                </c:pt>
                <c:pt idx="102">
                  <c:v>13700</c:v>
                </c:pt>
                <c:pt idx="103">
                  <c:v>13800</c:v>
                </c:pt>
                <c:pt idx="104">
                  <c:v>13900</c:v>
                </c:pt>
                <c:pt idx="105">
                  <c:v>14000</c:v>
                </c:pt>
                <c:pt idx="106">
                  <c:v>14100</c:v>
                </c:pt>
                <c:pt idx="107">
                  <c:v>14200</c:v>
                </c:pt>
                <c:pt idx="108">
                  <c:v>14300</c:v>
                </c:pt>
                <c:pt idx="109">
                  <c:v>14400</c:v>
                </c:pt>
                <c:pt idx="110">
                  <c:v>14500</c:v>
                </c:pt>
                <c:pt idx="111">
                  <c:v>14600</c:v>
                </c:pt>
                <c:pt idx="112">
                  <c:v>14700</c:v>
                </c:pt>
                <c:pt idx="113">
                  <c:v>14800</c:v>
                </c:pt>
                <c:pt idx="114">
                  <c:v>14900</c:v>
                </c:pt>
                <c:pt idx="115">
                  <c:v>15000</c:v>
                </c:pt>
                <c:pt idx="116">
                  <c:v>15100</c:v>
                </c:pt>
                <c:pt idx="117">
                  <c:v>15200</c:v>
                </c:pt>
                <c:pt idx="118">
                  <c:v>15300</c:v>
                </c:pt>
                <c:pt idx="119">
                  <c:v>15400</c:v>
                </c:pt>
                <c:pt idx="120">
                  <c:v>15500</c:v>
                </c:pt>
                <c:pt idx="121">
                  <c:v>15600</c:v>
                </c:pt>
                <c:pt idx="122">
                  <c:v>15700</c:v>
                </c:pt>
                <c:pt idx="123">
                  <c:v>15800</c:v>
                </c:pt>
                <c:pt idx="124">
                  <c:v>15900</c:v>
                </c:pt>
                <c:pt idx="125">
                  <c:v>16000</c:v>
                </c:pt>
                <c:pt idx="126">
                  <c:v>16100</c:v>
                </c:pt>
                <c:pt idx="127">
                  <c:v>16200</c:v>
                </c:pt>
                <c:pt idx="128">
                  <c:v>16300</c:v>
                </c:pt>
                <c:pt idx="129">
                  <c:v>16400</c:v>
                </c:pt>
                <c:pt idx="130">
                  <c:v>16500</c:v>
                </c:pt>
                <c:pt idx="131">
                  <c:v>16600</c:v>
                </c:pt>
                <c:pt idx="132">
                  <c:v>16700</c:v>
                </c:pt>
                <c:pt idx="133">
                  <c:v>16800</c:v>
                </c:pt>
                <c:pt idx="134">
                  <c:v>16900</c:v>
                </c:pt>
                <c:pt idx="135">
                  <c:v>17000</c:v>
                </c:pt>
                <c:pt idx="136">
                  <c:v>17100</c:v>
                </c:pt>
                <c:pt idx="137">
                  <c:v>17200</c:v>
                </c:pt>
                <c:pt idx="138">
                  <c:v>17300</c:v>
                </c:pt>
                <c:pt idx="139">
                  <c:v>17400</c:v>
                </c:pt>
                <c:pt idx="140">
                  <c:v>17500</c:v>
                </c:pt>
                <c:pt idx="141">
                  <c:v>17600</c:v>
                </c:pt>
                <c:pt idx="142">
                  <c:v>17700</c:v>
                </c:pt>
                <c:pt idx="143">
                  <c:v>17800</c:v>
                </c:pt>
                <c:pt idx="144">
                  <c:v>17900</c:v>
                </c:pt>
                <c:pt idx="145">
                  <c:v>18000</c:v>
                </c:pt>
                <c:pt idx="146">
                  <c:v>18100</c:v>
                </c:pt>
                <c:pt idx="147">
                  <c:v>18200</c:v>
                </c:pt>
                <c:pt idx="148">
                  <c:v>18300</c:v>
                </c:pt>
                <c:pt idx="149">
                  <c:v>18400</c:v>
                </c:pt>
                <c:pt idx="150">
                  <c:v>18500</c:v>
                </c:pt>
                <c:pt idx="151">
                  <c:v>18600</c:v>
                </c:pt>
                <c:pt idx="152">
                  <c:v>18700</c:v>
                </c:pt>
                <c:pt idx="153">
                  <c:v>18800</c:v>
                </c:pt>
                <c:pt idx="154">
                  <c:v>18900</c:v>
                </c:pt>
                <c:pt idx="155">
                  <c:v>19000</c:v>
                </c:pt>
                <c:pt idx="156">
                  <c:v>19100</c:v>
                </c:pt>
                <c:pt idx="157">
                  <c:v>19200</c:v>
                </c:pt>
                <c:pt idx="158">
                  <c:v>19300</c:v>
                </c:pt>
                <c:pt idx="159">
                  <c:v>19400</c:v>
                </c:pt>
                <c:pt idx="160">
                  <c:v>19500</c:v>
                </c:pt>
                <c:pt idx="161">
                  <c:v>19600</c:v>
                </c:pt>
                <c:pt idx="162">
                  <c:v>19700</c:v>
                </c:pt>
                <c:pt idx="163">
                  <c:v>19800</c:v>
                </c:pt>
                <c:pt idx="164">
                  <c:v>19900</c:v>
                </c:pt>
                <c:pt idx="165">
                  <c:v>20000</c:v>
                </c:pt>
                <c:pt idx="166">
                  <c:v>20100</c:v>
                </c:pt>
                <c:pt idx="167">
                  <c:v>20200</c:v>
                </c:pt>
                <c:pt idx="168">
                  <c:v>20300</c:v>
                </c:pt>
                <c:pt idx="169">
                  <c:v>20400</c:v>
                </c:pt>
                <c:pt idx="170">
                  <c:v>20500</c:v>
                </c:pt>
                <c:pt idx="171">
                  <c:v>20600</c:v>
                </c:pt>
                <c:pt idx="172">
                  <c:v>20700</c:v>
                </c:pt>
                <c:pt idx="173">
                  <c:v>20800</c:v>
                </c:pt>
                <c:pt idx="174">
                  <c:v>20900</c:v>
                </c:pt>
                <c:pt idx="175">
                  <c:v>21000</c:v>
                </c:pt>
                <c:pt idx="176">
                  <c:v>21100</c:v>
                </c:pt>
                <c:pt idx="177">
                  <c:v>21200</c:v>
                </c:pt>
                <c:pt idx="178">
                  <c:v>21300</c:v>
                </c:pt>
                <c:pt idx="179">
                  <c:v>21400</c:v>
                </c:pt>
                <c:pt idx="180">
                  <c:v>21500</c:v>
                </c:pt>
                <c:pt idx="181">
                  <c:v>21600</c:v>
                </c:pt>
                <c:pt idx="182">
                  <c:v>21700</c:v>
                </c:pt>
                <c:pt idx="183">
                  <c:v>21800</c:v>
                </c:pt>
                <c:pt idx="184">
                  <c:v>21900</c:v>
                </c:pt>
                <c:pt idx="185">
                  <c:v>22000</c:v>
                </c:pt>
                <c:pt idx="186">
                  <c:v>22100</c:v>
                </c:pt>
                <c:pt idx="187">
                  <c:v>22200</c:v>
                </c:pt>
                <c:pt idx="188">
                  <c:v>22300</c:v>
                </c:pt>
                <c:pt idx="189">
                  <c:v>22400</c:v>
                </c:pt>
                <c:pt idx="190">
                  <c:v>22500</c:v>
                </c:pt>
                <c:pt idx="191">
                  <c:v>22600</c:v>
                </c:pt>
                <c:pt idx="192">
                  <c:v>22700</c:v>
                </c:pt>
                <c:pt idx="193">
                  <c:v>22800</c:v>
                </c:pt>
                <c:pt idx="194">
                  <c:v>22900</c:v>
                </c:pt>
                <c:pt idx="195">
                  <c:v>23000</c:v>
                </c:pt>
                <c:pt idx="196">
                  <c:v>23100</c:v>
                </c:pt>
                <c:pt idx="197">
                  <c:v>23200</c:v>
                </c:pt>
                <c:pt idx="198">
                  <c:v>23300</c:v>
                </c:pt>
                <c:pt idx="199">
                  <c:v>23400</c:v>
                </c:pt>
                <c:pt idx="200">
                  <c:v>23500</c:v>
                </c:pt>
                <c:pt idx="201">
                  <c:v>23600</c:v>
                </c:pt>
                <c:pt idx="202">
                  <c:v>23700</c:v>
                </c:pt>
                <c:pt idx="203">
                  <c:v>23800</c:v>
                </c:pt>
                <c:pt idx="204">
                  <c:v>23900</c:v>
                </c:pt>
                <c:pt idx="205">
                  <c:v>24000</c:v>
                </c:pt>
                <c:pt idx="206">
                  <c:v>24100</c:v>
                </c:pt>
                <c:pt idx="207">
                  <c:v>24200</c:v>
                </c:pt>
                <c:pt idx="208">
                  <c:v>24300</c:v>
                </c:pt>
                <c:pt idx="209">
                  <c:v>24400</c:v>
                </c:pt>
                <c:pt idx="210">
                  <c:v>24500</c:v>
                </c:pt>
                <c:pt idx="211">
                  <c:v>24600</c:v>
                </c:pt>
                <c:pt idx="212">
                  <c:v>24700</c:v>
                </c:pt>
                <c:pt idx="213">
                  <c:v>24800</c:v>
                </c:pt>
                <c:pt idx="214">
                  <c:v>24900</c:v>
                </c:pt>
              </c:numCache>
            </c:numRef>
          </c:val>
        </c:ser>
        <c:ser>
          <c:idx val="1"/>
          <c:order val="1"/>
          <c:tx>
            <c:strRef>
              <c:f>单月筹划!$C$1</c:f>
              <c:strCache>
                <c:ptCount val="1"/>
                <c:pt idx="0">
                  <c:v>年终奖</c:v>
                </c:pt>
              </c:strCache>
            </c:strRef>
          </c:tx>
          <c:spPr>
            <a:solidFill>
              <a:srgbClr val="BC912C"/>
            </a:solidFill>
            <a:ln>
              <a:noFill/>
            </a:ln>
            <a:effectLst/>
          </c:spPr>
          <c:invertIfNegative val="0"/>
          <c:cat>
            <c:numRef>
              <c:f>单月筹划!月收入2</c:f>
              <c:numCache>
                <c:formatCode>_ * #,##0_ ;_ * \-#,##0_ ;_ * "-"??_ ;_ @_ </c:formatCode>
                <c:ptCount val="215"/>
                <c:pt idx="0">
                  <c:v>3500</c:v>
                </c:pt>
                <c:pt idx="1">
                  <c:v>3600</c:v>
                </c:pt>
                <c:pt idx="2">
                  <c:v>3700</c:v>
                </c:pt>
                <c:pt idx="3">
                  <c:v>3800</c:v>
                </c:pt>
                <c:pt idx="4">
                  <c:v>3900</c:v>
                </c:pt>
                <c:pt idx="5">
                  <c:v>4000</c:v>
                </c:pt>
                <c:pt idx="6">
                  <c:v>4100</c:v>
                </c:pt>
                <c:pt idx="7">
                  <c:v>4200</c:v>
                </c:pt>
                <c:pt idx="8">
                  <c:v>4300</c:v>
                </c:pt>
                <c:pt idx="9">
                  <c:v>4400</c:v>
                </c:pt>
                <c:pt idx="10">
                  <c:v>4500</c:v>
                </c:pt>
                <c:pt idx="11">
                  <c:v>4600</c:v>
                </c:pt>
                <c:pt idx="12">
                  <c:v>4700</c:v>
                </c:pt>
                <c:pt idx="13">
                  <c:v>4800</c:v>
                </c:pt>
                <c:pt idx="14">
                  <c:v>4900</c:v>
                </c:pt>
                <c:pt idx="15">
                  <c:v>5000</c:v>
                </c:pt>
                <c:pt idx="16">
                  <c:v>5100</c:v>
                </c:pt>
                <c:pt idx="17">
                  <c:v>5200</c:v>
                </c:pt>
                <c:pt idx="18">
                  <c:v>5300</c:v>
                </c:pt>
                <c:pt idx="19">
                  <c:v>5400</c:v>
                </c:pt>
                <c:pt idx="20">
                  <c:v>5500</c:v>
                </c:pt>
                <c:pt idx="21">
                  <c:v>5600</c:v>
                </c:pt>
                <c:pt idx="22">
                  <c:v>5700</c:v>
                </c:pt>
                <c:pt idx="23">
                  <c:v>5800</c:v>
                </c:pt>
                <c:pt idx="24">
                  <c:v>5900</c:v>
                </c:pt>
                <c:pt idx="25">
                  <c:v>6000</c:v>
                </c:pt>
                <c:pt idx="26">
                  <c:v>6100</c:v>
                </c:pt>
                <c:pt idx="27">
                  <c:v>6200</c:v>
                </c:pt>
                <c:pt idx="28">
                  <c:v>6300</c:v>
                </c:pt>
                <c:pt idx="29">
                  <c:v>6400</c:v>
                </c:pt>
                <c:pt idx="30">
                  <c:v>6500</c:v>
                </c:pt>
                <c:pt idx="31">
                  <c:v>6600</c:v>
                </c:pt>
                <c:pt idx="32">
                  <c:v>6700</c:v>
                </c:pt>
                <c:pt idx="33">
                  <c:v>6800</c:v>
                </c:pt>
                <c:pt idx="34">
                  <c:v>6900</c:v>
                </c:pt>
                <c:pt idx="35">
                  <c:v>7000</c:v>
                </c:pt>
                <c:pt idx="36">
                  <c:v>7100</c:v>
                </c:pt>
                <c:pt idx="37">
                  <c:v>7200</c:v>
                </c:pt>
                <c:pt idx="38">
                  <c:v>7300</c:v>
                </c:pt>
                <c:pt idx="39">
                  <c:v>7400</c:v>
                </c:pt>
                <c:pt idx="40">
                  <c:v>7500</c:v>
                </c:pt>
                <c:pt idx="41">
                  <c:v>7600</c:v>
                </c:pt>
                <c:pt idx="42">
                  <c:v>7700</c:v>
                </c:pt>
                <c:pt idx="43">
                  <c:v>7800</c:v>
                </c:pt>
                <c:pt idx="44">
                  <c:v>7900</c:v>
                </c:pt>
                <c:pt idx="45">
                  <c:v>8000</c:v>
                </c:pt>
                <c:pt idx="46">
                  <c:v>8100</c:v>
                </c:pt>
                <c:pt idx="47">
                  <c:v>8200</c:v>
                </c:pt>
                <c:pt idx="48">
                  <c:v>8300</c:v>
                </c:pt>
                <c:pt idx="49">
                  <c:v>8400</c:v>
                </c:pt>
                <c:pt idx="50">
                  <c:v>8500</c:v>
                </c:pt>
                <c:pt idx="51">
                  <c:v>8600</c:v>
                </c:pt>
                <c:pt idx="52">
                  <c:v>8700</c:v>
                </c:pt>
                <c:pt idx="53">
                  <c:v>8800</c:v>
                </c:pt>
                <c:pt idx="54">
                  <c:v>8900</c:v>
                </c:pt>
                <c:pt idx="55">
                  <c:v>9000</c:v>
                </c:pt>
                <c:pt idx="56">
                  <c:v>9100</c:v>
                </c:pt>
                <c:pt idx="57">
                  <c:v>9200</c:v>
                </c:pt>
                <c:pt idx="58">
                  <c:v>9300</c:v>
                </c:pt>
                <c:pt idx="59">
                  <c:v>9400</c:v>
                </c:pt>
                <c:pt idx="60">
                  <c:v>9500</c:v>
                </c:pt>
                <c:pt idx="61">
                  <c:v>9600</c:v>
                </c:pt>
                <c:pt idx="62">
                  <c:v>9700</c:v>
                </c:pt>
                <c:pt idx="63">
                  <c:v>9800</c:v>
                </c:pt>
                <c:pt idx="64">
                  <c:v>9900</c:v>
                </c:pt>
                <c:pt idx="65">
                  <c:v>10000</c:v>
                </c:pt>
                <c:pt idx="66">
                  <c:v>10100</c:v>
                </c:pt>
                <c:pt idx="67">
                  <c:v>10200</c:v>
                </c:pt>
                <c:pt idx="68">
                  <c:v>10300</c:v>
                </c:pt>
                <c:pt idx="69">
                  <c:v>10400</c:v>
                </c:pt>
                <c:pt idx="70">
                  <c:v>10500</c:v>
                </c:pt>
                <c:pt idx="71">
                  <c:v>10600</c:v>
                </c:pt>
                <c:pt idx="72">
                  <c:v>10700</c:v>
                </c:pt>
                <c:pt idx="73">
                  <c:v>10800</c:v>
                </c:pt>
                <c:pt idx="74">
                  <c:v>10900</c:v>
                </c:pt>
                <c:pt idx="75">
                  <c:v>11000</c:v>
                </c:pt>
                <c:pt idx="76">
                  <c:v>11100</c:v>
                </c:pt>
                <c:pt idx="77">
                  <c:v>11200</c:v>
                </c:pt>
                <c:pt idx="78">
                  <c:v>11300</c:v>
                </c:pt>
                <c:pt idx="79">
                  <c:v>11400</c:v>
                </c:pt>
                <c:pt idx="80">
                  <c:v>11500</c:v>
                </c:pt>
                <c:pt idx="81">
                  <c:v>11600</c:v>
                </c:pt>
                <c:pt idx="82">
                  <c:v>11700</c:v>
                </c:pt>
                <c:pt idx="83">
                  <c:v>11800</c:v>
                </c:pt>
                <c:pt idx="84">
                  <c:v>11900</c:v>
                </c:pt>
                <c:pt idx="85">
                  <c:v>12000</c:v>
                </c:pt>
                <c:pt idx="86">
                  <c:v>12100</c:v>
                </c:pt>
                <c:pt idx="87">
                  <c:v>12200</c:v>
                </c:pt>
                <c:pt idx="88">
                  <c:v>12300</c:v>
                </c:pt>
                <c:pt idx="89">
                  <c:v>12400</c:v>
                </c:pt>
                <c:pt idx="90">
                  <c:v>12500</c:v>
                </c:pt>
                <c:pt idx="91">
                  <c:v>12600</c:v>
                </c:pt>
                <c:pt idx="92">
                  <c:v>12700</c:v>
                </c:pt>
                <c:pt idx="93">
                  <c:v>12800</c:v>
                </c:pt>
                <c:pt idx="94">
                  <c:v>12900</c:v>
                </c:pt>
                <c:pt idx="95">
                  <c:v>13000</c:v>
                </c:pt>
                <c:pt idx="96">
                  <c:v>13100</c:v>
                </c:pt>
                <c:pt idx="97">
                  <c:v>13200</c:v>
                </c:pt>
                <c:pt idx="98">
                  <c:v>13300</c:v>
                </c:pt>
                <c:pt idx="99">
                  <c:v>13400</c:v>
                </c:pt>
                <c:pt idx="100">
                  <c:v>13500</c:v>
                </c:pt>
                <c:pt idx="101">
                  <c:v>13600</c:v>
                </c:pt>
                <c:pt idx="102">
                  <c:v>13700</c:v>
                </c:pt>
                <c:pt idx="103">
                  <c:v>13800</c:v>
                </c:pt>
                <c:pt idx="104">
                  <c:v>13900</c:v>
                </c:pt>
                <c:pt idx="105">
                  <c:v>14000</c:v>
                </c:pt>
                <c:pt idx="106">
                  <c:v>14100</c:v>
                </c:pt>
                <c:pt idx="107">
                  <c:v>14200</c:v>
                </c:pt>
                <c:pt idx="108">
                  <c:v>14300</c:v>
                </c:pt>
                <c:pt idx="109">
                  <c:v>14400</c:v>
                </c:pt>
                <c:pt idx="110">
                  <c:v>14500</c:v>
                </c:pt>
                <c:pt idx="111">
                  <c:v>14600</c:v>
                </c:pt>
                <c:pt idx="112">
                  <c:v>14700</c:v>
                </c:pt>
                <c:pt idx="113">
                  <c:v>14800</c:v>
                </c:pt>
                <c:pt idx="114">
                  <c:v>14900</c:v>
                </c:pt>
                <c:pt idx="115">
                  <c:v>15000</c:v>
                </c:pt>
                <c:pt idx="116">
                  <c:v>15100</c:v>
                </c:pt>
                <c:pt idx="117">
                  <c:v>15200</c:v>
                </c:pt>
                <c:pt idx="118">
                  <c:v>15300</c:v>
                </c:pt>
                <c:pt idx="119">
                  <c:v>15400</c:v>
                </c:pt>
                <c:pt idx="120">
                  <c:v>15500</c:v>
                </c:pt>
                <c:pt idx="121">
                  <c:v>15600</c:v>
                </c:pt>
                <c:pt idx="122">
                  <c:v>15700</c:v>
                </c:pt>
                <c:pt idx="123">
                  <c:v>15800</c:v>
                </c:pt>
                <c:pt idx="124">
                  <c:v>15900</c:v>
                </c:pt>
                <c:pt idx="125">
                  <c:v>16000</c:v>
                </c:pt>
                <c:pt idx="126">
                  <c:v>16100</c:v>
                </c:pt>
                <c:pt idx="127">
                  <c:v>16200</c:v>
                </c:pt>
                <c:pt idx="128">
                  <c:v>16300</c:v>
                </c:pt>
                <c:pt idx="129">
                  <c:v>16400</c:v>
                </c:pt>
                <c:pt idx="130">
                  <c:v>16500</c:v>
                </c:pt>
                <c:pt idx="131">
                  <c:v>16600</c:v>
                </c:pt>
                <c:pt idx="132">
                  <c:v>16700</c:v>
                </c:pt>
                <c:pt idx="133">
                  <c:v>16800</c:v>
                </c:pt>
                <c:pt idx="134">
                  <c:v>16900</c:v>
                </c:pt>
                <c:pt idx="135">
                  <c:v>17000</c:v>
                </c:pt>
                <c:pt idx="136">
                  <c:v>17100</c:v>
                </c:pt>
                <c:pt idx="137">
                  <c:v>17200</c:v>
                </c:pt>
                <c:pt idx="138">
                  <c:v>17300</c:v>
                </c:pt>
                <c:pt idx="139">
                  <c:v>17400</c:v>
                </c:pt>
                <c:pt idx="140">
                  <c:v>17500</c:v>
                </c:pt>
                <c:pt idx="141">
                  <c:v>17600</c:v>
                </c:pt>
                <c:pt idx="142">
                  <c:v>17700</c:v>
                </c:pt>
                <c:pt idx="143">
                  <c:v>17800</c:v>
                </c:pt>
                <c:pt idx="144">
                  <c:v>17900</c:v>
                </c:pt>
                <c:pt idx="145">
                  <c:v>18000</c:v>
                </c:pt>
                <c:pt idx="146">
                  <c:v>18100</c:v>
                </c:pt>
                <c:pt idx="147">
                  <c:v>18200</c:v>
                </c:pt>
                <c:pt idx="148">
                  <c:v>18300</c:v>
                </c:pt>
                <c:pt idx="149">
                  <c:v>18400</c:v>
                </c:pt>
                <c:pt idx="150">
                  <c:v>18500</c:v>
                </c:pt>
                <c:pt idx="151">
                  <c:v>18600</c:v>
                </c:pt>
                <c:pt idx="152">
                  <c:v>18700</c:v>
                </c:pt>
                <c:pt idx="153">
                  <c:v>18800</c:v>
                </c:pt>
                <c:pt idx="154">
                  <c:v>18900</c:v>
                </c:pt>
                <c:pt idx="155">
                  <c:v>19000</c:v>
                </c:pt>
                <c:pt idx="156">
                  <c:v>19100</c:v>
                </c:pt>
                <c:pt idx="157">
                  <c:v>19200</c:v>
                </c:pt>
                <c:pt idx="158">
                  <c:v>19300</c:v>
                </c:pt>
                <c:pt idx="159">
                  <c:v>19400</c:v>
                </c:pt>
                <c:pt idx="160">
                  <c:v>19500</c:v>
                </c:pt>
                <c:pt idx="161">
                  <c:v>19600</c:v>
                </c:pt>
                <c:pt idx="162">
                  <c:v>19700</c:v>
                </c:pt>
                <c:pt idx="163">
                  <c:v>19800</c:v>
                </c:pt>
                <c:pt idx="164">
                  <c:v>19900</c:v>
                </c:pt>
                <c:pt idx="165">
                  <c:v>20000</c:v>
                </c:pt>
                <c:pt idx="166">
                  <c:v>20100</c:v>
                </c:pt>
                <c:pt idx="167">
                  <c:v>20200</c:v>
                </c:pt>
                <c:pt idx="168">
                  <c:v>20300</c:v>
                </c:pt>
                <c:pt idx="169">
                  <c:v>20400</c:v>
                </c:pt>
                <c:pt idx="170">
                  <c:v>20500</c:v>
                </c:pt>
                <c:pt idx="171">
                  <c:v>20600</c:v>
                </c:pt>
                <c:pt idx="172">
                  <c:v>20700</c:v>
                </c:pt>
                <c:pt idx="173">
                  <c:v>20800</c:v>
                </c:pt>
                <c:pt idx="174">
                  <c:v>20900</c:v>
                </c:pt>
                <c:pt idx="175">
                  <c:v>21000</c:v>
                </c:pt>
                <c:pt idx="176">
                  <c:v>21100</c:v>
                </c:pt>
                <c:pt idx="177">
                  <c:v>21200</c:v>
                </c:pt>
                <c:pt idx="178">
                  <c:v>21300</c:v>
                </c:pt>
                <c:pt idx="179">
                  <c:v>21400</c:v>
                </c:pt>
                <c:pt idx="180">
                  <c:v>21500</c:v>
                </c:pt>
                <c:pt idx="181">
                  <c:v>21600</c:v>
                </c:pt>
                <c:pt idx="182">
                  <c:v>21700</c:v>
                </c:pt>
                <c:pt idx="183">
                  <c:v>21800</c:v>
                </c:pt>
                <c:pt idx="184">
                  <c:v>21900</c:v>
                </c:pt>
                <c:pt idx="185">
                  <c:v>22000</c:v>
                </c:pt>
                <c:pt idx="186">
                  <c:v>22100</c:v>
                </c:pt>
                <c:pt idx="187">
                  <c:v>22200</c:v>
                </c:pt>
                <c:pt idx="188">
                  <c:v>22300</c:v>
                </c:pt>
                <c:pt idx="189">
                  <c:v>22400</c:v>
                </c:pt>
                <c:pt idx="190">
                  <c:v>22500</c:v>
                </c:pt>
                <c:pt idx="191">
                  <c:v>22600</c:v>
                </c:pt>
                <c:pt idx="192">
                  <c:v>22700</c:v>
                </c:pt>
                <c:pt idx="193">
                  <c:v>22800</c:v>
                </c:pt>
                <c:pt idx="194">
                  <c:v>22900</c:v>
                </c:pt>
                <c:pt idx="195">
                  <c:v>23000</c:v>
                </c:pt>
                <c:pt idx="196">
                  <c:v>23100</c:v>
                </c:pt>
                <c:pt idx="197">
                  <c:v>23200</c:v>
                </c:pt>
                <c:pt idx="198">
                  <c:v>23300</c:v>
                </c:pt>
                <c:pt idx="199">
                  <c:v>23400</c:v>
                </c:pt>
                <c:pt idx="200">
                  <c:v>23500</c:v>
                </c:pt>
                <c:pt idx="201">
                  <c:v>23600</c:v>
                </c:pt>
                <c:pt idx="202">
                  <c:v>23700</c:v>
                </c:pt>
                <c:pt idx="203">
                  <c:v>23800</c:v>
                </c:pt>
                <c:pt idx="204">
                  <c:v>23900</c:v>
                </c:pt>
                <c:pt idx="205">
                  <c:v>24000</c:v>
                </c:pt>
                <c:pt idx="206">
                  <c:v>24100</c:v>
                </c:pt>
                <c:pt idx="207">
                  <c:v>24200</c:v>
                </c:pt>
                <c:pt idx="208">
                  <c:v>24300</c:v>
                </c:pt>
                <c:pt idx="209">
                  <c:v>24400</c:v>
                </c:pt>
                <c:pt idx="210">
                  <c:v>24500</c:v>
                </c:pt>
                <c:pt idx="211">
                  <c:v>24600</c:v>
                </c:pt>
                <c:pt idx="212">
                  <c:v>24700</c:v>
                </c:pt>
                <c:pt idx="213">
                  <c:v>24800</c:v>
                </c:pt>
                <c:pt idx="214">
                  <c:v>24900</c:v>
                </c:pt>
              </c:numCache>
            </c:numRef>
          </c:cat>
          <c:val>
            <c:numRef>
              <c:f>单月筹划!年终奖2</c:f>
              <c:numCache>
                <c:formatCode>_ * #,##0_ ;_ * \-#,##0_ ;_ * "-"??_ ;_ @_ </c:formatCode>
                <c:ptCount val="215"/>
                <c:pt idx="0">
                  <c:v>21500</c:v>
                </c:pt>
                <c:pt idx="1">
                  <c:v>21400</c:v>
                </c:pt>
                <c:pt idx="2">
                  <c:v>21300</c:v>
                </c:pt>
                <c:pt idx="3">
                  <c:v>21200</c:v>
                </c:pt>
                <c:pt idx="4">
                  <c:v>21100</c:v>
                </c:pt>
                <c:pt idx="5">
                  <c:v>21000</c:v>
                </c:pt>
                <c:pt idx="6">
                  <c:v>20900</c:v>
                </c:pt>
                <c:pt idx="7">
                  <c:v>20800</c:v>
                </c:pt>
                <c:pt idx="8">
                  <c:v>20700</c:v>
                </c:pt>
                <c:pt idx="9">
                  <c:v>20600</c:v>
                </c:pt>
                <c:pt idx="10">
                  <c:v>20500</c:v>
                </c:pt>
                <c:pt idx="11">
                  <c:v>20400</c:v>
                </c:pt>
                <c:pt idx="12">
                  <c:v>20300</c:v>
                </c:pt>
                <c:pt idx="13">
                  <c:v>20200</c:v>
                </c:pt>
                <c:pt idx="14">
                  <c:v>20100</c:v>
                </c:pt>
                <c:pt idx="15">
                  <c:v>20000</c:v>
                </c:pt>
                <c:pt idx="16">
                  <c:v>19900</c:v>
                </c:pt>
                <c:pt idx="17">
                  <c:v>19800</c:v>
                </c:pt>
                <c:pt idx="18">
                  <c:v>19700</c:v>
                </c:pt>
                <c:pt idx="19">
                  <c:v>19600</c:v>
                </c:pt>
                <c:pt idx="20">
                  <c:v>19500</c:v>
                </c:pt>
                <c:pt idx="21">
                  <c:v>19400</c:v>
                </c:pt>
                <c:pt idx="22">
                  <c:v>19300</c:v>
                </c:pt>
                <c:pt idx="23">
                  <c:v>19200</c:v>
                </c:pt>
                <c:pt idx="24">
                  <c:v>19100</c:v>
                </c:pt>
                <c:pt idx="25">
                  <c:v>19000</c:v>
                </c:pt>
                <c:pt idx="26">
                  <c:v>18900</c:v>
                </c:pt>
                <c:pt idx="27">
                  <c:v>18800</c:v>
                </c:pt>
                <c:pt idx="28">
                  <c:v>18700</c:v>
                </c:pt>
                <c:pt idx="29">
                  <c:v>18600</c:v>
                </c:pt>
                <c:pt idx="30">
                  <c:v>18500</c:v>
                </c:pt>
                <c:pt idx="31">
                  <c:v>18400</c:v>
                </c:pt>
                <c:pt idx="32">
                  <c:v>18300</c:v>
                </c:pt>
                <c:pt idx="33">
                  <c:v>18200</c:v>
                </c:pt>
                <c:pt idx="34">
                  <c:v>18100</c:v>
                </c:pt>
                <c:pt idx="35">
                  <c:v>18000</c:v>
                </c:pt>
                <c:pt idx="36">
                  <c:v>17900</c:v>
                </c:pt>
                <c:pt idx="37">
                  <c:v>17800</c:v>
                </c:pt>
                <c:pt idx="38">
                  <c:v>17700</c:v>
                </c:pt>
                <c:pt idx="39">
                  <c:v>17600</c:v>
                </c:pt>
                <c:pt idx="40">
                  <c:v>17500</c:v>
                </c:pt>
                <c:pt idx="41">
                  <c:v>17400</c:v>
                </c:pt>
                <c:pt idx="42">
                  <c:v>17300</c:v>
                </c:pt>
                <c:pt idx="43">
                  <c:v>17200</c:v>
                </c:pt>
                <c:pt idx="44">
                  <c:v>17100</c:v>
                </c:pt>
                <c:pt idx="45">
                  <c:v>17000</c:v>
                </c:pt>
                <c:pt idx="46">
                  <c:v>16900</c:v>
                </c:pt>
                <c:pt idx="47">
                  <c:v>16800</c:v>
                </c:pt>
                <c:pt idx="48">
                  <c:v>16700</c:v>
                </c:pt>
                <c:pt idx="49">
                  <c:v>16600</c:v>
                </c:pt>
                <c:pt idx="50">
                  <c:v>16500</c:v>
                </c:pt>
                <c:pt idx="51">
                  <c:v>16400</c:v>
                </c:pt>
                <c:pt idx="52">
                  <c:v>16300</c:v>
                </c:pt>
                <c:pt idx="53">
                  <c:v>16200</c:v>
                </c:pt>
                <c:pt idx="54">
                  <c:v>16100</c:v>
                </c:pt>
                <c:pt idx="55">
                  <c:v>16000</c:v>
                </c:pt>
                <c:pt idx="56">
                  <c:v>15900</c:v>
                </c:pt>
                <c:pt idx="57">
                  <c:v>15800</c:v>
                </c:pt>
                <c:pt idx="58">
                  <c:v>15700</c:v>
                </c:pt>
                <c:pt idx="59">
                  <c:v>15600</c:v>
                </c:pt>
                <c:pt idx="60">
                  <c:v>15500</c:v>
                </c:pt>
                <c:pt idx="61">
                  <c:v>15400</c:v>
                </c:pt>
                <c:pt idx="62">
                  <c:v>15300</c:v>
                </c:pt>
                <c:pt idx="63">
                  <c:v>15200</c:v>
                </c:pt>
                <c:pt idx="64">
                  <c:v>15100</c:v>
                </c:pt>
                <c:pt idx="65">
                  <c:v>15000</c:v>
                </c:pt>
                <c:pt idx="66">
                  <c:v>14900</c:v>
                </c:pt>
                <c:pt idx="67">
                  <c:v>14800</c:v>
                </c:pt>
                <c:pt idx="68">
                  <c:v>14700</c:v>
                </c:pt>
                <c:pt idx="69">
                  <c:v>14600</c:v>
                </c:pt>
                <c:pt idx="70">
                  <c:v>14500</c:v>
                </c:pt>
                <c:pt idx="71">
                  <c:v>14400</c:v>
                </c:pt>
                <c:pt idx="72">
                  <c:v>14300</c:v>
                </c:pt>
                <c:pt idx="73">
                  <c:v>14200</c:v>
                </c:pt>
                <c:pt idx="74">
                  <c:v>14100</c:v>
                </c:pt>
                <c:pt idx="75">
                  <c:v>14000</c:v>
                </c:pt>
                <c:pt idx="76">
                  <c:v>13900</c:v>
                </c:pt>
                <c:pt idx="77">
                  <c:v>13800</c:v>
                </c:pt>
                <c:pt idx="78">
                  <c:v>13700</c:v>
                </c:pt>
                <c:pt idx="79">
                  <c:v>13600</c:v>
                </c:pt>
                <c:pt idx="80">
                  <c:v>13500</c:v>
                </c:pt>
                <c:pt idx="81">
                  <c:v>13400</c:v>
                </c:pt>
                <c:pt idx="82">
                  <c:v>13300</c:v>
                </c:pt>
                <c:pt idx="83">
                  <c:v>13200</c:v>
                </c:pt>
                <c:pt idx="84">
                  <c:v>13100</c:v>
                </c:pt>
                <c:pt idx="85">
                  <c:v>13000</c:v>
                </c:pt>
                <c:pt idx="86">
                  <c:v>12900</c:v>
                </c:pt>
                <c:pt idx="87">
                  <c:v>12800</c:v>
                </c:pt>
                <c:pt idx="88">
                  <c:v>12700</c:v>
                </c:pt>
                <c:pt idx="89">
                  <c:v>12600</c:v>
                </c:pt>
                <c:pt idx="90">
                  <c:v>12500</c:v>
                </c:pt>
                <c:pt idx="91">
                  <c:v>12400</c:v>
                </c:pt>
                <c:pt idx="92">
                  <c:v>12300</c:v>
                </c:pt>
                <c:pt idx="93">
                  <c:v>12200</c:v>
                </c:pt>
                <c:pt idx="94">
                  <c:v>12100</c:v>
                </c:pt>
                <c:pt idx="95">
                  <c:v>12000</c:v>
                </c:pt>
                <c:pt idx="96">
                  <c:v>11900</c:v>
                </c:pt>
                <c:pt idx="97">
                  <c:v>11800</c:v>
                </c:pt>
                <c:pt idx="98">
                  <c:v>11700</c:v>
                </c:pt>
                <c:pt idx="99">
                  <c:v>11600</c:v>
                </c:pt>
                <c:pt idx="100">
                  <c:v>11500</c:v>
                </c:pt>
                <c:pt idx="101">
                  <c:v>11400</c:v>
                </c:pt>
                <c:pt idx="102">
                  <c:v>11300</c:v>
                </c:pt>
                <c:pt idx="103">
                  <c:v>11200</c:v>
                </c:pt>
                <c:pt idx="104">
                  <c:v>11100</c:v>
                </c:pt>
                <c:pt idx="105">
                  <c:v>11000</c:v>
                </c:pt>
                <c:pt idx="106">
                  <c:v>10900</c:v>
                </c:pt>
                <c:pt idx="107">
                  <c:v>10800</c:v>
                </c:pt>
                <c:pt idx="108">
                  <c:v>10700</c:v>
                </c:pt>
                <c:pt idx="109">
                  <c:v>10600</c:v>
                </c:pt>
                <c:pt idx="110">
                  <c:v>10500</c:v>
                </c:pt>
                <c:pt idx="111">
                  <c:v>10400</c:v>
                </c:pt>
                <c:pt idx="112">
                  <c:v>10300</c:v>
                </c:pt>
                <c:pt idx="113">
                  <c:v>10200</c:v>
                </c:pt>
                <c:pt idx="114">
                  <c:v>10100</c:v>
                </c:pt>
                <c:pt idx="115">
                  <c:v>10000</c:v>
                </c:pt>
                <c:pt idx="116">
                  <c:v>9900</c:v>
                </c:pt>
                <c:pt idx="117">
                  <c:v>9800</c:v>
                </c:pt>
                <c:pt idx="118">
                  <c:v>9700</c:v>
                </c:pt>
                <c:pt idx="119">
                  <c:v>9600</c:v>
                </c:pt>
                <c:pt idx="120">
                  <c:v>9500</c:v>
                </c:pt>
                <c:pt idx="121">
                  <c:v>9400</c:v>
                </c:pt>
                <c:pt idx="122">
                  <c:v>9300</c:v>
                </c:pt>
                <c:pt idx="123">
                  <c:v>9200</c:v>
                </c:pt>
                <c:pt idx="124">
                  <c:v>9100</c:v>
                </c:pt>
                <c:pt idx="125">
                  <c:v>9000</c:v>
                </c:pt>
                <c:pt idx="126">
                  <c:v>8900</c:v>
                </c:pt>
                <c:pt idx="127">
                  <c:v>8800</c:v>
                </c:pt>
                <c:pt idx="128">
                  <c:v>8700</c:v>
                </c:pt>
                <c:pt idx="129">
                  <c:v>8600</c:v>
                </c:pt>
                <c:pt idx="130">
                  <c:v>8500</c:v>
                </c:pt>
                <c:pt idx="131">
                  <c:v>8400</c:v>
                </c:pt>
                <c:pt idx="132">
                  <c:v>8300</c:v>
                </c:pt>
                <c:pt idx="133">
                  <c:v>8200</c:v>
                </c:pt>
                <c:pt idx="134">
                  <c:v>8100</c:v>
                </c:pt>
                <c:pt idx="135">
                  <c:v>8000</c:v>
                </c:pt>
                <c:pt idx="136">
                  <c:v>7900</c:v>
                </c:pt>
                <c:pt idx="137">
                  <c:v>7800</c:v>
                </c:pt>
                <c:pt idx="138">
                  <c:v>7700</c:v>
                </c:pt>
                <c:pt idx="139">
                  <c:v>7600</c:v>
                </c:pt>
                <c:pt idx="140">
                  <c:v>7500</c:v>
                </c:pt>
                <c:pt idx="141">
                  <c:v>7400</c:v>
                </c:pt>
                <c:pt idx="142">
                  <c:v>7300</c:v>
                </c:pt>
                <c:pt idx="143">
                  <c:v>7200</c:v>
                </c:pt>
                <c:pt idx="144">
                  <c:v>7100</c:v>
                </c:pt>
                <c:pt idx="145">
                  <c:v>7000</c:v>
                </c:pt>
                <c:pt idx="146">
                  <c:v>6900</c:v>
                </c:pt>
                <c:pt idx="147">
                  <c:v>6800</c:v>
                </c:pt>
                <c:pt idx="148">
                  <c:v>6700</c:v>
                </c:pt>
                <c:pt idx="149">
                  <c:v>6600</c:v>
                </c:pt>
                <c:pt idx="150">
                  <c:v>6500</c:v>
                </c:pt>
                <c:pt idx="151">
                  <c:v>6400</c:v>
                </c:pt>
                <c:pt idx="152">
                  <c:v>6300</c:v>
                </c:pt>
                <c:pt idx="153">
                  <c:v>6200</c:v>
                </c:pt>
                <c:pt idx="154">
                  <c:v>6100</c:v>
                </c:pt>
                <c:pt idx="155">
                  <c:v>6000</c:v>
                </c:pt>
                <c:pt idx="156">
                  <c:v>5900</c:v>
                </c:pt>
                <c:pt idx="157">
                  <c:v>5800</c:v>
                </c:pt>
                <c:pt idx="158">
                  <c:v>5700</c:v>
                </c:pt>
                <c:pt idx="159">
                  <c:v>5600</c:v>
                </c:pt>
                <c:pt idx="160">
                  <c:v>5500</c:v>
                </c:pt>
                <c:pt idx="161">
                  <c:v>5400</c:v>
                </c:pt>
                <c:pt idx="162">
                  <c:v>5300</c:v>
                </c:pt>
                <c:pt idx="163">
                  <c:v>5200</c:v>
                </c:pt>
                <c:pt idx="164">
                  <c:v>5100</c:v>
                </c:pt>
                <c:pt idx="165">
                  <c:v>5000</c:v>
                </c:pt>
                <c:pt idx="166">
                  <c:v>4900</c:v>
                </c:pt>
                <c:pt idx="167">
                  <c:v>4800</c:v>
                </c:pt>
                <c:pt idx="168">
                  <c:v>4700</c:v>
                </c:pt>
                <c:pt idx="169">
                  <c:v>4600</c:v>
                </c:pt>
                <c:pt idx="170">
                  <c:v>4500</c:v>
                </c:pt>
                <c:pt idx="171">
                  <c:v>4400</c:v>
                </c:pt>
                <c:pt idx="172">
                  <c:v>4300</c:v>
                </c:pt>
                <c:pt idx="173">
                  <c:v>4200</c:v>
                </c:pt>
                <c:pt idx="174">
                  <c:v>4100</c:v>
                </c:pt>
                <c:pt idx="175">
                  <c:v>4000</c:v>
                </c:pt>
                <c:pt idx="176">
                  <c:v>3900</c:v>
                </c:pt>
                <c:pt idx="177">
                  <c:v>3800</c:v>
                </c:pt>
                <c:pt idx="178">
                  <c:v>3700</c:v>
                </c:pt>
                <c:pt idx="179">
                  <c:v>3600</c:v>
                </c:pt>
                <c:pt idx="180">
                  <c:v>3500</c:v>
                </c:pt>
                <c:pt idx="181">
                  <c:v>3400</c:v>
                </c:pt>
                <c:pt idx="182">
                  <c:v>3300</c:v>
                </c:pt>
                <c:pt idx="183">
                  <c:v>3200</c:v>
                </c:pt>
                <c:pt idx="184">
                  <c:v>3100</c:v>
                </c:pt>
                <c:pt idx="185">
                  <c:v>3000</c:v>
                </c:pt>
                <c:pt idx="186">
                  <c:v>2900</c:v>
                </c:pt>
                <c:pt idx="187">
                  <c:v>2800</c:v>
                </c:pt>
                <c:pt idx="188">
                  <c:v>2700</c:v>
                </c:pt>
                <c:pt idx="189">
                  <c:v>2600</c:v>
                </c:pt>
                <c:pt idx="190">
                  <c:v>2500</c:v>
                </c:pt>
                <c:pt idx="191">
                  <c:v>2400</c:v>
                </c:pt>
                <c:pt idx="192">
                  <c:v>2300</c:v>
                </c:pt>
                <c:pt idx="193">
                  <c:v>2200</c:v>
                </c:pt>
                <c:pt idx="194">
                  <c:v>2100</c:v>
                </c:pt>
                <c:pt idx="195">
                  <c:v>2000</c:v>
                </c:pt>
                <c:pt idx="196">
                  <c:v>1900</c:v>
                </c:pt>
                <c:pt idx="197">
                  <c:v>1800</c:v>
                </c:pt>
                <c:pt idx="198">
                  <c:v>1700</c:v>
                </c:pt>
                <c:pt idx="199">
                  <c:v>1600</c:v>
                </c:pt>
                <c:pt idx="200">
                  <c:v>1500</c:v>
                </c:pt>
                <c:pt idx="201">
                  <c:v>1400</c:v>
                </c:pt>
                <c:pt idx="202">
                  <c:v>1300</c:v>
                </c:pt>
                <c:pt idx="203">
                  <c:v>1200</c:v>
                </c:pt>
                <c:pt idx="204">
                  <c:v>1100</c:v>
                </c:pt>
                <c:pt idx="205">
                  <c:v>1000</c:v>
                </c:pt>
                <c:pt idx="206">
                  <c:v>900</c:v>
                </c:pt>
                <c:pt idx="207">
                  <c:v>800</c:v>
                </c:pt>
                <c:pt idx="208">
                  <c:v>700</c:v>
                </c:pt>
                <c:pt idx="209">
                  <c:v>600</c:v>
                </c:pt>
                <c:pt idx="210">
                  <c:v>500</c:v>
                </c:pt>
                <c:pt idx="211">
                  <c:v>400</c:v>
                </c:pt>
                <c:pt idx="212">
                  <c:v>300</c:v>
                </c:pt>
                <c:pt idx="213">
                  <c:v>200</c:v>
                </c:pt>
                <c:pt idx="214">
                  <c:v>100</c:v>
                </c:pt>
              </c:numCache>
            </c:numRef>
          </c:val>
        </c:ser>
        <c:dLbls>
          <c:showLegendKey val="0"/>
          <c:showVal val="0"/>
          <c:showCatName val="0"/>
          <c:showSerName val="0"/>
          <c:showPercent val="0"/>
          <c:showBubbleSize val="0"/>
        </c:dLbls>
        <c:gapWidth val="0"/>
        <c:overlap val="100"/>
        <c:axId val="366361168"/>
        <c:axId val="371875536"/>
      </c:barChart>
      <c:lineChart>
        <c:grouping val="standard"/>
        <c:varyColors val="0"/>
        <c:ser>
          <c:idx val="4"/>
          <c:order val="2"/>
          <c:tx>
            <c:strRef>
              <c:f>单月筹划!$F$1</c:f>
              <c:strCache>
                <c:ptCount val="1"/>
                <c:pt idx="0">
                  <c:v>当月应纳个税</c:v>
                </c:pt>
              </c:strCache>
            </c:strRef>
          </c:tx>
          <c:spPr>
            <a:ln w="28575" cap="rnd">
              <a:solidFill>
                <a:srgbClr val="002060"/>
              </a:solidFill>
              <a:round/>
            </a:ln>
            <a:effectLst/>
          </c:spPr>
          <c:marker>
            <c:symbol val="none"/>
          </c:marker>
          <c:cat>
            <c:strRef>
              <c:f>单月筹划!$A$2:$A$15</c:f>
              <c:strCache>
                <c:ptCount val="14"/>
                <c:pt idx="0">
                  <c:v>方案1</c:v>
                </c:pt>
                <c:pt idx="1">
                  <c:v>方案2</c:v>
                </c:pt>
                <c:pt idx="2">
                  <c:v>方案3</c:v>
                </c:pt>
                <c:pt idx="3">
                  <c:v>方案4</c:v>
                </c:pt>
                <c:pt idx="4">
                  <c:v>方案5</c:v>
                </c:pt>
                <c:pt idx="5">
                  <c:v>方案6</c:v>
                </c:pt>
                <c:pt idx="6">
                  <c:v>方案7</c:v>
                </c:pt>
                <c:pt idx="7">
                  <c:v>方案8</c:v>
                </c:pt>
                <c:pt idx="8">
                  <c:v>方案9</c:v>
                </c:pt>
                <c:pt idx="9">
                  <c:v>方案10</c:v>
                </c:pt>
                <c:pt idx="10">
                  <c:v>方案11</c:v>
                </c:pt>
                <c:pt idx="11">
                  <c:v>方案12</c:v>
                </c:pt>
                <c:pt idx="12">
                  <c:v>方案13</c:v>
                </c:pt>
                <c:pt idx="13">
                  <c:v>方案14</c:v>
                </c:pt>
              </c:strCache>
            </c:strRef>
          </c:cat>
          <c:val>
            <c:numRef>
              <c:f>单月筹划!个税总额2</c:f>
              <c:numCache>
                <c:formatCode>_(* #,##0.00_);_(* \(#,##0.00\);_(* "-"??_);_(@_)</c:formatCode>
                <c:ptCount val="215"/>
                <c:pt idx="0">
                  <c:v>2045</c:v>
                </c:pt>
                <c:pt idx="1">
                  <c:v>2038</c:v>
                </c:pt>
                <c:pt idx="2">
                  <c:v>2031</c:v>
                </c:pt>
                <c:pt idx="3">
                  <c:v>2024</c:v>
                </c:pt>
                <c:pt idx="4">
                  <c:v>2017</c:v>
                </c:pt>
                <c:pt idx="5">
                  <c:v>2010</c:v>
                </c:pt>
                <c:pt idx="6">
                  <c:v>2003</c:v>
                </c:pt>
                <c:pt idx="7">
                  <c:v>1996</c:v>
                </c:pt>
                <c:pt idx="8">
                  <c:v>1989</c:v>
                </c:pt>
                <c:pt idx="9">
                  <c:v>1982</c:v>
                </c:pt>
                <c:pt idx="10">
                  <c:v>1975</c:v>
                </c:pt>
                <c:pt idx="11">
                  <c:v>1968</c:v>
                </c:pt>
                <c:pt idx="12">
                  <c:v>1961</c:v>
                </c:pt>
                <c:pt idx="13">
                  <c:v>1954</c:v>
                </c:pt>
                <c:pt idx="14">
                  <c:v>1947</c:v>
                </c:pt>
                <c:pt idx="15">
                  <c:v>1940</c:v>
                </c:pt>
                <c:pt idx="16">
                  <c:v>1940</c:v>
                </c:pt>
                <c:pt idx="17">
                  <c:v>1940</c:v>
                </c:pt>
                <c:pt idx="18">
                  <c:v>1940</c:v>
                </c:pt>
                <c:pt idx="19">
                  <c:v>1940</c:v>
                </c:pt>
                <c:pt idx="20">
                  <c:v>1940</c:v>
                </c:pt>
                <c:pt idx="21">
                  <c:v>1940</c:v>
                </c:pt>
                <c:pt idx="22">
                  <c:v>1940</c:v>
                </c:pt>
                <c:pt idx="23">
                  <c:v>1940</c:v>
                </c:pt>
                <c:pt idx="24">
                  <c:v>1940</c:v>
                </c:pt>
                <c:pt idx="25">
                  <c:v>1940</c:v>
                </c:pt>
                <c:pt idx="26">
                  <c:v>1940</c:v>
                </c:pt>
                <c:pt idx="27">
                  <c:v>1940</c:v>
                </c:pt>
                <c:pt idx="28">
                  <c:v>1940</c:v>
                </c:pt>
                <c:pt idx="29">
                  <c:v>1940</c:v>
                </c:pt>
                <c:pt idx="30">
                  <c:v>1940</c:v>
                </c:pt>
                <c:pt idx="31">
                  <c:v>1940</c:v>
                </c:pt>
                <c:pt idx="32">
                  <c:v>1940</c:v>
                </c:pt>
                <c:pt idx="33">
                  <c:v>1940</c:v>
                </c:pt>
                <c:pt idx="34">
                  <c:v>1940</c:v>
                </c:pt>
                <c:pt idx="35">
                  <c:v>785</c:v>
                </c:pt>
                <c:pt idx="36">
                  <c:v>792</c:v>
                </c:pt>
                <c:pt idx="37">
                  <c:v>799</c:v>
                </c:pt>
                <c:pt idx="38">
                  <c:v>806</c:v>
                </c:pt>
                <c:pt idx="39">
                  <c:v>813</c:v>
                </c:pt>
                <c:pt idx="40">
                  <c:v>820</c:v>
                </c:pt>
                <c:pt idx="41">
                  <c:v>827</c:v>
                </c:pt>
                <c:pt idx="42">
                  <c:v>834</c:v>
                </c:pt>
                <c:pt idx="43">
                  <c:v>841</c:v>
                </c:pt>
                <c:pt idx="44">
                  <c:v>848</c:v>
                </c:pt>
                <c:pt idx="45">
                  <c:v>855</c:v>
                </c:pt>
                <c:pt idx="46">
                  <c:v>872</c:v>
                </c:pt>
                <c:pt idx="47">
                  <c:v>889</c:v>
                </c:pt>
                <c:pt idx="48">
                  <c:v>906</c:v>
                </c:pt>
                <c:pt idx="49">
                  <c:v>923</c:v>
                </c:pt>
                <c:pt idx="50">
                  <c:v>940</c:v>
                </c:pt>
                <c:pt idx="51">
                  <c:v>957</c:v>
                </c:pt>
                <c:pt idx="52">
                  <c:v>974</c:v>
                </c:pt>
                <c:pt idx="53">
                  <c:v>991</c:v>
                </c:pt>
                <c:pt idx="54">
                  <c:v>1008</c:v>
                </c:pt>
                <c:pt idx="55">
                  <c:v>1025</c:v>
                </c:pt>
                <c:pt idx="56">
                  <c:v>1042</c:v>
                </c:pt>
                <c:pt idx="57">
                  <c:v>1059</c:v>
                </c:pt>
                <c:pt idx="58">
                  <c:v>1076</c:v>
                </c:pt>
                <c:pt idx="59">
                  <c:v>1093</c:v>
                </c:pt>
                <c:pt idx="60">
                  <c:v>1110</c:v>
                </c:pt>
                <c:pt idx="61">
                  <c:v>1127</c:v>
                </c:pt>
                <c:pt idx="62">
                  <c:v>1144</c:v>
                </c:pt>
                <c:pt idx="63">
                  <c:v>1161</c:v>
                </c:pt>
                <c:pt idx="64">
                  <c:v>1178</c:v>
                </c:pt>
                <c:pt idx="65">
                  <c:v>1195</c:v>
                </c:pt>
                <c:pt idx="66">
                  <c:v>1212</c:v>
                </c:pt>
                <c:pt idx="67">
                  <c:v>1229</c:v>
                </c:pt>
                <c:pt idx="68">
                  <c:v>1246</c:v>
                </c:pt>
                <c:pt idx="69">
                  <c:v>1263</c:v>
                </c:pt>
                <c:pt idx="70">
                  <c:v>1280</c:v>
                </c:pt>
                <c:pt idx="71">
                  <c:v>1297</c:v>
                </c:pt>
                <c:pt idx="72">
                  <c:v>1314</c:v>
                </c:pt>
                <c:pt idx="73">
                  <c:v>1331</c:v>
                </c:pt>
                <c:pt idx="74">
                  <c:v>1348</c:v>
                </c:pt>
                <c:pt idx="75">
                  <c:v>1365</c:v>
                </c:pt>
                <c:pt idx="76">
                  <c:v>1382</c:v>
                </c:pt>
                <c:pt idx="77">
                  <c:v>1399</c:v>
                </c:pt>
                <c:pt idx="78">
                  <c:v>1416</c:v>
                </c:pt>
                <c:pt idx="79">
                  <c:v>1433</c:v>
                </c:pt>
                <c:pt idx="80">
                  <c:v>1450</c:v>
                </c:pt>
                <c:pt idx="81">
                  <c:v>1467</c:v>
                </c:pt>
                <c:pt idx="82">
                  <c:v>1484</c:v>
                </c:pt>
                <c:pt idx="83">
                  <c:v>1501</c:v>
                </c:pt>
                <c:pt idx="84">
                  <c:v>1518</c:v>
                </c:pt>
                <c:pt idx="85">
                  <c:v>1535</c:v>
                </c:pt>
                <c:pt idx="86">
                  <c:v>1552</c:v>
                </c:pt>
                <c:pt idx="87">
                  <c:v>1569</c:v>
                </c:pt>
                <c:pt idx="88">
                  <c:v>1586</c:v>
                </c:pt>
                <c:pt idx="89">
                  <c:v>1603</c:v>
                </c:pt>
                <c:pt idx="90">
                  <c:v>1620</c:v>
                </c:pt>
                <c:pt idx="91">
                  <c:v>1642</c:v>
                </c:pt>
                <c:pt idx="92">
                  <c:v>1664</c:v>
                </c:pt>
                <c:pt idx="93">
                  <c:v>1686</c:v>
                </c:pt>
                <c:pt idx="94">
                  <c:v>1708</c:v>
                </c:pt>
                <c:pt idx="95">
                  <c:v>1730</c:v>
                </c:pt>
                <c:pt idx="96">
                  <c:v>1752</c:v>
                </c:pt>
                <c:pt idx="97">
                  <c:v>1774</c:v>
                </c:pt>
                <c:pt idx="98">
                  <c:v>1796</c:v>
                </c:pt>
                <c:pt idx="99">
                  <c:v>1818</c:v>
                </c:pt>
                <c:pt idx="100">
                  <c:v>1840</c:v>
                </c:pt>
                <c:pt idx="101">
                  <c:v>1862</c:v>
                </c:pt>
                <c:pt idx="102">
                  <c:v>1884</c:v>
                </c:pt>
                <c:pt idx="103">
                  <c:v>1906</c:v>
                </c:pt>
                <c:pt idx="104">
                  <c:v>1928</c:v>
                </c:pt>
                <c:pt idx="105">
                  <c:v>1950</c:v>
                </c:pt>
                <c:pt idx="106">
                  <c:v>1972</c:v>
                </c:pt>
                <c:pt idx="107">
                  <c:v>1994</c:v>
                </c:pt>
                <c:pt idx="108">
                  <c:v>2016</c:v>
                </c:pt>
                <c:pt idx="109">
                  <c:v>2038</c:v>
                </c:pt>
                <c:pt idx="110">
                  <c:v>2060</c:v>
                </c:pt>
                <c:pt idx="111">
                  <c:v>2082</c:v>
                </c:pt>
                <c:pt idx="112">
                  <c:v>2104</c:v>
                </c:pt>
                <c:pt idx="113">
                  <c:v>2126</c:v>
                </c:pt>
                <c:pt idx="114">
                  <c:v>2148</c:v>
                </c:pt>
                <c:pt idx="115">
                  <c:v>2170</c:v>
                </c:pt>
                <c:pt idx="116">
                  <c:v>2192</c:v>
                </c:pt>
                <c:pt idx="117">
                  <c:v>2214</c:v>
                </c:pt>
                <c:pt idx="118">
                  <c:v>2236</c:v>
                </c:pt>
                <c:pt idx="119">
                  <c:v>2258</c:v>
                </c:pt>
                <c:pt idx="120">
                  <c:v>2280</c:v>
                </c:pt>
                <c:pt idx="121">
                  <c:v>2302</c:v>
                </c:pt>
                <c:pt idx="122">
                  <c:v>2324</c:v>
                </c:pt>
                <c:pt idx="123">
                  <c:v>2346</c:v>
                </c:pt>
                <c:pt idx="124">
                  <c:v>2368</c:v>
                </c:pt>
                <c:pt idx="125">
                  <c:v>2390</c:v>
                </c:pt>
                <c:pt idx="126">
                  <c:v>2412</c:v>
                </c:pt>
                <c:pt idx="127">
                  <c:v>2434</c:v>
                </c:pt>
                <c:pt idx="128">
                  <c:v>2456</c:v>
                </c:pt>
                <c:pt idx="129">
                  <c:v>2478</c:v>
                </c:pt>
                <c:pt idx="130">
                  <c:v>2500</c:v>
                </c:pt>
                <c:pt idx="131">
                  <c:v>2522</c:v>
                </c:pt>
                <c:pt idx="132">
                  <c:v>2544</c:v>
                </c:pt>
                <c:pt idx="133">
                  <c:v>2566</c:v>
                </c:pt>
                <c:pt idx="134">
                  <c:v>2588</c:v>
                </c:pt>
                <c:pt idx="135">
                  <c:v>2610</c:v>
                </c:pt>
                <c:pt idx="136">
                  <c:v>2632</c:v>
                </c:pt>
                <c:pt idx="137">
                  <c:v>2654</c:v>
                </c:pt>
                <c:pt idx="138">
                  <c:v>2676</c:v>
                </c:pt>
                <c:pt idx="139">
                  <c:v>2698</c:v>
                </c:pt>
                <c:pt idx="140">
                  <c:v>2720</c:v>
                </c:pt>
                <c:pt idx="141">
                  <c:v>2742</c:v>
                </c:pt>
                <c:pt idx="142">
                  <c:v>2764</c:v>
                </c:pt>
                <c:pt idx="143">
                  <c:v>2786</c:v>
                </c:pt>
                <c:pt idx="144">
                  <c:v>2808</c:v>
                </c:pt>
                <c:pt idx="145">
                  <c:v>2830</c:v>
                </c:pt>
                <c:pt idx="146">
                  <c:v>2852</c:v>
                </c:pt>
                <c:pt idx="147">
                  <c:v>2874</c:v>
                </c:pt>
                <c:pt idx="148">
                  <c:v>2896</c:v>
                </c:pt>
                <c:pt idx="149">
                  <c:v>2918</c:v>
                </c:pt>
                <c:pt idx="150">
                  <c:v>2940</c:v>
                </c:pt>
                <c:pt idx="151">
                  <c:v>2962</c:v>
                </c:pt>
                <c:pt idx="152">
                  <c:v>2984</c:v>
                </c:pt>
                <c:pt idx="153">
                  <c:v>3006</c:v>
                </c:pt>
                <c:pt idx="154">
                  <c:v>3028</c:v>
                </c:pt>
                <c:pt idx="155">
                  <c:v>3050</c:v>
                </c:pt>
                <c:pt idx="156">
                  <c:v>3072</c:v>
                </c:pt>
                <c:pt idx="157">
                  <c:v>3094</c:v>
                </c:pt>
                <c:pt idx="158">
                  <c:v>3116</c:v>
                </c:pt>
                <c:pt idx="159">
                  <c:v>3138</c:v>
                </c:pt>
                <c:pt idx="160">
                  <c:v>3160</c:v>
                </c:pt>
                <c:pt idx="161">
                  <c:v>3182</c:v>
                </c:pt>
                <c:pt idx="162">
                  <c:v>3204</c:v>
                </c:pt>
                <c:pt idx="163">
                  <c:v>3226</c:v>
                </c:pt>
                <c:pt idx="164">
                  <c:v>3248</c:v>
                </c:pt>
                <c:pt idx="165">
                  <c:v>3270</c:v>
                </c:pt>
                <c:pt idx="166">
                  <c:v>3292</c:v>
                </c:pt>
                <c:pt idx="167">
                  <c:v>3314</c:v>
                </c:pt>
                <c:pt idx="168">
                  <c:v>3336</c:v>
                </c:pt>
                <c:pt idx="169">
                  <c:v>3358</c:v>
                </c:pt>
                <c:pt idx="170">
                  <c:v>3380</c:v>
                </c:pt>
                <c:pt idx="171">
                  <c:v>3402</c:v>
                </c:pt>
                <c:pt idx="172">
                  <c:v>3424</c:v>
                </c:pt>
                <c:pt idx="173">
                  <c:v>3446</c:v>
                </c:pt>
                <c:pt idx="174">
                  <c:v>3468</c:v>
                </c:pt>
                <c:pt idx="175">
                  <c:v>3490</c:v>
                </c:pt>
                <c:pt idx="176">
                  <c:v>3512</c:v>
                </c:pt>
                <c:pt idx="177">
                  <c:v>3534</c:v>
                </c:pt>
                <c:pt idx="178">
                  <c:v>3556</c:v>
                </c:pt>
                <c:pt idx="179">
                  <c:v>3578</c:v>
                </c:pt>
                <c:pt idx="180">
                  <c:v>3600</c:v>
                </c:pt>
                <c:pt idx="181">
                  <c:v>3622</c:v>
                </c:pt>
                <c:pt idx="182">
                  <c:v>3644</c:v>
                </c:pt>
                <c:pt idx="183">
                  <c:v>3666</c:v>
                </c:pt>
                <c:pt idx="184">
                  <c:v>3688</c:v>
                </c:pt>
                <c:pt idx="185">
                  <c:v>3710</c:v>
                </c:pt>
                <c:pt idx="186">
                  <c:v>3732</c:v>
                </c:pt>
                <c:pt idx="187">
                  <c:v>3754</c:v>
                </c:pt>
                <c:pt idx="188">
                  <c:v>3776</c:v>
                </c:pt>
                <c:pt idx="189">
                  <c:v>3798</c:v>
                </c:pt>
                <c:pt idx="190">
                  <c:v>3820</c:v>
                </c:pt>
                <c:pt idx="191">
                  <c:v>3842</c:v>
                </c:pt>
                <c:pt idx="192">
                  <c:v>3864</c:v>
                </c:pt>
                <c:pt idx="193">
                  <c:v>3886</c:v>
                </c:pt>
                <c:pt idx="194">
                  <c:v>3908</c:v>
                </c:pt>
                <c:pt idx="195">
                  <c:v>3930</c:v>
                </c:pt>
                <c:pt idx="196">
                  <c:v>3952</c:v>
                </c:pt>
                <c:pt idx="197">
                  <c:v>3974</c:v>
                </c:pt>
                <c:pt idx="198">
                  <c:v>3996</c:v>
                </c:pt>
                <c:pt idx="199">
                  <c:v>4018</c:v>
                </c:pt>
                <c:pt idx="200">
                  <c:v>4040</c:v>
                </c:pt>
                <c:pt idx="201">
                  <c:v>4062</c:v>
                </c:pt>
                <c:pt idx="202">
                  <c:v>4084</c:v>
                </c:pt>
                <c:pt idx="203">
                  <c:v>4106</c:v>
                </c:pt>
                <c:pt idx="204">
                  <c:v>4128</c:v>
                </c:pt>
                <c:pt idx="205">
                  <c:v>4150</c:v>
                </c:pt>
                <c:pt idx="206">
                  <c:v>4172</c:v>
                </c:pt>
                <c:pt idx="207">
                  <c:v>4194</c:v>
                </c:pt>
                <c:pt idx="208">
                  <c:v>4216</c:v>
                </c:pt>
                <c:pt idx="209">
                  <c:v>4238</c:v>
                </c:pt>
                <c:pt idx="210">
                  <c:v>4260</c:v>
                </c:pt>
                <c:pt idx="211">
                  <c:v>4282</c:v>
                </c:pt>
                <c:pt idx="212">
                  <c:v>4304</c:v>
                </c:pt>
                <c:pt idx="213">
                  <c:v>4326</c:v>
                </c:pt>
                <c:pt idx="214">
                  <c:v>4348</c:v>
                </c:pt>
              </c:numCache>
            </c:numRef>
          </c:val>
          <c:smooth val="0"/>
        </c:ser>
        <c:dLbls>
          <c:showLegendKey val="0"/>
          <c:showVal val="0"/>
          <c:showCatName val="0"/>
          <c:showSerName val="0"/>
          <c:showPercent val="0"/>
          <c:showBubbleSize val="0"/>
        </c:dLbls>
        <c:marker val="1"/>
        <c:smooth val="0"/>
        <c:axId val="371876656"/>
        <c:axId val="371876096"/>
      </c:lineChart>
      <c:catAx>
        <c:axId val="366361168"/>
        <c:scaling>
          <c:orientation val="minMax"/>
        </c:scaling>
        <c:delete val="0"/>
        <c:axPos val="b"/>
        <c:numFmt formatCode="_ * #,##0_ ;_ * \-#,##0_ ;_ * &quot;-&quot;??_ ;_ @_ "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zh-CN"/>
          </a:p>
        </c:txPr>
        <c:crossAx val="371875536"/>
        <c:crosses val="autoZero"/>
        <c:auto val="1"/>
        <c:lblAlgn val="ctr"/>
        <c:lblOffset val="100"/>
        <c:noMultiLvlLbl val="0"/>
      </c:catAx>
      <c:valAx>
        <c:axId val="371875536"/>
        <c:scaling>
          <c:orientation val="minMax"/>
        </c:scaling>
        <c:delete val="0"/>
        <c:axPos val="l"/>
        <c:numFmt formatCode="_ * #,##0_ ;_ * \-#,##0_ ;_ * &quot;-&quot;??_ ;_ @_ " sourceLinked="1"/>
        <c:majorTickMark val="out"/>
        <c:minorTickMark val="none"/>
        <c:tickLblPos val="nextTo"/>
        <c:spPr>
          <a:noFill/>
          <a:ln>
            <a:solidFill>
              <a:srgbClr val="002060"/>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zh-CN"/>
          </a:p>
        </c:txPr>
        <c:crossAx val="366361168"/>
        <c:crosses val="autoZero"/>
        <c:crossBetween val="between"/>
      </c:valAx>
      <c:valAx>
        <c:axId val="371876096"/>
        <c:scaling>
          <c:orientation val="minMax"/>
        </c:scaling>
        <c:delete val="0"/>
        <c:axPos val="r"/>
        <c:numFmt formatCode="_(* #,##0_);_(* \(#,##0\);_(* &quot;-&quot;_);_(@_)" sourceLinked="0"/>
        <c:majorTickMark val="out"/>
        <c:minorTickMark val="none"/>
        <c:tickLblPos val="nextTo"/>
        <c:spPr>
          <a:noFill/>
          <a:ln>
            <a:solidFill>
              <a:srgbClr val="002060"/>
            </a:solidFill>
          </a:ln>
          <a:effectLst/>
        </c:spPr>
        <c:txPr>
          <a:bodyPr rot="-60000000" spcFirstLastPara="1" vertOverflow="ellipsis" vert="horz" wrap="square" anchor="ctr" anchorCtr="1"/>
          <a:lstStyle/>
          <a:p>
            <a:pPr>
              <a:defRPr sz="900" b="0" i="0" u="none" strike="noStrike" kern="1200" baseline="0">
                <a:solidFill>
                  <a:srgbClr val="0070C0"/>
                </a:solidFill>
                <a:latin typeface="Times New Roman" panose="02020603050405020304" pitchFamily="18" charset="0"/>
                <a:ea typeface="+mn-ea"/>
                <a:cs typeface="Times New Roman" panose="02020603050405020304" pitchFamily="18" charset="0"/>
              </a:defRPr>
            </a:pPr>
            <a:endParaRPr lang="zh-CN"/>
          </a:p>
        </c:txPr>
        <c:crossAx val="371876656"/>
        <c:crosses val="max"/>
        <c:crossBetween val="between"/>
      </c:valAx>
      <c:catAx>
        <c:axId val="371876656"/>
        <c:scaling>
          <c:orientation val="minMax"/>
        </c:scaling>
        <c:delete val="1"/>
        <c:axPos val="b"/>
        <c:numFmt formatCode="General" sourceLinked="1"/>
        <c:majorTickMark val="out"/>
        <c:minorTickMark val="none"/>
        <c:tickLblPos val="nextTo"/>
        <c:crossAx val="371876096"/>
        <c:crosses val="autoZero"/>
        <c:auto val="1"/>
        <c:lblAlgn val="ctr"/>
        <c:lblOffset val="100"/>
        <c:noMultiLvlLbl val="0"/>
      </c:catAx>
      <c:spPr>
        <a:noFill/>
        <a:ln w="25400">
          <a:noFill/>
        </a:ln>
        <a:effectLst/>
      </c:spPr>
    </c:plotArea>
    <c:legend>
      <c:legendPos val="b"/>
      <c:layout>
        <c:manualLayout>
          <c:xMode val="edge"/>
          <c:yMode val="edge"/>
          <c:x val="0.22545258765731208"/>
          <c:y val="0.12013228363393334"/>
          <c:w val="0.51428571428571423"/>
          <c:h val="5.4348275385491258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zh-CN"/>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zh-CN"/>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年薪个税筹划!$H$1</c:f>
          <c:strCache>
            <c:ptCount val="1"/>
            <c:pt idx="0">
              <c:v>各工资方案缴纳个税情况(年薪8万)</c:v>
            </c:pt>
          </c:strCache>
        </c:strRef>
      </c:tx>
      <c:layout>
        <c:manualLayout>
          <c:xMode val="edge"/>
          <c:yMode val="edge"/>
          <c:x val="0.21479050023834861"/>
          <c:y val="2.771362586605081E-2"/>
        </c:manualLayout>
      </c:layout>
      <c:overlay val="0"/>
      <c:txPr>
        <a:bodyPr/>
        <a:lstStyle/>
        <a:p>
          <a:pPr>
            <a:defRPr/>
          </a:pPr>
          <a:endParaRPr lang="zh-CN"/>
        </a:p>
      </c:txPr>
    </c:title>
    <c:autoTitleDeleted val="0"/>
    <c:plotArea>
      <c:layout>
        <c:manualLayout>
          <c:layoutTarget val="inner"/>
          <c:xMode val="edge"/>
          <c:yMode val="edge"/>
          <c:x val="0.11649890599863051"/>
          <c:y val="0.21527110496869184"/>
          <c:w val="0.789202520237129"/>
          <c:h val="0.63877385996496394"/>
        </c:manualLayout>
      </c:layout>
      <c:barChart>
        <c:barDir val="col"/>
        <c:grouping val="stacked"/>
        <c:varyColors val="0"/>
        <c:ser>
          <c:idx val="0"/>
          <c:order val="0"/>
          <c:tx>
            <c:strRef>
              <c:f>方案清单!$C$1</c:f>
              <c:strCache>
                <c:ptCount val="1"/>
                <c:pt idx="0">
                  <c:v>月工资总额</c:v>
                </c:pt>
              </c:strCache>
            </c:strRef>
          </c:tx>
          <c:spPr>
            <a:solidFill>
              <a:srgbClr val="C47647"/>
            </a:solidFill>
            <a:ln>
              <a:solidFill>
                <a:schemeClr val="bg1">
                  <a:lumMod val="75000"/>
                </a:schemeClr>
              </a:solidFill>
            </a:ln>
          </c:spPr>
          <c:invertIfNegative val="0"/>
          <c:cat>
            <c:numRef>
              <c:f>[0]!月收入</c:f>
              <c:numCache>
                <c:formatCode>_ * #,##0_ ;_ * \-#,##0_ ;_ * "-"??_ ;_ @_ </c:formatCode>
                <c:ptCount val="32"/>
                <c:pt idx="0">
                  <c:v>3500</c:v>
                </c:pt>
                <c:pt idx="1">
                  <c:v>3600</c:v>
                </c:pt>
                <c:pt idx="2">
                  <c:v>3700</c:v>
                </c:pt>
                <c:pt idx="3">
                  <c:v>3800</c:v>
                </c:pt>
                <c:pt idx="4">
                  <c:v>3900</c:v>
                </c:pt>
                <c:pt idx="5">
                  <c:v>4000</c:v>
                </c:pt>
                <c:pt idx="6">
                  <c:v>4100</c:v>
                </c:pt>
                <c:pt idx="7">
                  <c:v>4200</c:v>
                </c:pt>
                <c:pt idx="8">
                  <c:v>4300</c:v>
                </c:pt>
                <c:pt idx="9">
                  <c:v>4400</c:v>
                </c:pt>
                <c:pt idx="10">
                  <c:v>4500</c:v>
                </c:pt>
                <c:pt idx="11">
                  <c:v>4600</c:v>
                </c:pt>
                <c:pt idx="12">
                  <c:v>4700</c:v>
                </c:pt>
                <c:pt idx="13">
                  <c:v>4800</c:v>
                </c:pt>
                <c:pt idx="14">
                  <c:v>4900</c:v>
                </c:pt>
                <c:pt idx="15">
                  <c:v>5000</c:v>
                </c:pt>
                <c:pt idx="16">
                  <c:v>5100</c:v>
                </c:pt>
                <c:pt idx="17">
                  <c:v>5200</c:v>
                </c:pt>
                <c:pt idx="18">
                  <c:v>5300</c:v>
                </c:pt>
                <c:pt idx="19">
                  <c:v>5400</c:v>
                </c:pt>
                <c:pt idx="20">
                  <c:v>5500</c:v>
                </c:pt>
                <c:pt idx="21">
                  <c:v>5600</c:v>
                </c:pt>
                <c:pt idx="22">
                  <c:v>5700</c:v>
                </c:pt>
                <c:pt idx="23">
                  <c:v>5800</c:v>
                </c:pt>
                <c:pt idx="24">
                  <c:v>5900</c:v>
                </c:pt>
                <c:pt idx="25">
                  <c:v>6000</c:v>
                </c:pt>
                <c:pt idx="26">
                  <c:v>6100</c:v>
                </c:pt>
                <c:pt idx="27">
                  <c:v>6200</c:v>
                </c:pt>
                <c:pt idx="28">
                  <c:v>6300</c:v>
                </c:pt>
                <c:pt idx="29">
                  <c:v>6400</c:v>
                </c:pt>
                <c:pt idx="30">
                  <c:v>6500</c:v>
                </c:pt>
                <c:pt idx="31">
                  <c:v>6600</c:v>
                </c:pt>
              </c:numCache>
            </c:numRef>
          </c:cat>
          <c:val>
            <c:numRef>
              <c:f>[0]!月工资总额</c:f>
              <c:numCache>
                <c:formatCode>_ * #,##0_ ;_ * \-#,##0_ ;_ * "-"??_ ;_ @_ </c:formatCode>
                <c:ptCount val="32"/>
                <c:pt idx="0">
                  <c:v>42000</c:v>
                </c:pt>
                <c:pt idx="1">
                  <c:v>43200</c:v>
                </c:pt>
                <c:pt idx="2">
                  <c:v>44400</c:v>
                </c:pt>
                <c:pt idx="3">
                  <c:v>45600</c:v>
                </c:pt>
                <c:pt idx="4">
                  <c:v>46800</c:v>
                </c:pt>
                <c:pt idx="5">
                  <c:v>48000</c:v>
                </c:pt>
                <c:pt idx="6">
                  <c:v>49200</c:v>
                </c:pt>
                <c:pt idx="7">
                  <c:v>50400</c:v>
                </c:pt>
                <c:pt idx="8">
                  <c:v>51600</c:v>
                </c:pt>
                <c:pt idx="9">
                  <c:v>52800</c:v>
                </c:pt>
                <c:pt idx="10">
                  <c:v>54000</c:v>
                </c:pt>
                <c:pt idx="11">
                  <c:v>55200</c:v>
                </c:pt>
                <c:pt idx="12">
                  <c:v>56400</c:v>
                </c:pt>
                <c:pt idx="13">
                  <c:v>57600</c:v>
                </c:pt>
                <c:pt idx="14">
                  <c:v>58800</c:v>
                </c:pt>
                <c:pt idx="15">
                  <c:v>60000</c:v>
                </c:pt>
                <c:pt idx="16">
                  <c:v>61200</c:v>
                </c:pt>
                <c:pt idx="17">
                  <c:v>62400</c:v>
                </c:pt>
                <c:pt idx="18">
                  <c:v>63600</c:v>
                </c:pt>
                <c:pt idx="19">
                  <c:v>64800</c:v>
                </c:pt>
                <c:pt idx="20">
                  <c:v>66000</c:v>
                </c:pt>
                <c:pt idx="21">
                  <c:v>67200</c:v>
                </c:pt>
                <c:pt idx="22">
                  <c:v>68400</c:v>
                </c:pt>
                <c:pt idx="23">
                  <c:v>69600</c:v>
                </c:pt>
                <c:pt idx="24">
                  <c:v>70800</c:v>
                </c:pt>
                <c:pt idx="25">
                  <c:v>72000</c:v>
                </c:pt>
                <c:pt idx="26">
                  <c:v>73200</c:v>
                </c:pt>
                <c:pt idx="27">
                  <c:v>74400</c:v>
                </c:pt>
                <c:pt idx="28">
                  <c:v>75600</c:v>
                </c:pt>
                <c:pt idx="29">
                  <c:v>76800</c:v>
                </c:pt>
                <c:pt idx="30">
                  <c:v>78000</c:v>
                </c:pt>
                <c:pt idx="31">
                  <c:v>79200</c:v>
                </c:pt>
              </c:numCache>
            </c:numRef>
          </c:val>
        </c:ser>
        <c:ser>
          <c:idx val="1"/>
          <c:order val="1"/>
          <c:tx>
            <c:strRef>
              <c:f>方案清单!$D$1</c:f>
              <c:strCache>
                <c:ptCount val="1"/>
                <c:pt idx="0">
                  <c:v>年终奖</c:v>
                </c:pt>
              </c:strCache>
            </c:strRef>
          </c:tx>
          <c:spPr>
            <a:solidFill>
              <a:srgbClr val="BC912C"/>
            </a:solidFill>
            <a:ln>
              <a:solidFill>
                <a:schemeClr val="bg1">
                  <a:lumMod val="85000"/>
                </a:schemeClr>
              </a:solidFill>
            </a:ln>
          </c:spPr>
          <c:invertIfNegative val="0"/>
          <c:cat>
            <c:numRef>
              <c:f>[0]!月收入</c:f>
              <c:numCache>
                <c:formatCode>_ * #,##0_ ;_ * \-#,##0_ ;_ * "-"??_ ;_ @_ </c:formatCode>
                <c:ptCount val="32"/>
                <c:pt idx="0">
                  <c:v>3500</c:v>
                </c:pt>
                <c:pt idx="1">
                  <c:v>3600</c:v>
                </c:pt>
                <c:pt idx="2">
                  <c:v>3700</c:v>
                </c:pt>
                <c:pt idx="3">
                  <c:v>3800</c:v>
                </c:pt>
                <c:pt idx="4">
                  <c:v>3900</c:v>
                </c:pt>
                <c:pt idx="5">
                  <c:v>4000</c:v>
                </c:pt>
                <c:pt idx="6">
                  <c:v>4100</c:v>
                </c:pt>
                <c:pt idx="7">
                  <c:v>4200</c:v>
                </c:pt>
                <c:pt idx="8">
                  <c:v>4300</c:v>
                </c:pt>
                <c:pt idx="9">
                  <c:v>4400</c:v>
                </c:pt>
                <c:pt idx="10">
                  <c:v>4500</c:v>
                </c:pt>
                <c:pt idx="11">
                  <c:v>4600</c:v>
                </c:pt>
                <c:pt idx="12">
                  <c:v>4700</c:v>
                </c:pt>
                <c:pt idx="13">
                  <c:v>4800</c:v>
                </c:pt>
                <c:pt idx="14">
                  <c:v>4900</c:v>
                </c:pt>
                <c:pt idx="15">
                  <c:v>5000</c:v>
                </c:pt>
                <c:pt idx="16">
                  <c:v>5100</c:v>
                </c:pt>
                <c:pt idx="17">
                  <c:v>5200</c:v>
                </c:pt>
                <c:pt idx="18">
                  <c:v>5300</c:v>
                </c:pt>
                <c:pt idx="19">
                  <c:v>5400</c:v>
                </c:pt>
                <c:pt idx="20">
                  <c:v>5500</c:v>
                </c:pt>
                <c:pt idx="21">
                  <c:v>5600</c:v>
                </c:pt>
                <c:pt idx="22">
                  <c:v>5700</c:v>
                </c:pt>
                <c:pt idx="23">
                  <c:v>5800</c:v>
                </c:pt>
                <c:pt idx="24">
                  <c:v>5900</c:v>
                </c:pt>
                <c:pt idx="25">
                  <c:v>6000</c:v>
                </c:pt>
                <c:pt idx="26">
                  <c:v>6100</c:v>
                </c:pt>
                <c:pt idx="27">
                  <c:v>6200</c:v>
                </c:pt>
                <c:pt idx="28">
                  <c:v>6300</c:v>
                </c:pt>
                <c:pt idx="29">
                  <c:v>6400</c:v>
                </c:pt>
                <c:pt idx="30">
                  <c:v>6500</c:v>
                </c:pt>
                <c:pt idx="31">
                  <c:v>6600</c:v>
                </c:pt>
              </c:numCache>
            </c:numRef>
          </c:cat>
          <c:val>
            <c:numRef>
              <c:f>[0]!年终奖</c:f>
              <c:numCache>
                <c:formatCode>_ * #,##0_ ;_ * \-#,##0_ ;_ * "-"??_ ;_ @_ </c:formatCode>
                <c:ptCount val="32"/>
                <c:pt idx="0">
                  <c:v>38000</c:v>
                </c:pt>
                <c:pt idx="1">
                  <c:v>36800</c:v>
                </c:pt>
                <c:pt idx="2">
                  <c:v>35600</c:v>
                </c:pt>
                <c:pt idx="3">
                  <c:v>34400</c:v>
                </c:pt>
                <c:pt idx="4">
                  <c:v>33200</c:v>
                </c:pt>
                <c:pt idx="5">
                  <c:v>32000</c:v>
                </c:pt>
                <c:pt idx="6">
                  <c:v>30800</c:v>
                </c:pt>
                <c:pt idx="7">
                  <c:v>29600</c:v>
                </c:pt>
                <c:pt idx="8">
                  <c:v>28400</c:v>
                </c:pt>
                <c:pt idx="9">
                  <c:v>27200</c:v>
                </c:pt>
                <c:pt idx="10">
                  <c:v>26000</c:v>
                </c:pt>
                <c:pt idx="11">
                  <c:v>24800</c:v>
                </c:pt>
                <c:pt idx="12">
                  <c:v>23600</c:v>
                </c:pt>
                <c:pt idx="13">
                  <c:v>22400</c:v>
                </c:pt>
                <c:pt idx="14">
                  <c:v>21200</c:v>
                </c:pt>
                <c:pt idx="15">
                  <c:v>20000</c:v>
                </c:pt>
                <c:pt idx="16">
                  <c:v>18800</c:v>
                </c:pt>
                <c:pt idx="17">
                  <c:v>17600</c:v>
                </c:pt>
                <c:pt idx="18">
                  <c:v>16400</c:v>
                </c:pt>
                <c:pt idx="19">
                  <c:v>15200</c:v>
                </c:pt>
                <c:pt idx="20">
                  <c:v>14000</c:v>
                </c:pt>
                <c:pt idx="21">
                  <c:v>12800</c:v>
                </c:pt>
                <c:pt idx="22">
                  <c:v>11600</c:v>
                </c:pt>
                <c:pt idx="23">
                  <c:v>10400</c:v>
                </c:pt>
                <c:pt idx="24">
                  <c:v>9200</c:v>
                </c:pt>
                <c:pt idx="25">
                  <c:v>8000</c:v>
                </c:pt>
                <c:pt idx="26">
                  <c:v>6800</c:v>
                </c:pt>
                <c:pt idx="27">
                  <c:v>5600</c:v>
                </c:pt>
                <c:pt idx="28">
                  <c:v>4400</c:v>
                </c:pt>
                <c:pt idx="29">
                  <c:v>3200</c:v>
                </c:pt>
                <c:pt idx="30">
                  <c:v>2000</c:v>
                </c:pt>
                <c:pt idx="31">
                  <c:v>800</c:v>
                </c:pt>
              </c:numCache>
            </c:numRef>
          </c:val>
        </c:ser>
        <c:dLbls>
          <c:showLegendKey val="0"/>
          <c:showVal val="0"/>
          <c:showCatName val="0"/>
          <c:showSerName val="0"/>
          <c:showPercent val="0"/>
          <c:showBubbleSize val="0"/>
        </c:dLbls>
        <c:gapWidth val="0"/>
        <c:overlap val="100"/>
        <c:axId val="371881696"/>
        <c:axId val="371882256"/>
      </c:barChart>
      <c:lineChart>
        <c:grouping val="standard"/>
        <c:varyColors val="0"/>
        <c:ser>
          <c:idx val="2"/>
          <c:order val="2"/>
          <c:tx>
            <c:strRef>
              <c:f>方案清单!$G$1</c:f>
              <c:strCache>
                <c:ptCount val="1"/>
                <c:pt idx="0">
                  <c:v>全年应纳个税总额</c:v>
                </c:pt>
              </c:strCache>
            </c:strRef>
          </c:tx>
          <c:spPr>
            <a:ln>
              <a:solidFill>
                <a:schemeClr val="tx2"/>
              </a:solidFill>
            </a:ln>
          </c:spPr>
          <c:marker>
            <c:symbol val="none"/>
          </c:marker>
          <c:cat>
            <c:numRef>
              <c:f>[0]!月收入</c:f>
              <c:numCache>
                <c:formatCode>_ * #,##0_ ;_ * \-#,##0_ ;_ * "-"??_ ;_ @_ </c:formatCode>
                <c:ptCount val="32"/>
                <c:pt idx="0">
                  <c:v>3500</c:v>
                </c:pt>
                <c:pt idx="1">
                  <c:v>3600</c:v>
                </c:pt>
                <c:pt idx="2">
                  <c:v>3700</c:v>
                </c:pt>
                <c:pt idx="3">
                  <c:v>3800</c:v>
                </c:pt>
                <c:pt idx="4">
                  <c:v>3900</c:v>
                </c:pt>
                <c:pt idx="5">
                  <c:v>4000</c:v>
                </c:pt>
                <c:pt idx="6">
                  <c:v>4100</c:v>
                </c:pt>
                <c:pt idx="7">
                  <c:v>4200</c:v>
                </c:pt>
                <c:pt idx="8">
                  <c:v>4300</c:v>
                </c:pt>
                <c:pt idx="9">
                  <c:v>4400</c:v>
                </c:pt>
                <c:pt idx="10">
                  <c:v>4500</c:v>
                </c:pt>
                <c:pt idx="11">
                  <c:v>4600</c:v>
                </c:pt>
                <c:pt idx="12">
                  <c:v>4700</c:v>
                </c:pt>
                <c:pt idx="13">
                  <c:v>4800</c:v>
                </c:pt>
                <c:pt idx="14">
                  <c:v>4900</c:v>
                </c:pt>
                <c:pt idx="15">
                  <c:v>5000</c:v>
                </c:pt>
                <c:pt idx="16">
                  <c:v>5100</c:v>
                </c:pt>
                <c:pt idx="17">
                  <c:v>5200</c:v>
                </c:pt>
                <c:pt idx="18">
                  <c:v>5300</c:v>
                </c:pt>
                <c:pt idx="19">
                  <c:v>5400</c:v>
                </c:pt>
                <c:pt idx="20">
                  <c:v>5500</c:v>
                </c:pt>
                <c:pt idx="21">
                  <c:v>5600</c:v>
                </c:pt>
                <c:pt idx="22">
                  <c:v>5700</c:v>
                </c:pt>
                <c:pt idx="23">
                  <c:v>5800</c:v>
                </c:pt>
                <c:pt idx="24">
                  <c:v>5900</c:v>
                </c:pt>
                <c:pt idx="25">
                  <c:v>6000</c:v>
                </c:pt>
                <c:pt idx="26">
                  <c:v>6100</c:v>
                </c:pt>
                <c:pt idx="27">
                  <c:v>6200</c:v>
                </c:pt>
                <c:pt idx="28">
                  <c:v>6300</c:v>
                </c:pt>
                <c:pt idx="29">
                  <c:v>6400</c:v>
                </c:pt>
                <c:pt idx="30">
                  <c:v>6500</c:v>
                </c:pt>
                <c:pt idx="31">
                  <c:v>6600</c:v>
                </c:pt>
              </c:numCache>
            </c:numRef>
          </c:cat>
          <c:val>
            <c:numRef>
              <c:f>[0]!个税总额</c:f>
              <c:numCache>
                <c:formatCode>_(* #,##0.00_);_(* \(#,##0.00\);_(* "-"??_);_(@_)</c:formatCode>
                <c:ptCount val="32"/>
                <c:pt idx="0">
                  <c:v>3695</c:v>
                </c:pt>
                <c:pt idx="1">
                  <c:v>3611</c:v>
                </c:pt>
                <c:pt idx="2">
                  <c:v>3527</c:v>
                </c:pt>
                <c:pt idx="3">
                  <c:v>3443</c:v>
                </c:pt>
                <c:pt idx="4">
                  <c:v>3359</c:v>
                </c:pt>
                <c:pt idx="5">
                  <c:v>3275</c:v>
                </c:pt>
                <c:pt idx="6">
                  <c:v>3191</c:v>
                </c:pt>
                <c:pt idx="7">
                  <c:v>3107</c:v>
                </c:pt>
                <c:pt idx="8">
                  <c:v>3023</c:v>
                </c:pt>
                <c:pt idx="9">
                  <c:v>2939</c:v>
                </c:pt>
                <c:pt idx="10">
                  <c:v>2855</c:v>
                </c:pt>
                <c:pt idx="11">
                  <c:v>2771</c:v>
                </c:pt>
                <c:pt idx="12">
                  <c:v>2687</c:v>
                </c:pt>
                <c:pt idx="13">
                  <c:v>2603</c:v>
                </c:pt>
                <c:pt idx="14">
                  <c:v>2519</c:v>
                </c:pt>
                <c:pt idx="15">
                  <c:v>2435</c:v>
                </c:pt>
                <c:pt idx="16">
                  <c:v>2435</c:v>
                </c:pt>
                <c:pt idx="17">
                  <c:v>1308</c:v>
                </c:pt>
                <c:pt idx="18">
                  <c:v>1392</c:v>
                </c:pt>
                <c:pt idx="19">
                  <c:v>1476</c:v>
                </c:pt>
                <c:pt idx="20">
                  <c:v>1560</c:v>
                </c:pt>
                <c:pt idx="21">
                  <c:v>1644</c:v>
                </c:pt>
                <c:pt idx="22">
                  <c:v>1728</c:v>
                </c:pt>
                <c:pt idx="23">
                  <c:v>1812</c:v>
                </c:pt>
                <c:pt idx="24">
                  <c:v>1896</c:v>
                </c:pt>
                <c:pt idx="25">
                  <c:v>1980</c:v>
                </c:pt>
                <c:pt idx="26">
                  <c:v>2064</c:v>
                </c:pt>
                <c:pt idx="27">
                  <c:v>2148</c:v>
                </c:pt>
                <c:pt idx="28">
                  <c:v>2232</c:v>
                </c:pt>
                <c:pt idx="29">
                  <c:v>2316</c:v>
                </c:pt>
                <c:pt idx="30">
                  <c:v>2400</c:v>
                </c:pt>
                <c:pt idx="31">
                  <c:v>2484</c:v>
                </c:pt>
              </c:numCache>
            </c:numRef>
          </c:val>
          <c:smooth val="0"/>
        </c:ser>
        <c:dLbls>
          <c:showLegendKey val="0"/>
          <c:showVal val="0"/>
          <c:showCatName val="0"/>
          <c:showSerName val="0"/>
          <c:showPercent val="0"/>
          <c:showBubbleSize val="0"/>
        </c:dLbls>
        <c:marker val="1"/>
        <c:smooth val="0"/>
        <c:axId val="454264000"/>
        <c:axId val="371882816"/>
      </c:lineChart>
      <c:scatterChart>
        <c:scatterStyle val="lineMarker"/>
        <c:varyColors val="0"/>
        <c:ser>
          <c:idx val="3"/>
          <c:order val="3"/>
          <c:tx>
            <c:strRef>
              <c:f>方案清单!$H$1</c:f>
              <c:strCache>
                <c:ptCount val="1"/>
                <c:pt idx="0">
                  <c:v>最小值</c:v>
                </c:pt>
              </c:strCache>
            </c:strRef>
          </c:tx>
          <c:spPr>
            <a:ln w="28575">
              <a:noFill/>
            </a:ln>
          </c:spPr>
          <c:marker>
            <c:symbol val="circle"/>
            <c:size val="8"/>
            <c:spPr>
              <a:solidFill>
                <a:srgbClr val="C00000"/>
              </a:solidFill>
              <a:ln>
                <a:solidFill>
                  <a:schemeClr val="bg1"/>
                </a:solidFill>
              </a:ln>
            </c:spPr>
          </c:marker>
          <c:dLbls>
            <c:numFmt formatCode="#,##0_);[Red]\(#,##0\)" sourceLinked="0"/>
            <c:spPr>
              <a:noFill/>
              <a:ln>
                <a:noFill/>
              </a:ln>
              <a:effectLst/>
            </c:spPr>
            <c:txPr>
              <a:bodyPr/>
              <a:lstStyle/>
              <a:p>
                <a:pPr>
                  <a:defRPr>
                    <a:latin typeface="Arial Narrow" pitchFamily="34" charset="0"/>
                  </a:defRPr>
                </a:pPr>
                <a:endParaRPr lang="zh-CN"/>
              </a:p>
            </c:txPr>
            <c:dLblPos val="b"/>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yVal>
            <c:numRef>
              <c:f>[0]!最小值</c:f>
              <c:numCache>
                <c:formatCode>_(* #,##0.00_);_(* \(#,##0.00\);_(* "-"??_);_(@_)</c:formatCode>
                <c:ptCount val="32"/>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1308</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numCache>
            </c:numRef>
          </c:yVal>
          <c:smooth val="0"/>
        </c:ser>
        <c:dLbls>
          <c:showLegendKey val="0"/>
          <c:showVal val="0"/>
          <c:showCatName val="0"/>
          <c:showSerName val="0"/>
          <c:showPercent val="0"/>
          <c:showBubbleSize val="0"/>
        </c:dLbls>
        <c:axId val="454264000"/>
        <c:axId val="371882816"/>
      </c:scatterChart>
      <c:catAx>
        <c:axId val="371881696"/>
        <c:scaling>
          <c:orientation val="minMax"/>
        </c:scaling>
        <c:delete val="0"/>
        <c:axPos val="b"/>
        <c:numFmt formatCode="General" sourceLinked="0"/>
        <c:majorTickMark val="out"/>
        <c:minorTickMark val="none"/>
        <c:tickLblPos val="nextTo"/>
        <c:crossAx val="371882256"/>
        <c:crosses val="autoZero"/>
        <c:auto val="1"/>
        <c:lblAlgn val="ctr"/>
        <c:lblOffset val="100"/>
        <c:noMultiLvlLbl val="0"/>
      </c:catAx>
      <c:valAx>
        <c:axId val="371882256"/>
        <c:scaling>
          <c:orientation val="minMax"/>
        </c:scaling>
        <c:delete val="0"/>
        <c:axPos val="l"/>
        <c:numFmt formatCode="#,##0_);[Red]\(#,##0\)" sourceLinked="0"/>
        <c:majorTickMark val="out"/>
        <c:minorTickMark val="none"/>
        <c:tickLblPos val="nextTo"/>
        <c:txPr>
          <a:bodyPr/>
          <a:lstStyle/>
          <a:p>
            <a:pPr>
              <a:defRPr>
                <a:latin typeface="Arial Narrow" pitchFamily="34" charset="0"/>
              </a:defRPr>
            </a:pPr>
            <a:endParaRPr lang="zh-CN"/>
          </a:p>
        </c:txPr>
        <c:crossAx val="371881696"/>
        <c:crosses val="autoZero"/>
        <c:crossBetween val="between"/>
      </c:valAx>
      <c:valAx>
        <c:axId val="371882816"/>
        <c:scaling>
          <c:orientation val="minMax"/>
        </c:scaling>
        <c:delete val="0"/>
        <c:axPos val="r"/>
        <c:numFmt formatCode="_(* #,##0_);_(* \(#,##0\);_(* &quot;-&quot;_);_(@_)" sourceLinked="0"/>
        <c:majorTickMark val="out"/>
        <c:minorTickMark val="none"/>
        <c:tickLblPos val="nextTo"/>
        <c:txPr>
          <a:bodyPr/>
          <a:lstStyle/>
          <a:p>
            <a:pPr>
              <a:defRPr b="1">
                <a:solidFill>
                  <a:schemeClr val="tx2">
                    <a:lumMod val="60000"/>
                    <a:lumOff val="40000"/>
                  </a:schemeClr>
                </a:solidFill>
                <a:latin typeface="Arial Narrow" pitchFamily="34" charset="0"/>
              </a:defRPr>
            </a:pPr>
            <a:endParaRPr lang="zh-CN"/>
          </a:p>
        </c:txPr>
        <c:crossAx val="454264000"/>
        <c:crosses val="max"/>
        <c:crossBetween val="between"/>
      </c:valAx>
      <c:catAx>
        <c:axId val="454264000"/>
        <c:scaling>
          <c:orientation val="minMax"/>
        </c:scaling>
        <c:delete val="1"/>
        <c:axPos val="b"/>
        <c:numFmt formatCode="_ * #,##0_ ;_ * \-#,##0_ ;_ * &quot;-&quot;??_ ;_ @_ " sourceLinked="1"/>
        <c:majorTickMark val="out"/>
        <c:minorTickMark val="none"/>
        <c:tickLblPos val="nextTo"/>
        <c:crossAx val="371882816"/>
        <c:crosses val="autoZero"/>
        <c:auto val="1"/>
        <c:lblAlgn val="ctr"/>
        <c:lblOffset val="100"/>
        <c:noMultiLvlLbl val="0"/>
      </c:catAx>
    </c:plotArea>
    <c:legend>
      <c:legendPos val="b"/>
      <c:legendEntry>
        <c:idx val="3"/>
        <c:delete val="1"/>
      </c:legendEntry>
      <c:layout>
        <c:manualLayout>
          <c:xMode val="edge"/>
          <c:yMode val="edge"/>
          <c:x val="0.17465779947469834"/>
          <c:y val="0.11786995447739931"/>
          <c:w val="0.66600996703170157"/>
          <c:h val="5.3818194600674912E-2"/>
        </c:manualLayout>
      </c:layout>
      <c:overlay val="0"/>
    </c:legend>
    <c:plotVisOnly val="1"/>
    <c:dispBlanksAs val="gap"/>
    <c:showDLblsOverMax val="0"/>
  </c:chart>
  <c:printSettings>
    <c:headerFooter/>
    <c:pageMargins b="0.75" l="0.7" r="0.7" t="0.75" header="0.3" footer="0.3"/>
    <c:pageSetup/>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Spin" dx="16" fmlaLink="$F$5" max="30000" min="420" page="10" val="807"/>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http://item.jd.com/11609355.html" TargetMode="Externa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7</xdr:col>
      <xdr:colOff>304800</xdr:colOff>
      <xdr:row>0</xdr:row>
      <xdr:rowOff>0</xdr:rowOff>
    </xdr:from>
    <xdr:to>
      <xdr:col>12</xdr:col>
      <xdr:colOff>9525</xdr:colOff>
      <xdr:row>16</xdr:row>
      <xdr:rowOff>57943</xdr:rowOff>
    </xdr:to>
    <xdr:pic>
      <xdr:nvPicPr>
        <xdr:cNvPr id="2" name="图片 1">
          <a:hlinkClick xmlns:r="http://schemas.openxmlformats.org/officeDocument/2006/relationships" r:id="rId1"/>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657850" y="0"/>
          <a:ext cx="3133725" cy="443944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6</xdr:col>
      <xdr:colOff>638175</xdr:colOff>
      <xdr:row>10</xdr:row>
      <xdr:rowOff>85730</xdr:rowOff>
    </xdr:from>
    <xdr:to>
      <xdr:col>13</xdr:col>
      <xdr:colOff>666750</xdr:colOff>
      <xdr:row>32</xdr:row>
      <xdr:rowOff>161925</xdr:rowOff>
    </xdr:to>
    <xdr:graphicFrame macro="">
      <xdr:nvGraphicFramePr>
        <xdr:cNvPr id="2" name="图表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285750</xdr:colOff>
      <xdr:row>27</xdr:row>
      <xdr:rowOff>9525</xdr:rowOff>
    </xdr:from>
    <xdr:to>
      <xdr:col>9</xdr:col>
      <xdr:colOff>378949</xdr:colOff>
      <xdr:row>28</xdr:row>
      <xdr:rowOff>161919</xdr:rowOff>
    </xdr:to>
    <xdr:sp macro="" textlink="">
      <xdr:nvSpPr>
        <xdr:cNvPr id="3" name="TextBox 1"/>
        <xdr:cNvSpPr txBox="1"/>
      </xdr:nvSpPr>
      <xdr:spPr>
        <a:xfrm>
          <a:off x="6896100" y="5076825"/>
          <a:ext cx="1636249" cy="3238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ctr"/>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lang="zh-CN" altLang="en-US" sz="1200">
              <a:solidFill>
                <a:schemeClr val="tx2"/>
              </a:solidFill>
              <a:latin typeface="微软雅黑" pitchFamily="34" charset="-122"/>
              <a:ea typeface="微软雅黑" pitchFamily="34" charset="-122"/>
            </a:rPr>
            <a:t>逸凡个税筹划助手</a:t>
          </a:r>
        </a:p>
      </xdr:txBody>
    </xdr:sp>
    <xdr:clientData/>
  </xdr:twoCellAnchor>
  <xdr:twoCellAnchor>
    <xdr:from>
      <xdr:col>9</xdr:col>
      <xdr:colOff>238125</xdr:colOff>
      <xdr:row>31</xdr:row>
      <xdr:rowOff>114300</xdr:rowOff>
    </xdr:from>
    <xdr:to>
      <xdr:col>11</xdr:col>
      <xdr:colOff>166202</xdr:colOff>
      <xdr:row>32</xdr:row>
      <xdr:rowOff>142880</xdr:rowOff>
    </xdr:to>
    <xdr:sp macro="" textlink="">
      <xdr:nvSpPr>
        <xdr:cNvPr id="4" name="TextBox 1"/>
        <xdr:cNvSpPr txBox="1"/>
      </xdr:nvSpPr>
      <xdr:spPr>
        <a:xfrm>
          <a:off x="8391525" y="5886450"/>
          <a:ext cx="1433027" cy="2000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ctr"/>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lang="zh-CN" altLang="en-US" sz="1000">
              <a:latin typeface="微软雅黑" pitchFamily="34" charset="-122"/>
              <a:ea typeface="微软雅黑" pitchFamily="34" charset="-122"/>
            </a:rPr>
            <a:t>各方案的月工资</a:t>
          </a:r>
        </a:p>
      </xdr:txBody>
    </xdr:sp>
    <xdr:clientData/>
  </xdr:twoCellAnchor>
  <xdr:twoCellAnchor>
    <xdr:from>
      <xdr:col>12</xdr:col>
      <xdr:colOff>400050</xdr:colOff>
      <xdr:row>11</xdr:row>
      <xdr:rowOff>142875</xdr:rowOff>
    </xdr:from>
    <xdr:to>
      <xdr:col>14</xdr:col>
      <xdr:colOff>28545</xdr:colOff>
      <xdr:row>13</xdr:row>
      <xdr:rowOff>85051</xdr:rowOff>
    </xdr:to>
    <xdr:sp macro="" textlink="">
      <xdr:nvSpPr>
        <xdr:cNvPr id="5" name="TextBox 1"/>
        <xdr:cNvSpPr txBox="1"/>
      </xdr:nvSpPr>
      <xdr:spPr>
        <a:xfrm>
          <a:off x="10744200" y="2390775"/>
          <a:ext cx="1000095" cy="2946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algn="r"/>
          <a:r>
            <a:rPr lang="zh-CN" altLang="en-US" sz="1000">
              <a:solidFill>
                <a:schemeClr val="tx2">
                  <a:lumMod val="60000"/>
                  <a:lumOff val="40000"/>
                </a:schemeClr>
              </a:solidFill>
              <a:latin typeface="微软雅黑" pitchFamily="34" charset="-122"/>
              <a:ea typeface="微软雅黑" pitchFamily="34" charset="-122"/>
            </a:rPr>
            <a:t>当月应纳个税</a:t>
          </a:r>
        </a:p>
      </xdr:txBody>
    </xdr:sp>
    <xdr:clientData/>
  </xdr:twoCellAnchor>
  <xdr:twoCellAnchor>
    <xdr:from>
      <xdr:col>6</xdr:col>
      <xdr:colOff>638175</xdr:colOff>
      <xdr:row>12</xdr:row>
      <xdr:rowOff>9525</xdr:rowOff>
    </xdr:from>
    <xdr:to>
      <xdr:col>7</xdr:col>
      <xdr:colOff>704850</xdr:colOff>
      <xdr:row>13</xdr:row>
      <xdr:rowOff>9485</xdr:rowOff>
    </xdr:to>
    <xdr:sp macro="" textlink="">
      <xdr:nvSpPr>
        <xdr:cNvPr id="6" name="TextBox 1"/>
        <xdr:cNvSpPr txBox="1"/>
      </xdr:nvSpPr>
      <xdr:spPr>
        <a:xfrm>
          <a:off x="6362700" y="2428875"/>
          <a:ext cx="952500" cy="1809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ctr"/>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lang="zh-CN" altLang="en-US" sz="1000">
              <a:latin typeface="微软雅黑" pitchFamily="34" charset="-122"/>
              <a:ea typeface="微软雅黑" pitchFamily="34" charset="-122"/>
            </a:rPr>
            <a:t>当月薪金收入</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523875</xdr:colOff>
      <xdr:row>0</xdr:row>
      <xdr:rowOff>0</xdr:rowOff>
    </xdr:from>
    <xdr:to>
      <xdr:col>14</xdr:col>
      <xdr:colOff>257174</xdr:colOff>
      <xdr:row>18</xdr:row>
      <xdr:rowOff>66675</xdr:rowOff>
    </xdr:to>
    <xdr:graphicFrame macro="">
      <xdr:nvGraphicFramePr>
        <xdr:cNvPr id="4" name="图表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xdr:from>
          <xdr:col>6</xdr:col>
          <xdr:colOff>47625</xdr:colOff>
          <xdr:row>3</xdr:row>
          <xdr:rowOff>47625</xdr:rowOff>
        </xdr:from>
        <xdr:to>
          <xdr:col>6</xdr:col>
          <xdr:colOff>323850</xdr:colOff>
          <xdr:row>5</xdr:row>
          <xdr:rowOff>19050</xdr:rowOff>
        </xdr:to>
        <xdr:sp macro="" textlink="">
          <xdr:nvSpPr>
            <xdr:cNvPr id="4099" name="Spinner 3" hidden="1">
              <a:extLst>
                <a:ext uri="{63B3BB69-23CF-44E3-9099-C40C66FF867C}">
                  <a14:compatExt spid="_x0000_s4099"/>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4.xml><?xml version="1.0" encoding="utf-8"?>
<c:userShapes xmlns:c="http://schemas.openxmlformats.org/drawingml/2006/chart">
  <cdr:relSizeAnchor xmlns:cdr="http://schemas.openxmlformats.org/drawingml/2006/chartDrawing">
    <cdr:from>
      <cdr:x>0.86328</cdr:x>
      <cdr:y>0.10673</cdr:y>
    </cdr:from>
    <cdr:to>
      <cdr:x>1</cdr:x>
      <cdr:y>0.17816</cdr:y>
    </cdr:to>
    <cdr:sp macro="" textlink="">
      <cdr:nvSpPr>
        <cdr:cNvPr id="2" name="TextBox 1"/>
        <cdr:cNvSpPr txBox="1"/>
      </cdr:nvSpPr>
      <cdr:spPr>
        <a:xfrm xmlns:a="http://schemas.openxmlformats.org/drawingml/2006/main">
          <a:off x="5172076" y="440200"/>
          <a:ext cx="819148" cy="2946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r>
            <a:rPr lang="zh-CN" altLang="en-US" sz="1000">
              <a:solidFill>
                <a:schemeClr val="tx2">
                  <a:lumMod val="60000"/>
                  <a:lumOff val="40000"/>
                </a:schemeClr>
              </a:solidFill>
              <a:latin typeface="微软雅黑" pitchFamily="34" charset="-122"/>
              <a:ea typeface="微软雅黑" pitchFamily="34" charset="-122"/>
            </a:rPr>
            <a:t>年纳税总额</a:t>
          </a:r>
        </a:p>
      </cdr:txBody>
    </cdr:sp>
  </cdr:relSizeAnchor>
  <cdr:relSizeAnchor xmlns:cdr="http://schemas.openxmlformats.org/drawingml/2006/chartDrawing">
    <cdr:from>
      <cdr:x>0.44823</cdr:x>
      <cdr:y>0.9515</cdr:y>
    </cdr:from>
    <cdr:to>
      <cdr:x>0.66516</cdr:x>
      <cdr:y>1</cdr:y>
    </cdr:to>
    <cdr:sp macro="" textlink="">
      <cdr:nvSpPr>
        <cdr:cNvPr id="3" name="TextBox 1"/>
        <cdr:cNvSpPr txBox="1"/>
      </cdr:nvSpPr>
      <cdr:spPr>
        <a:xfrm xmlns:a="http://schemas.openxmlformats.org/drawingml/2006/main">
          <a:off x="2830605" y="3924300"/>
          <a:ext cx="1369919" cy="20002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zh-CN" altLang="en-US" sz="1000">
              <a:latin typeface="微软雅黑" pitchFamily="34" charset="-122"/>
              <a:ea typeface="微软雅黑" pitchFamily="34" charset="-122"/>
            </a:rPr>
            <a:t>各方案的月工资</a:t>
          </a:r>
        </a:p>
      </cdr:txBody>
    </cdr:sp>
  </cdr:relSizeAnchor>
  <cdr:relSizeAnchor xmlns:cdr="http://schemas.openxmlformats.org/drawingml/2006/chartDrawing">
    <cdr:from>
      <cdr:x>0</cdr:x>
      <cdr:y>0.1224</cdr:y>
    </cdr:from>
    <cdr:to>
      <cdr:x>0.12878</cdr:x>
      <cdr:y>0.16627</cdr:y>
    </cdr:to>
    <cdr:sp macro="" textlink="">
      <cdr:nvSpPr>
        <cdr:cNvPr id="4" name="TextBox 1"/>
        <cdr:cNvSpPr txBox="1"/>
      </cdr:nvSpPr>
      <cdr:spPr>
        <a:xfrm xmlns:a="http://schemas.openxmlformats.org/drawingml/2006/main">
          <a:off x="0" y="504825"/>
          <a:ext cx="771525" cy="18093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zh-CN" altLang="en-US" sz="1000">
              <a:latin typeface="微软雅黑" pitchFamily="34" charset="-122"/>
              <a:ea typeface="微软雅黑" pitchFamily="34" charset="-122"/>
            </a:rPr>
            <a:t>年薪收入</a:t>
          </a:r>
        </a:p>
      </cdr:txBody>
    </cdr:sp>
  </cdr:relSizeAnchor>
  <cdr:relSizeAnchor xmlns:cdr="http://schemas.openxmlformats.org/drawingml/2006/chartDrawing">
    <cdr:from>
      <cdr:x>0.11004</cdr:x>
      <cdr:y>0.77598</cdr:y>
    </cdr:from>
    <cdr:to>
      <cdr:x>0.36089</cdr:x>
      <cdr:y>0.85681</cdr:y>
    </cdr:to>
    <cdr:sp macro="" textlink="">
      <cdr:nvSpPr>
        <cdr:cNvPr id="6" name="TextBox 1"/>
        <cdr:cNvSpPr txBox="1"/>
      </cdr:nvSpPr>
      <cdr:spPr>
        <a:xfrm xmlns:a="http://schemas.openxmlformats.org/drawingml/2006/main">
          <a:off x="659278" y="3200394"/>
          <a:ext cx="1502899" cy="33336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zh-CN" altLang="en-US" sz="1200">
              <a:solidFill>
                <a:schemeClr val="tx2"/>
              </a:solidFill>
              <a:latin typeface="微软雅黑" pitchFamily="34" charset="-122"/>
              <a:ea typeface="微软雅黑" pitchFamily="34" charset="-122"/>
            </a:rPr>
            <a:t>逸凡个税筹划助手</a:t>
          </a:r>
        </a:p>
      </cdr:txBody>
    </cdr:sp>
  </cdr:relSizeAnchor>
</c:userShape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item.jd.com/11609355.html" TargetMode="External"/><Relationship Id="rId2" Type="http://schemas.openxmlformats.org/officeDocument/2006/relationships/hyperlink" Target="http://blog.sina.com.cn/aluolhm" TargetMode="External"/><Relationship Id="rId1" Type="http://schemas.openxmlformats.org/officeDocument/2006/relationships/hyperlink" Target="http://blog.sina.com.cn/aluolhm" TargetMode="Externa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1.bin"/><Relationship Id="rId1" Type="http://schemas.openxmlformats.org/officeDocument/2006/relationships/hyperlink" Target="http://blog.sina.com.cn/aluolhm" TargetMode="External"/><Relationship Id="rId6" Type="http://schemas.openxmlformats.org/officeDocument/2006/relationships/comments" Target="../comments1.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_rels/sheet8.xml.rels><?xml version="1.0" encoding="UTF-8" standalone="yes"?>
<Relationships xmlns="http://schemas.openxmlformats.org/package/2006/relationships"><Relationship Id="rId1" Type="http://schemas.openxmlformats.org/officeDocument/2006/relationships/hyperlink" Target="http://blog.sina.com.cn/aluolh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H24"/>
  <sheetViews>
    <sheetView showGridLines="0" tabSelected="1" workbookViewId="0">
      <selection activeCell="F9" sqref="F9"/>
    </sheetView>
  </sheetViews>
  <sheetFormatPr defaultRowHeight="13.5"/>
  <cols>
    <col min="1" max="1" width="3.625" customWidth="1"/>
    <col min="2" max="2" width="14.625" customWidth="1"/>
    <col min="3" max="6" width="10.75" customWidth="1"/>
  </cols>
  <sheetData>
    <row r="1" spans="1:8" ht="63.75" customHeight="1">
      <c r="A1" s="138" t="s">
        <v>875</v>
      </c>
      <c r="B1" s="126"/>
      <c r="C1" s="126"/>
      <c r="D1" s="126"/>
      <c r="E1" s="126"/>
      <c r="F1" s="126"/>
      <c r="G1" s="126"/>
      <c r="H1" s="126"/>
    </row>
    <row r="2" spans="1:8" ht="9.75" customHeight="1">
      <c r="A2" s="126"/>
      <c r="B2" s="126"/>
      <c r="C2" s="126"/>
      <c r="D2" s="126"/>
      <c r="E2" s="126"/>
      <c r="F2" s="126"/>
      <c r="G2" s="126"/>
      <c r="H2" s="126"/>
    </row>
    <row r="3" spans="1:8" ht="16.5">
      <c r="A3" s="126"/>
      <c r="B3" s="126"/>
      <c r="C3" s="127" t="s">
        <v>802</v>
      </c>
      <c r="E3" s="126"/>
      <c r="F3" s="126"/>
      <c r="G3" s="126"/>
      <c r="H3" s="126"/>
    </row>
    <row r="4" spans="1:8" ht="25.5" customHeight="1">
      <c r="A4" s="126"/>
      <c r="B4" s="126"/>
      <c r="C4" s="126"/>
      <c r="D4" s="126"/>
      <c r="E4" s="126"/>
      <c r="F4" s="126"/>
      <c r="G4" s="126"/>
      <c r="H4" s="126"/>
    </row>
    <row r="5" spans="1:8" ht="21.75" customHeight="1">
      <c r="A5" s="126"/>
      <c r="B5" s="140" t="s">
        <v>815</v>
      </c>
      <c r="C5" s="139"/>
      <c r="D5" s="133"/>
      <c r="E5" s="133"/>
      <c r="F5" s="133"/>
      <c r="G5" s="126"/>
      <c r="H5" s="126"/>
    </row>
    <row r="6" spans="1:8" ht="24" customHeight="1">
      <c r="A6" s="126"/>
      <c r="B6" s="141" t="s">
        <v>887</v>
      </c>
      <c r="C6" s="128"/>
      <c r="D6" s="126"/>
      <c r="E6" s="126"/>
      <c r="F6" s="126"/>
      <c r="G6" s="126"/>
      <c r="H6" s="126"/>
    </row>
    <row r="7" spans="1:8" ht="24" customHeight="1">
      <c r="A7" s="126"/>
      <c r="B7" s="129" t="s">
        <v>803</v>
      </c>
      <c r="C7" s="130"/>
      <c r="D7" s="131"/>
      <c r="E7" s="126"/>
      <c r="F7" s="126"/>
      <c r="G7" s="126"/>
      <c r="H7" s="126"/>
    </row>
    <row r="8" spans="1:8" ht="24" customHeight="1">
      <c r="A8" s="126"/>
      <c r="B8" s="134" t="s">
        <v>804</v>
      </c>
      <c r="C8" s="135"/>
      <c r="D8" s="136"/>
      <c r="E8" s="137"/>
      <c r="F8" s="137"/>
      <c r="G8" s="126"/>
      <c r="H8" s="126"/>
    </row>
    <row r="9" spans="1:8" ht="20.25" customHeight="1">
      <c r="A9" s="126"/>
      <c r="B9" s="132"/>
      <c r="C9" s="132"/>
      <c r="D9" s="132"/>
      <c r="E9" s="132"/>
      <c r="F9" s="132"/>
      <c r="G9" s="126"/>
      <c r="H9" s="126"/>
    </row>
    <row r="10" spans="1:8" ht="16.5">
      <c r="A10" s="126"/>
      <c r="B10" s="132"/>
      <c r="C10" s="132"/>
      <c r="D10" s="132"/>
      <c r="E10" s="132"/>
      <c r="F10" s="132"/>
      <c r="G10" s="126"/>
      <c r="H10" s="126"/>
    </row>
    <row r="11" spans="1:8" ht="16.5">
      <c r="A11" s="126"/>
      <c r="B11" s="149" t="s">
        <v>880</v>
      </c>
      <c r="C11" s="150"/>
      <c r="D11" s="150"/>
      <c r="E11" s="150"/>
      <c r="F11" s="150"/>
      <c r="G11" s="126"/>
      <c r="H11" s="126"/>
    </row>
    <row r="12" spans="1:8" ht="16.5">
      <c r="A12" s="126"/>
      <c r="B12" s="151" t="s">
        <v>876</v>
      </c>
      <c r="C12" s="151"/>
      <c r="D12" s="151"/>
      <c r="E12" s="151"/>
      <c r="F12" s="151"/>
      <c r="G12" s="126"/>
      <c r="H12" s="126"/>
    </row>
    <row r="13" spans="1:8" ht="16.5">
      <c r="A13" s="126"/>
      <c r="B13" s="152" t="s">
        <v>877</v>
      </c>
      <c r="C13" s="152"/>
      <c r="D13" s="152"/>
      <c r="E13" s="152"/>
      <c r="F13" s="152"/>
      <c r="G13" s="126"/>
      <c r="H13" s="126"/>
    </row>
    <row r="14" spans="1:8" ht="16.5">
      <c r="A14" s="126"/>
      <c r="B14" s="153" t="s">
        <v>878</v>
      </c>
      <c r="C14" s="153"/>
      <c r="D14" s="153"/>
      <c r="E14" s="153"/>
      <c r="F14" s="153"/>
      <c r="G14" s="126"/>
      <c r="H14" s="126"/>
    </row>
    <row r="15" spans="1:8" ht="16.5">
      <c r="A15" s="126"/>
      <c r="B15" s="154" t="s">
        <v>879</v>
      </c>
      <c r="C15" s="132"/>
      <c r="D15" s="132"/>
      <c r="E15" s="132"/>
      <c r="F15" s="132"/>
      <c r="G15" s="126"/>
      <c r="H15" s="126"/>
    </row>
    <row r="16" spans="1:8" ht="16.5">
      <c r="B16" s="8"/>
      <c r="C16" s="8"/>
      <c r="D16" s="8"/>
      <c r="E16" s="8"/>
      <c r="F16" s="8"/>
    </row>
    <row r="17" spans="2:6" ht="16.5">
      <c r="B17" s="8"/>
      <c r="C17" s="8"/>
      <c r="D17" s="8"/>
      <c r="E17" s="8"/>
      <c r="F17" s="8"/>
    </row>
    <row r="18" spans="2:6" ht="16.5">
      <c r="B18" s="8"/>
      <c r="C18" s="8"/>
      <c r="D18" s="8"/>
      <c r="E18" s="8"/>
      <c r="F18" s="8"/>
    </row>
    <row r="19" spans="2:6" ht="16.5">
      <c r="B19" s="111"/>
      <c r="C19" s="5"/>
      <c r="D19" s="5"/>
    </row>
    <row r="20" spans="2:6" ht="16.5">
      <c r="B20" s="111"/>
      <c r="C20" s="5"/>
      <c r="D20" s="5"/>
    </row>
    <row r="21" spans="2:6" ht="16.5">
      <c r="B21" s="111"/>
      <c r="C21" s="5"/>
      <c r="D21" s="5"/>
    </row>
    <row r="22" spans="2:6" ht="16.5">
      <c r="B22" s="111"/>
      <c r="C22" s="5"/>
      <c r="D22" s="5"/>
    </row>
    <row r="23" spans="2:6" ht="16.5">
      <c r="B23" s="8"/>
      <c r="C23" s="5"/>
      <c r="D23" s="5"/>
    </row>
    <row r="24" spans="2:6">
      <c r="D24" s="5"/>
    </row>
  </sheetData>
  <sheetProtection algorithmName="SHA-512" hashValue="bc91qEjva3UJ+nAEJ3KcTm1CuErpH4wYwftqMPXwds2DcboBnqkD3ll4oLBYa17hp0FKStHBAdp4V1UhELbHNA==" saltValue="6Gtctd5wvToNe76BYylSVQ==" spinCount="100000" sheet="1" objects="1" scenarios="1"/>
  <phoneticPr fontId="2" type="noConversion"/>
  <hyperlinks>
    <hyperlink ref="C3" r:id="rId1"/>
    <hyperlink ref="B5" r:id="rId2"/>
    <hyperlink ref="B6" r:id="rId3" display="《“偷懒”的技术：打造财务Excel达人》"/>
  </hyperlinks>
  <pageMargins left="0.7" right="0.7" top="0.75" bottom="0.75" header="0.3" footer="0.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8"/>
  <sheetViews>
    <sheetView showGridLines="0" workbookViewId="0">
      <selection activeCell="D7" sqref="D7"/>
    </sheetView>
  </sheetViews>
  <sheetFormatPr defaultRowHeight="13.5"/>
  <cols>
    <col min="2" max="2" width="8.125" customWidth="1"/>
    <col min="3" max="3" width="20.25" customWidth="1"/>
    <col min="4" max="4" width="42.75" customWidth="1"/>
  </cols>
  <sheetData>
    <row r="1" spans="2:4" ht="27.75" customHeight="1"/>
    <row r="2" spans="2:4" ht="28.5" customHeight="1" thickBot="1">
      <c r="B2" s="201" t="s">
        <v>1322</v>
      </c>
      <c r="C2" s="201" t="s">
        <v>1323</v>
      </c>
      <c r="D2" s="201" t="s">
        <v>1324</v>
      </c>
    </row>
    <row r="3" spans="2:4" ht="42" customHeight="1">
      <c r="B3" s="199">
        <v>1</v>
      </c>
      <c r="C3" s="202" t="s">
        <v>1325</v>
      </c>
      <c r="D3" s="204" t="s">
        <v>1334</v>
      </c>
    </row>
    <row r="4" spans="2:4" ht="42" customHeight="1">
      <c r="B4" s="199">
        <v>2</v>
      </c>
      <c r="C4" s="202" t="s">
        <v>1326</v>
      </c>
      <c r="D4" s="204" t="s">
        <v>1335</v>
      </c>
    </row>
    <row r="5" spans="2:4" ht="42" customHeight="1">
      <c r="B5" s="199">
        <v>3</v>
      </c>
      <c r="C5" s="202" t="s">
        <v>1327</v>
      </c>
      <c r="D5" s="204" t="s">
        <v>1318</v>
      </c>
    </row>
    <row r="6" spans="2:4" ht="26.25" customHeight="1">
      <c r="B6" s="199">
        <v>4</v>
      </c>
      <c r="C6" s="202" t="s">
        <v>1328</v>
      </c>
      <c r="D6" s="204" t="s">
        <v>1331</v>
      </c>
    </row>
    <row r="7" spans="2:4" ht="26.25" customHeight="1">
      <c r="B7" s="199">
        <v>5</v>
      </c>
      <c r="C7" s="202" t="s">
        <v>1329</v>
      </c>
      <c r="D7" s="204" t="s">
        <v>1332</v>
      </c>
    </row>
    <row r="8" spans="2:4" ht="26.25" customHeight="1">
      <c r="B8" s="200">
        <v>6</v>
      </c>
      <c r="C8" s="203" t="s">
        <v>1330</v>
      </c>
      <c r="D8" s="205" t="s">
        <v>1333</v>
      </c>
    </row>
  </sheetData>
  <phoneticPr fontId="2" type="noConversion"/>
  <hyperlinks>
    <hyperlink ref="C3" location="单月筹划!A1" display="单月筹划"/>
    <hyperlink ref="C4" location="年薪个税筹划!C6" display="年薪个税筹划"/>
    <hyperlink ref="C5" location="方案清单!A1" display="方案清单"/>
    <hyperlink ref="C6" location="最优工资方案一览表!A1" display="最成工资方案一览表"/>
    <hyperlink ref="C7" location="个税速查表!A1" display="个税速查表"/>
    <hyperlink ref="C8" location="年终奖要点!A1" display="年终奖要点"/>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A1E9"/>
  </sheetPr>
  <dimension ref="A1:K2000"/>
  <sheetViews>
    <sheetView showGridLines="0" workbookViewId="0">
      <pane xSplit="3" ySplit="1" topLeftCell="D2" activePane="bottomRight" state="frozen"/>
      <selection pane="topRight" activeCell="D1" sqref="D1"/>
      <selection pane="bottomLeft" activeCell="A2" sqref="A2"/>
      <selection pane="bottomRight" activeCell="I5" sqref="I5"/>
    </sheetView>
  </sheetViews>
  <sheetFormatPr defaultRowHeight="13.5"/>
  <cols>
    <col min="1" max="1" width="8.625" customWidth="1"/>
    <col min="2" max="2" width="10.75" style="3" customWidth="1"/>
    <col min="3" max="3" width="9.25" style="3" bestFit="1" customWidth="1"/>
    <col min="4" max="4" width="15.25" customWidth="1"/>
    <col min="5" max="5" width="15.75" customWidth="1"/>
    <col min="6" max="6" width="17.375" customWidth="1"/>
    <col min="7" max="7" width="11.625" bestFit="1" customWidth="1"/>
    <col min="8" max="8" width="10.75" customWidth="1"/>
    <col min="9" max="9" width="9.5" bestFit="1" customWidth="1"/>
    <col min="10" max="10" width="10.75" customWidth="1"/>
  </cols>
  <sheetData>
    <row r="1" spans="1:11" ht="17.25" customHeight="1" thickBot="1">
      <c r="A1" s="51" t="s">
        <v>817</v>
      </c>
      <c r="B1" s="75" t="s">
        <v>809</v>
      </c>
      <c r="C1" s="52" t="s">
        <v>818</v>
      </c>
      <c r="D1" s="189" t="s">
        <v>1311</v>
      </c>
      <c r="E1" s="54" t="s">
        <v>820</v>
      </c>
      <c r="F1" s="189" t="s">
        <v>1314</v>
      </c>
      <c r="G1" s="49"/>
      <c r="H1" s="197" t="s">
        <v>856</v>
      </c>
    </row>
    <row r="2" spans="1:11" ht="17.25" thickTop="1">
      <c r="A2" s="40" t="s">
        <v>0</v>
      </c>
      <c r="B2" s="41">
        <v>3500</v>
      </c>
      <c r="C2" s="41">
        <f t="shared" ref="C2:C65" si="0">(B2&lt;&gt;0)*($I$6+$I$5-B2)</f>
        <v>21500</v>
      </c>
      <c r="D2" s="42">
        <f>ROUND(MAX((B2-3500)*{0.03,0.1,0.2,0.25,0.3,0.35,0.45}-{0,105,555,1005,2755,5505,13505},0),2)</f>
        <v>0</v>
      </c>
      <c r="E2" s="42">
        <f>LOOKUP(C2/12,{0,1500.001,4500.001,9000.001,35000.001,55000.001,80000.001},{0.03,0.1,0.2,0.25,0.3,0.35,0.45})*C2-LOOKUP(C2/12,{0,1500.001,4500.001,9000.001,35000.001,55000.001,80000.001},{0,105,555,1005,2755,5505,13505})</f>
        <v>2045</v>
      </c>
      <c r="F2" s="42">
        <f>D2+E2</f>
        <v>2045</v>
      </c>
      <c r="G2" s="1"/>
      <c r="H2" s="198" t="s">
        <v>1315</v>
      </c>
    </row>
    <row r="3" spans="1:11">
      <c r="A3" s="43" t="s">
        <v>1</v>
      </c>
      <c r="B3" s="44">
        <f t="shared" ref="B3:B66" si="1">IF(AND(B2+100&lt;$I$6+$I$5,B2&lt;&gt;0),B2+100,0)</f>
        <v>3600</v>
      </c>
      <c r="C3" s="44">
        <f t="shared" si="0"/>
        <v>21400</v>
      </c>
      <c r="D3" s="45">
        <f>ROUND(MAX((B3-3500)*{0.03,0.1,0.2,0.25,0.3,0.35,0.45}-{0,105,555,1005,2755,5505,13505},0),2)</f>
        <v>3</v>
      </c>
      <c r="E3" s="45">
        <f>LOOKUP(C3/12,{0,1500.001,4500.001,9000.001,35000.001,55000.001,80000.001},{0.03,0.1,0.2,0.25,0.3,0.35,0.45})*C3-LOOKUP(C3/12,{0,1500.001,4500.001,9000.001,35000.001,55000.001,80000.001},{0,105,555,1005,2755,5505,13505})</f>
        <v>2035</v>
      </c>
      <c r="F3" s="45">
        <f t="shared" ref="F3:F66" si="2">D3+E3</f>
        <v>2038</v>
      </c>
      <c r="G3" s="1"/>
    </row>
    <row r="4" spans="1:11" ht="16.5">
      <c r="A4" s="46" t="s">
        <v>2</v>
      </c>
      <c r="B4" s="47">
        <f t="shared" si="1"/>
        <v>3700</v>
      </c>
      <c r="C4" s="47">
        <f t="shared" si="0"/>
        <v>21300</v>
      </c>
      <c r="D4" s="48">
        <f>ROUND(MAX((B4-3500)*{0.03,0.1,0.2,0.25,0.3,0.35,0.45}-{0,105,555,1005,2755,5505,13505},0),2)</f>
        <v>6</v>
      </c>
      <c r="E4" s="48">
        <f>LOOKUP(C4/12,{0,1500.001,4500.001,9000.001,35000.001,55000.001,80000.001},{0.03,0.1,0.2,0.25,0.3,0.35,0.45})*C4-LOOKUP(C4/12,{0,1500.001,4500.001,9000.001,35000.001,55000.001,80000.001},{0,105,555,1005,2755,5505,13505})</f>
        <v>2025</v>
      </c>
      <c r="F4" s="48">
        <f t="shared" si="2"/>
        <v>2031</v>
      </c>
      <c r="G4" s="1"/>
      <c r="H4" s="185" t="s">
        <v>1306</v>
      </c>
      <c r="I4" s="184"/>
      <c r="J4" s="185" t="s">
        <v>1304</v>
      </c>
    </row>
    <row r="5" spans="1:11" ht="17.25" thickBot="1">
      <c r="A5" s="43" t="s">
        <v>3</v>
      </c>
      <c r="B5" s="44">
        <f t="shared" si="1"/>
        <v>3800</v>
      </c>
      <c r="C5" s="44">
        <f t="shared" si="0"/>
        <v>21200</v>
      </c>
      <c r="D5" s="45">
        <f>ROUND(MAX((B5-3500)*{0.03,0.1,0.2,0.25,0.3,0.35,0.45}-{0,105,555,1005,2755,5505,13505},0),2)</f>
        <v>9</v>
      </c>
      <c r="E5" s="45">
        <f>LOOKUP(C5/12,{0,1500.001,4500.001,9000.001,35000.001,55000.001,80000.001},{0.03,0.1,0.2,0.25,0.3,0.35,0.45})*C5-LOOKUP(C5/12,{0,1500.001,4500.001,9000.001,35000.001,55000.001,80000.001},{0,105,555,1005,2755,5505,13505})</f>
        <v>2015</v>
      </c>
      <c r="F5" s="45">
        <f t="shared" si="2"/>
        <v>2024</v>
      </c>
      <c r="H5" s="186" t="s">
        <v>1307</v>
      </c>
      <c r="I5" s="190">
        <v>5000</v>
      </c>
      <c r="J5" s="186" t="s">
        <v>1308</v>
      </c>
      <c r="K5" s="180">
        <f ca="1">LOOKUP(1,0/(个税总额2=MIN(个税总额2)),月收入2)</f>
        <v>7000</v>
      </c>
    </row>
    <row r="6" spans="1:11" ht="17.25" thickTop="1">
      <c r="A6" s="46" t="s">
        <v>4</v>
      </c>
      <c r="B6" s="41">
        <f t="shared" si="1"/>
        <v>3900</v>
      </c>
      <c r="C6" s="47">
        <f t="shared" si="0"/>
        <v>21100</v>
      </c>
      <c r="D6" s="48">
        <f>ROUND(MAX((B6-3500)*{0.03,0.1,0.2,0.25,0.3,0.35,0.45}-{0,105,555,1005,2755,5505,13505},0),2)</f>
        <v>12</v>
      </c>
      <c r="E6" s="48">
        <f>LOOKUP(C6/12,{0,1500.001,4500.001,9000.001,35000.001,55000.001,80000.001},{0.03,0.1,0.2,0.25,0.3,0.35,0.45})*C6-LOOKUP(C6/12,{0,1500.001,4500.001,9000.001,35000.001,55000.001,80000.001},{0,105,555,1005,2755,5505,13505})</f>
        <v>2005</v>
      </c>
      <c r="F6" s="48">
        <f t="shared" si="2"/>
        <v>2017</v>
      </c>
      <c r="G6" s="1"/>
      <c r="H6" s="187" t="s">
        <v>1305</v>
      </c>
      <c r="I6" s="191">
        <v>20000</v>
      </c>
      <c r="J6" s="187" t="s">
        <v>1305</v>
      </c>
      <c r="K6" s="181">
        <f ca="1">LOOKUP(1,0/(个税总额2=MIN(个税总额2)),年终奖2)</f>
        <v>18000</v>
      </c>
    </row>
    <row r="7" spans="1:11" ht="16.5">
      <c r="A7" s="43" t="s">
        <v>5</v>
      </c>
      <c r="B7" s="44">
        <f t="shared" si="1"/>
        <v>4000</v>
      </c>
      <c r="C7" s="44">
        <f t="shared" si="0"/>
        <v>21000</v>
      </c>
      <c r="D7" s="45">
        <f>ROUND(MAX((B7-3500)*{0.03,0.1,0.2,0.25,0.3,0.35,0.45}-{0,105,555,1005,2755,5505,13505},0),2)</f>
        <v>15</v>
      </c>
      <c r="E7" s="45">
        <f>LOOKUP(C7/12,{0,1500.001,4500.001,9000.001,35000.001,55000.001,80000.001},{0.03,0.1,0.2,0.25,0.3,0.35,0.45})*C7-LOOKUP(C7/12,{0,1500.001,4500.001,9000.001,35000.001,55000.001,80000.001},{0,105,555,1005,2755,5505,13505})</f>
        <v>1995</v>
      </c>
      <c r="F7" s="45">
        <f t="shared" si="2"/>
        <v>2010</v>
      </c>
      <c r="G7" s="1"/>
      <c r="H7" s="192" t="s">
        <v>1313</v>
      </c>
      <c r="I7" s="194">
        <f>SUM(I5:I6)</f>
        <v>25000</v>
      </c>
      <c r="J7" s="192" t="s">
        <v>1312</v>
      </c>
      <c r="K7" s="193">
        <f t="shared" ref="K7" ca="1" si="3">SUM(K5:K6)</f>
        <v>25000</v>
      </c>
    </row>
    <row r="8" spans="1:11" ht="16.5">
      <c r="A8" s="46" t="s">
        <v>6</v>
      </c>
      <c r="B8" s="47">
        <f t="shared" si="1"/>
        <v>4100</v>
      </c>
      <c r="C8" s="47">
        <f t="shared" si="0"/>
        <v>20900</v>
      </c>
      <c r="D8" s="48">
        <f>ROUND(MAX((B8-3500)*{0.03,0.1,0.2,0.25,0.3,0.35,0.45}-{0,105,555,1005,2755,5505,13505},0),2)</f>
        <v>18</v>
      </c>
      <c r="E8" s="48">
        <f>LOOKUP(C8/12,{0,1500.001,4500.001,9000.001,35000.001,55000.001,80000.001},{0.03,0.1,0.2,0.25,0.3,0.35,0.45})*C8-LOOKUP(C8/12,{0,1500.001,4500.001,9000.001,35000.001,55000.001,80000.001},{0,105,555,1005,2755,5505,13505})</f>
        <v>1985</v>
      </c>
      <c r="F8" s="48">
        <f t="shared" si="2"/>
        <v>2003</v>
      </c>
      <c r="G8" s="1"/>
      <c r="H8" s="188" t="s">
        <v>1310</v>
      </c>
      <c r="I8" s="182">
        <f>ROUND(MAX((I5-3500)*{0.03,0.1,0.2,0.25,0.3,0.35,0.45}-{0,105,555,1005,2755,5505,13505},0),2)+LOOKUP(I6/12,{0,1500.001,4500.001,9000.001,35000.001,55000.001,80000.001},{0.03,0.1,0.2,0.25,0.3,0.35,0.45})*I6-LOOKUP(I6/12,{0,1500.001,4500.001,9000.001,35000.001,55000.001,80000.001},{0,105,555,1005,2755,5505,13505})</f>
        <v>1940</v>
      </c>
      <c r="J8" s="188" t="s">
        <v>1309</v>
      </c>
      <c r="K8" s="183">
        <f ca="1">MIN(个税总额2)</f>
        <v>785</v>
      </c>
    </row>
    <row r="9" spans="1:11" ht="17.25" thickBot="1">
      <c r="A9" s="43" t="s">
        <v>7</v>
      </c>
      <c r="B9" s="44">
        <f t="shared" si="1"/>
        <v>4200</v>
      </c>
      <c r="C9" s="44">
        <f t="shared" si="0"/>
        <v>20800</v>
      </c>
      <c r="D9" s="45">
        <f>ROUND(MAX((B9-3500)*{0.03,0.1,0.2,0.25,0.3,0.35,0.45}-{0,105,555,1005,2755,5505,13505},0),2)</f>
        <v>21</v>
      </c>
      <c r="E9" s="45">
        <f>LOOKUP(C9/12,{0,1500.001,4500.001,9000.001,35000.001,55000.001,80000.001},{0.03,0.1,0.2,0.25,0.3,0.35,0.45})*C9-LOOKUP(C9/12,{0,1500.001,4500.001,9000.001,35000.001,55000.001,80000.001},{0,105,555,1005,2755,5505,13505})</f>
        <v>1975</v>
      </c>
      <c r="F9" s="45">
        <f t="shared" si="2"/>
        <v>1996</v>
      </c>
      <c r="G9" s="1"/>
      <c r="J9" s="195"/>
      <c r="K9" s="196" t="str">
        <f ca="1">"为你节省个税"&amp;I8-K8&amp;"元"</f>
        <v>为你节省个税1155元</v>
      </c>
    </row>
    <row r="10" spans="1:11" ht="14.25" thickTop="1">
      <c r="A10" s="46" t="s">
        <v>8</v>
      </c>
      <c r="B10" s="41">
        <f t="shared" si="1"/>
        <v>4300</v>
      </c>
      <c r="C10" s="47">
        <f t="shared" si="0"/>
        <v>20700</v>
      </c>
      <c r="D10" s="48">
        <f>ROUND(MAX((B10-3500)*{0.03,0.1,0.2,0.25,0.3,0.35,0.45}-{0,105,555,1005,2755,5505,13505},0),2)</f>
        <v>24</v>
      </c>
      <c r="E10" s="48">
        <f>LOOKUP(C10/12,{0,1500.001,4500.001,9000.001,35000.001,55000.001,80000.001},{0.03,0.1,0.2,0.25,0.3,0.35,0.45})*C10-LOOKUP(C10/12,{0,1500.001,4500.001,9000.001,35000.001,55000.001,80000.001},{0,105,555,1005,2755,5505,13505})</f>
        <v>1965</v>
      </c>
      <c r="F10" s="48">
        <f t="shared" si="2"/>
        <v>1989</v>
      </c>
      <c r="G10" s="1"/>
    </row>
    <row r="11" spans="1:11">
      <c r="A11" s="43" t="s">
        <v>9</v>
      </c>
      <c r="B11" s="44">
        <f t="shared" si="1"/>
        <v>4400</v>
      </c>
      <c r="C11" s="44">
        <f t="shared" si="0"/>
        <v>20600</v>
      </c>
      <c r="D11" s="45">
        <f>ROUND(MAX((B11-3500)*{0.03,0.1,0.2,0.25,0.3,0.35,0.45}-{0,105,555,1005,2755,5505,13505},0),2)</f>
        <v>27</v>
      </c>
      <c r="E11" s="45">
        <f>LOOKUP(C11/12,{0,1500.001,4500.001,9000.001,35000.001,55000.001,80000.001},{0.03,0.1,0.2,0.25,0.3,0.35,0.45})*C11-LOOKUP(C11/12,{0,1500.001,4500.001,9000.001,35000.001,55000.001,80000.001},{0,105,555,1005,2755,5505,13505})</f>
        <v>1955</v>
      </c>
      <c r="F11" s="45">
        <f t="shared" si="2"/>
        <v>1982</v>
      </c>
      <c r="G11" s="1"/>
    </row>
    <row r="12" spans="1:11">
      <c r="A12" s="46" t="s">
        <v>10</v>
      </c>
      <c r="B12" s="47">
        <f t="shared" si="1"/>
        <v>4500</v>
      </c>
      <c r="C12" s="47">
        <f t="shared" si="0"/>
        <v>20500</v>
      </c>
      <c r="D12" s="48">
        <f>ROUND(MAX((B12-3500)*{0.03,0.1,0.2,0.25,0.3,0.35,0.45}-{0,105,555,1005,2755,5505,13505},0),2)</f>
        <v>30</v>
      </c>
      <c r="E12" s="48">
        <f>LOOKUP(C12/12,{0,1500.001,4500.001,9000.001,35000.001,55000.001,80000.001},{0.03,0.1,0.2,0.25,0.3,0.35,0.45})*C12-LOOKUP(C12/12,{0,1500.001,4500.001,9000.001,35000.001,55000.001,80000.001},{0,105,555,1005,2755,5505,13505})</f>
        <v>1945</v>
      </c>
      <c r="F12" s="48">
        <f t="shared" si="2"/>
        <v>1975</v>
      </c>
      <c r="G12" s="1"/>
    </row>
    <row r="13" spans="1:11" ht="14.25" thickBot="1">
      <c r="A13" s="43" t="s">
        <v>11</v>
      </c>
      <c r="B13" s="44">
        <f t="shared" si="1"/>
        <v>4600</v>
      </c>
      <c r="C13" s="44">
        <f t="shared" si="0"/>
        <v>20400</v>
      </c>
      <c r="D13" s="45">
        <f>ROUND(MAX((B13-3500)*{0.03,0.1,0.2,0.25,0.3,0.35,0.45}-{0,105,555,1005,2755,5505,13505},0),2)</f>
        <v>33</v>
      </c>
      <c r="E13" s="45">
        <f>LOOKUP(C13/12,{0,1500.001,4500.001,9000.001,35000.001,55000.001,80000.001},{0.03,0.1,0.2,0.25,0.3,0.35,0.45})*C13-LOOKUP(C13/12,{0,1500.001,4500.001,9000.001,35000.001,55000.001,80000.001},{0,105,555,1005,2755,5505,13505})</f>
        <v>1935</v>
      </c>
      <c r="F13" s="45">
        <f t="shared" si="2"/>
        <v>1968</v>
      </c>
      <c r="G13" s="1"/>
    </row>
    <row r="14" spans="1:11" ht="14.25" thickTop="1">
      <c r="A14" s="46" t="s">
        <v>12</v>
      </c>
      <c r="B14" s="41">
        <f t="shared" si="1"/>
        <v>4700</v>
      </c>
      <c r="C14" s="47">
        <f t="shared" si="0"/>
        <v>20300</v>
      </c>
      <c r="D14" s="48">
        <f>ROUND(MAX((B14-3500)*{0.03,0.1,0.2,0.25,0.3,0.35,0.45}-{0,105,555,1005,2755,5505,13505},0),2)</f>
        <v>36</v>
      </c>
      <c r="E14" s="48">
        <f>LOOKUP(C14/12,{0,1500.001,4500.001,9000.001,35000.001,55000.001,80000.001},{0.03,0.1,0.2,0.25,0.3,0.35,0.45})*C14-LOOKUP(C14/12,{0,1500.001,4500.001,9000.001,35000.001,55000.001,80000.001},{0,105,555,1005,2755,5505,13505})</f>
        <v>1925</v>
      </c>
      <c r="F14" s="48">
        <f t="shared" si="2"/>
        <v>1961</v>
      </c>
      <c r="G14" s="1"/>
    </row>
    <row r="15" spans="1:11">
      <c r="A15" s="43" t="s">
        <v>13</v>
      </c>
      <c r="B15" s="44">
        <f t="shared" si="1"/>
        <v>4800</v>
      </c>
      <c r="C15" s="44">
        <f t="shared" si="0"/>
        <v>20200</v>
      </c>
      <c r="D15" s="45">
        <f>ROUND(MAX((B15-3500)*{0.03,0.1,0.2,0.25,0.3,0.35,0.45}-{0,105,555,1005,2755,5505,13505},0),2)</f>
        <v>39</v>
      </c>
      <c r="E15" s="45">
        <f>LOOKUP(C15/12,{0,1500.001,4500.001,9000.001,35000.001,55000.001,80000.001},{0.03,0.1,0.2,0.25,0.3,0.35,0.45})*C15-LOOKUP(C15/12,{0,1500.001,4500.001,9000.001,35000.001,55000.001,80000.001},{0,105,555,1005,2755,5505,13505})</f>
        <v>1915</v>
      </c>
      <c r="F15" s="45">
        <f t="shared" si="2"/>
        <v>1954</v>
      </c>
      <c r="G15" s="1"/>
    </row>
    <row r="16" spans="1:11">
      <c r="A16" s="46" t="s">
        <v>14</v>
      </c>
      <c r="B16" s="47">
        <f t="shared" si="1"/>
        <v>4900</v>
      </c>
      <c r="C16" s="47">
        <f t="shared" si="0"/>
        <v>20100</v>
      </c>
      <c r="D16" s="48">
        <f>ROUND(MAX((B16-3500)*{0.03,0.1,0.2,0.25,0.3,0.35,0.45}-{0,105,555,1005,2755,5505,13505},0),2)</f>
        <v>42</v>
      </c>
      <c r="E16" s="48">
        <f>LOOKUP(C16/12,{0,1500.001,4500.001,9000.001,35000.001,55000.001,80000.001},{0.03,0.1,0.2,0.25,0.3,0.35,0.45})*C16-LOOKUP(C16/12,{0,1500.001,4500.001,9000.001,35000.001,55000.001,80000.001},{0,105,555,1005,2755,5505,13505})</f>
        <v>1905</v>
      </c>
      <c r="F16" s="48">
        <f t="shared" si="2"/>
        <v>1947</v>
      </c>
      <c r="G16" s="1"/>
    </row>
    <row r="17" spans="1:7" ht="14.25" thickBot="1">
      <c r="A17" s="43" t="s">
        <v>15</v>
      </c>
      <c r="B17" s="44">
        <f t="shared" si="1"/>
        <v>5000</v>
      </c>
      <c r="C17" s="44">
        <f t="shared" si="0"/>
        <v>20000</v>
      </c>
      <c r="D17" s="45">
        <f>ROUND(MAX((B17-3500)*{0.03,0.1,0.2,0.25,0.3,0.35,0.45}-{0,105,555,1005,2755,5505,13505},0),2)</f>
        <v>45</v>
      </c>
      <c r="E17" s="45">
        <f>LOOKUP(C17/12,{0,1500.001,4500.001,9000.001,35000.001,55000.001,80000.001},{0.03,0.1,0.2,0.25,0.3,0.35,0.45})*C17-LOOKUP(C17/12,{0,1500.001,4500.001,9000.001,35000.001,55000.001,80000.001},{0,105,555,1005,2755,5505,13505})</f>
        <v>1895</v>
      </c>
      <c r="F17" s="45">
        <f t="shared" si="2"/>
        <v>1940</v>
      </c>
      <c r="G17" s="1"/>
    </row>
    <row r="18" spans="1:7" ht="14.25" thickTop="1">
      <c r="A18" s="46" t="s">
        <v>16</v>
      </c>
      <c r="B18" s="41">
        <f t="shared" si="1"/>
        <v>5100</v>
      </c>
      <c r="C18" s="47">
        <f t="shared" si="0"/>
        <v>19900</v>
      </c>
      <c r="D18" s="48">
        <f>ROUND(MAX((B18-3500)*{0.03,0.1,0.2,0.25,0.3,0.35,0.45}-{0,105,555,1005,2755,5505,13505},0),2)</f>
        <v>55</v>
      </c>
      <c r="E18" s="48">
        <f>LOOKUP(C18/12,{0,1500.001,4500.001,9000.001,35000.001,55000.001,80000.001},{0.03,0.1,0.2,0.25,0.3,0.35,0.45})*C18-LOOKUP(C18/12,{0,1500.001,4500.001,9000.001,35000.001,55000.001,80000.001},{0,105,555,1005,2755,5505,13505})</f>
        <v>1885</v>
      </c>
      <c r="F18" s="48">
        <f t="shared" si="2"/>
        <v>1940</v>
      </c>
      <c r="G18" s="1"/>
    </row>
    <row r="19" spans="1:7">
      <c r="A19" s="43" t="s">
        <v>17</v>
      </c>
      <c r="B19" s="44">
        <f t="shared" si="1"/>
        <v>5200</v>
      </c>
      <c r="C19" s="44">
        <f t="shared" si="0"/>
        <v>19800</v>
      </c>
      <c r="D19" s="45">
        <f>ROUND(MAX((B19-3500)*{0.03,0.1,0.2,0.25,0.3,0.35,0.45}-{0,105,555,1005,2755,5505,13505},0),2)</f>
        <v>65</v>
      </c>
      <c r="E19" s="45">
        <f>LOOKUP(C19/12,{0,1500.001,4500.001,9000.001,35000.001,55000.001,80000.001},{0.03,0.1,0.2,0.25,0.3,0.35,0.45})*C19-LOOKUP(C19/12,{0,1500.001,4500.001,9000.001,35000.001,55000.001,80000.001},{0,105,555,1005,2755,5505,13505})</f>
        <v>1875</v>
      </c>
      <c r="F19" s="45">
        <f t="shared" si="2"/>
        <v>1940</v>
      </c>
      <c r="G19" s="1"/>
    </row>
    <row r="20" spans="1:7">
      <c r="A20" s="46" t="s">
        <v>18</v>
      </c>
      <c r="B20" s="47">
        <f t="shared" si="1"/>
        <v>5300</v>
      </c>
      <c r="C20" s="47">
        <f t="shared" si="0"/>
        <v>19700</v>
      </c>
      <c r="D20" s="48">
        <f>ROUND(MAX((B20-3500)*{0.03,0.1,0.2,0.25,0.3,0.35,0.45}-{0,105,555,1005,2755,5505,13505},0),2)</f>
        <v>75</v>
      </c>
      <c r="E20" s="48">
        <f>LOOKUP(C20/12,{0,1500.001,4500.001,9000.001,35000.001,55000.001,80000.001},{0.03,0.1,0.2,0.25,0.3,0.35,0.45})*C20-LOOKUP(C20/12,{0,1500.001,4500.001,9000.001,35000.001,55000.001,80000.001},{0,105,555,1005,2755,5505,13505})</f>
        <v>1865</v>
      </c>
      <c r="F20" s="48">
        <f t="shared" si="2"/>
        <v>1940</v>
      </c>
      <c r="G20" s="1"/>
    </row>
    <row r="21" spans="1:7" ht="14.25" thickBot="1">
      <c r="A21" s="43" t="s">
        <v>19</v>
      </c>
      <c r="B21" s="44">
        <f t="shared" si="1"/>
        <v>5400</v>
      </c>
      <c r="C21" s="44">
        <f t="shared" si="0"/>
        <v>19600</v>
      </c>
      <c r="D21" s="45">
        <f>ROUND(MAX((B21-3500)*{0.03,0.1,0.2,0.25,0.3,0.35,0.45}-{0,105,555,1005,2755,5505,13505},0),2)</f>
        <v>85</v>
      </c>
      <c r="E21" s="45">
        <f>LOOKUP(C21/12,{0,1500.001,4500.001,9000.001,35000.001,55000.001,80000.001},{0.03,0.1,0.2,0.25,0.3,0.35,0.45})*C21-LOOKUP(C21/12,{0,1500.001,4500.001,9000.001,35000.001,55000.001,80000.001},{0,105,555,1005,2755,5505,13505})</f>
        <v>1855</v>
      </c>
      <c r="F21" s="45">
        <f t="shared" si="2"/>
        <v>1940</v>
      </c>
      <c r="G21" s="1"/>
    </row>
    <row r="22" spans="1:7" ht="14.25" thickTop="1">
      <c r="A22" s="46" t="s">
        <v>20</v>
      </c>
      <c r="B22" s="41">
        <f t="shared" si="1"/>
        <v>5500</v>
      </c>
      <c r="C22" s="47">
        <f t="shared" si="0"/>
        <v>19500</v>
      </c>
      <c r="D22" s="48">
        <f>ROUND(MAX((B22-3500)*{0.03,0.1,0.2,0.25,0.3,0.35,0.45}-{0,105,555,1005,2755,5505,13505},0),2)</f>
        <v>95</v>
      </c>
      <c r="E22" s="48">
        <f>LOOKUP(C22/12,{0,1500.001,4500.001,9000.001,35000.001,55000.001,80000.001},{0.03,0.1,0.2,0.25,0.3,0.35,0.45})*C22-LOOKUP(C22/12,{0,1500.001,4500.001,9000.001,35000.001,55000.001,80000.001},{0,105,555,1005,2755,5505,13505})</f>
        <v>1845</v>
      </c>
      <c r="F22" s="48">
        <f t="shared" si="2"/>
        <v>1940</v>
      </c>
      <c r="G22" s="1"/>
    </row>
    <row r="23" spans="1:7">
      <c r="A23" s="43" t="s">
        <v>21</v>
      </c>
      <c r="B23" s="44">
        <f t="shared" si="1"/>
        <v>5600</v>
      </c>
      <c r="C23" s="44">
        <f t="shared" si="0"/>
        <v>19400</v>
      </c>
      <c r="D23" s="45">
        <f>ROUND(MAX((B23-3500)*{0.03,0.1,0.2,0.25,0.3,0.35,0.45}-{0,105,555,1005,2755,5505,13505},0),2)</f>
        <v>105</v>
      </c>
      <c r="E23" s="45">
        <f>LOOKUP(C23/12,{0,1500.001,4500.001,9000.001,35000.001,55000.001,80000.001},{0.03,0.1,0.2,0.25,0.3,0.35,0.45})*C23-LOOKUP(C23/12,{0,1500.001,4500.001,9000.001,35000.001,55000.001,80000.001},{0,105,555,1005,2755,5505,13505})</f>
        <v>1835</v>
      </c>
      <c r="F23" s="45">
        <f t="shared" si="2"/>
        <v>1940</v>
      </c>
    </row>
    <row r="24" spans="1:7">
      <c r="A24" s="46" t="s">
        <v>22</v>
      </c>
      <c r="B24" s="47">
        <f t="shared" si="1"/>
        <v>5700</v>
      </c>
      <c r="C24" s="47">
        <f t="shared" si="0"/>
        <v>19300</v>
      </c>
      <c r="D24" s="48">
        <f>ROUND(MAX((B24-3500)*{0.03,0.1,0.2,0.25,0.3,0.35,0.45}-{0,105,555,1005,2755,5505,13505},0),2)</f>
        <v>115</v>
      </c>
      <c r="E24" s="48">
        <f>LOOKUP(C24/12,{0,1500.001,4500.001,9000.001,35000.001,55000.001,80000.001},{0.03,0.1,0.2,0.25,0.3,0.35,0.45})*C24-LOOKUP(C24/12,{0,1500.001,4500.001,9000.001,35000.001,55000.001,80000.001},{0,105,555,1005,2755,5505,13505})</f>
        <v>1825</v>
      </c>
      <c r="F24" s="48">
        <f t="shared" si="2"/>
        <v>1940</v>
      </c>
      <c r="G24" s="1"/>
    </row>
    <row r="25" spans="1:7" ht="14.25" thickBot="1">
      <c r="A25" s="43" t="s">
        <v>23</v>
      </c>
      <c r="B25" s="44">
        <f t="shared" si="1"/>
        <v>5800</v>
      </c>
      <c r="C25" s="44">
        <f t="shared" si="0"/>
        <v>19200</v>
      </c>
      <c r="D25" s="45">
        <f>ROUND(MAX((B25-3500)*{0.03,0.1,0.2,0.25,0.3,0.35,0.45}-{0,105,555,1005,2755,5505,13505},0),2)</f>
        <v>125</v>
      </c>
      <c r="E25" s="45">
        <f>LOOKUP(C25/12,{0,1500.001,4500.001,9000.001,35000.001,55000.001,80000.001},{0.03,0.1,0.2,0.25,0.3,0.35,0.45})*C25-LOOKUP(C25/12,{0,1500.001,4500.001,9000.001,35000.001,55000.001,80000.001},{0,105,555,1005,2755,5505,13505})</f>
        <v>1815</v>
      </c>
      <c r="F25" s="45">
        <f t="shared" si="2"/>
        <v>1940</v>
      </c>
      <c r="G25" s="1"/>
    </row>
    <row r="26" spans="1:7" ht="14.25" thickTop="1">
      <c r="A26" s="46" t="s">
        <v>24</v>
      </c>
      <c r="B26" s="41">
        <f t="shared" si="1"/>
        <v>5900</v>
      </c>
      <c r="C26" s="47">
        <f t="shared" si="0"/>
        <v>19100</v>
      </c>
      <c r="D26" s="48">
        <f>ROUND(MAX((B26-3500)*{0.03,0.1,0.2,0.25,0.3,0.35,0.45}-{0,105,555,1005,2755,5505,13505},0),2)</f>
        <v>135</v>
      </c>
      <c r="E26" s="48">
        <f>LOOKUP(C26/12,{0,1500.001,4500.001,9000.001,35000.001,55000.001,80000.001},{0.03,0.1,0.2,0.25,0.3,0.35,0.45})*C26-LOOKUP(C26/12,{0,1500.001,4500.001,9000.001,35000.001,55000.001,80000.001},{0,105,555,1005,2755,5505,13505})</f>
        <v>1805</v>
      </c>
      <c r="F26" s="48">
        <f t="shared" si="2"/>
        <v>1940</v>
      </c>
      <c r="G26" s="1"/>
    </row>
    <row r="27" spans="1:7">
      <c r="A27" s="43" t="s">
        <v>25</v>
      </c>
      <c r="B27" s="44">
        <f t="shared" si="1"/>
        <v>6000</v>
      </c>
      <c r="C27" s="44">
        <f t="shared" si="0"/>
        <v>19000</v>
      </c>
      <c r="D27" s="45">
        <f>ROUND(MAX((B27-3500)*{0.03,0.1,0.2,0.25,0.3,0.35,0.45}-{0,105,555,1005,2755,5505,13505},0),2)</f>
        <v>145</v>
      </c>
      <c r="E27" s="45">
        <f>LOOKUP(C27/12,{0,1500.001,4500.001,9000.001,35000.001,55000.001,80000.001},{0.03,0.1,0.2,0.25,0.3,0.35,0.45})*C27-LOOKUP(C27/12,{0,1500.001,4500.001,9000.001,35000.001,55000.001,80000.001},{0,105,555,1005,2755,5505,13505})</f>
        <v>1795</v>
      </c>
      <c r="F27" s="45">
        <f t="shared" si="2"/>
        <v>1940</v>
      </c>
      <c r="G27" s="1"/>
    </row>
    <row r="28" spans="1:7">
      <c r="A28" s="46" t="s">
        <v>26</v>
      </c>
      <c r="B28" s="47">
        <f t="shared" si="1"/>
        <v>6100</v>
      </c>
      <c r="C28" s="47">
        <f t="shared" si="0"/>
        <v>18900</v>
      </c>
      <c r="D28" s="48">
        <f>ROUND(MAX((B28-3500)*{0.03,0.1,0.2,0.25,0.3,0.35,0.45}-{0,105,555,1005,2755,5505,13505},0),2)</f>
        <v>155</v>
      </c>
      <c r="E28" s="48">
        <f>LOOKUP(C28/12,{0,1500.001,4500.001,9000.001,35000.001,55000.001,80000.001},{0.03,0.1,0.2,0.25,0.3,0.35,0.45})*C28-LOOKUP(C28/12,{0,1500.001,4500.001,9000.001,35000.001,55000.001,80000.001},{0,105,555,1005,2755,5505,13505})</f>
        <v>1785</v>
      </c>
      <c r="F28" s="48">
        <f t="shared" si="2"/>
        <v>1940</v>
      </c>
      <c r="G28" s="1"/>
    </row>
    <row r="29" spans="1:7" ht="14.25" thickBot="1">
      <c r="A29" s="43" t="s">
        <v>27</v>
      </c>
      <c r="B29" s="44">
        <f t="shared" si="1"/>
        <v>6200</v>
      </c>
      <c r="C29" s="44">
        <f t="shared" si="0"/>
        <v>18800</v>
      </c>
      <c r="D29" s="45">
        <f>ROUND(MAX((B29-3500)*{0.03,0.1,0.2,0.25,0.3,0.35,0.45}-{0,105,555,1005,2755,5505,13505},0),2)</f>
        <v>165</v>
      </c>
      <c r="E29" s="45">
        <f>LOOKUP(C29/12,{0,1500.001,4500.001,9000.001,35000.001,55000.001,80000.001},{0.03,0.1,0.2,0.25,0.3,0.35,0.45})*C29-LOOKUP(C29/12,{0,1500.001,4500.001,9000.001,35000.001,55000.001,80000.001},{0,105,555,1005,2755,5505,13505})</f>
        <v>1775</v>
      </c>
      <c r="F29" s="45">
        <f t="shared" si="2"/>
        <v>1940</v>
      </c>
      <c r="G29" s="1"/>
    </row>
    <row r="30" spans="1:7" ht="14.25" thickTop="1">
      <c r="A30" s="46" t="s">
        <v>28</v>
      </c>
      <c r="B30" s="41">
        <f t="shared" si="1"/>
        <v>6300</v>
      </c>
      <c r="C30" s="47">
        <f t="shared" si="0"/>
        <v>18700</v>
      </c>
      <c r="D30" s="48">
        <f>ROUND(MAX((B30-3500)*{0.03,0.1,0.2,0.25,0.3,0.35,0.45}-{0,105,555,1005,2755,5505,13505},0),2)</f>
        <v>175</v>
      </c>
      <c r="E30" s="48">
        <f>LOOKUP(C30/12,{0,1500.001,4500.001,9000.001,35000.001,55000.001,80000.001},{0.03,0.1,0.2,0.25,0.3,0.35,0.45})*C30-LOOKUP(C30/12,{0,1500.001,4500.001,9000.001,35000.001,55000.001,80000.001},{0,105,555,1005,2755,5505,13505})</f>
        <v>1765</v>
      </c>
      <c r="F30" s="48">
        <f t="shared" si="2"/>
        <v>1940</v>
      </c>
      <c r="G30" s="1"/>
    </row>
    <row r="31" spans="1:7">
      <c r="A31" s="43" t="s">
        <v>29</v>
      </c>
      <c r="B31" s="44">
        <f t="shared" si="1"/>
        <v>6400</v>
      </c>
      <c r="C31" s="44">
        <f t="shared" si="0"/>
        <v>18600</v>
      </c>
      <c r="D31" s="45">
        <f>ROUND(MAX((B31-3500)*{0.03,0.1,0.2,0.25,0.3,0.35,0.45}-{0,105,555,1005,2755,5505,13505},0),2)</f>
        <v>185</v>
      </c>
      <c r="E31" s="45">
        <f>LOOKUP(C31/12,{0,1500.001,4500.001,9000.001,35000.001,55000.001,80000.001},{0.03,0.1,0.2,0.25,0.3,0.35,0.45})*C31-LOOKUP(C31/12,{0,1500.001,4500.001,9000.001,35000.001,55000.001,80000.001},{0,105,555,1005,2755,5505,13505})</f>
        <v>1755</v>
      </c>
      <c r="F31" s="45">
        <f t="shared" si="2"/>
        <v>1940</v>
      </c>
      <c r="G31" s="1"/>
    </row>
    <row r="32" spans="1:7">
      <c r="A32" s="46" t="s">
        <v>30</v>
      </c>
      <c r="B32" s="47">
        <f t="shared" si="1"/>
        <v>6500</v>
      </c>
      <c r="C32" s="47">
        <f t="shared" si="0"/>
        <v>18500</v>
      </c>
      <c r="D32" s="48">
        <f>ROUND(MAX((B32-3500)*{0.03,0.1,0.2,0.25,0.3,0.35,0.45}-{0,105,555,1005,2755,5505,13505},0),2)</f>
        <v>195</v>
      </c>
      <c r="E32" s="48">
        <f>LOOKUP(C32/12,{0,1500.001,4500.001,9000.001,35000.001,55000.001,80000.001},{0.03,0.1,0.2,0.25,0.3,0.35,0.45})*C32-LOOKUP(C32/12,{0,1500.001,4500.001,9000.001,35000.001,55000.001,80000.001},{0,105,555,1005,2755,5505,13505})</f>
        <v>1745</v>
      </c>
      <c r="F32" s="48">
        <f t="shared" si="2"/>
        <v>1940</v>
      </c>
      <c r="G32" s="1"/>
    </row>
    <row r="33" spans="1:7" ht="14.25" thickBot="1">
      <c r="A33" s="43" t="s">
        <v>31</v>
      </c>
      <c r="B33" s="44">
        <f t="shared" si="1"/>
        <v>6600</v>
      </c>
      <c r="C33" s="44">
        <f t="shared" si="0"/>
        <v>18400</v>
      </c>
      <c r="D33" s="45">
        <f>ROUND(MAX((B33-3500)*{0.03,0.1,0.2,0.25,0.3,0.35,0.45}-{0,105,555,1005,2755,5505,13505},0),2)</f>
        <v>205</v>
      </c>
      <c r="E33" s="45">
        <f>LOOKUP(C33/12,{0,1500.001,4500.001,9000.001,35000.001,55000.001,80000.001},{0.03,0.1,0.2,0.25,0.3,0.35,0.45})*C33-LOOKUP(C33/12,{0,1500.001,4500.001,9000.001,35000.001,55000.001,80000.001},{0,105,555,1005,2755,5505,13505})</f>
        <v>1735</v>
      </c>
      <c r="F33" s="45">
        <f t="shared" si="2"/>
        <v>1940</v>
      </c>
    </row>
    <row r="34" spans="1:7" ht="14.25" thickTop="1">
      <c r="A34" s="46" t="s">
        <v>32</v>
      </c>
      <c r="B34" s="41">
        <f t="shared" si="1"/>
        <v>6700</v>
      </c>
      <c r="C34" s="47">
        <f t="shared" si="0"/>
        <v>18300</v>
      </c>
      <c r="D34" s="48">
        <f>ROUND(MAX((B34-3500)*{0.03,0.1,0.2,0.25,0.3,0.35,0.45}-{0,105,555,1005,2755,5505,13505},0),2)</f>
        <v>215</v>
      </c>
      <c r="E34" s="48">
        <f>LOOKUP(C34/12,{0,1500.001,4500.001,9000.001,35000.001,55000.001,80000.001},{0.03,0.1,0.2,0.25,0.3,0.35,0.45})*C34-LOOKUP(C34/12,{0,1500.001,4500.001,9000.001,35000.001,55000.001,80000.001},{0,105,555,1005,2755,5505,13505})</f>
        <v>1725</v>
      </c>
      <c r="F34" s="48">
        <f t="shared" si="2"/>
        <v>1940</v>
      </c>
      <c r="G34" s="1"/>
    </row>
    <row r="35" spans="1:7">
      <c r="A35" s="43" t="s">
        <v>33</v>
      </c>
      <c r="B35" s="44">
        <f t="shared" si="1"/>
        <v>6800</v>
      </c>
      <c r="C35" s="44">
        <f t="shared" si="0"/>
        <v>18200</v>
      </c>
      <c r="D35" s="45">
        <f>ROUND(MAX((B35-3500)*{0.03,0.1,0.2,0.25,0.3,0.35,0.45}-{0,105,555,1005,2755,5505,13505},0),2)</f>
        <v>225</v>
      </c>
      <c r="E35" s="45">
        <f>LOOKUP(C35/12,{0,1500.001,4500.001,9000.001,35000.001,55000.001,80000.001},{0.03,0.1,0.2,0.25,0.3,0.35,0.45})*C35-LOOKUP(C35/12,{0,1500.001,4500.001,9000.001,35000.001,55000.001,80000.001},{0,105,555,1005,2755,5505,13505})</f>
        <v>1715</v>
      </c>
      <c r="F35" s="45">
        <f t="shared" si="2"/>
        <v>1940</v>
      </c>
      <c r="G35" s="1"/>
    </row>
    <row r="36" spans="1:7">
      <c r="A36" s="46" t="s">
        <v>34</v>
      </c>
      <c r="B36" s="47">
        <f t="shared" si="1"/>
        <v>6900</v>
      </c>
      <c r="C36" s="47">
        <f t="shared" si="0"/>
        <v>18100</v>
      </c>
      <c r="D36" s="48">
        <f>ROUND(MAX((B36-3500)*{0.03,0.1,0.2,0.25,0.3,0.35,0.45}-{0,105,555,1005,2755,5505,13505},0),2)</f>
        <v>235</v>
      </c>
      <c r="E36" s="48">
        <f>LOOKUP(C36/12,{0,1500.001,4500.001,9000.001,35000.001,55000.001,80000.001},{0.03,0.1,0.2,0.25,0.3,0.35,0.45})*C36-LOOKUP(C36/12,{0,1500.001,4500.001,9000.001,35000.001,55000.001,80000.001},{0,105,555,1005,2755,5505,13505})</f>
        <v>1705</v>
      </c>
      <c r="F36" s="48">
        <f t="shared" si="2"/>
        <v>1940</v>
      </c>
      <c r="G36" s="1"/>
    </row>
    <row r="37" spans="1:7" ht="14.25" thickBot="1">
      <c r="A37" s="43" t="s">
        <v>35</v>
      </c>
      <c r="B37" s="44">
        <f t="shared" si="1"/>
        <v>7000</v>
      </c>
      <c r="C37" s="44">
        <f t="shared" si="0"/>
        <v>18000</v>
      </c>
      <c r="D37" s="45">
        <f>ROUND(MAX((B37-3500)*{0.03,0.1,0.2,0.25,0.3,0.35,0.45}-{0,105,555,1005,2755,5505,13505},0),2)</f>
        <v>245</v>
      </c>
      <c r="E37" s="45">
        <f>LOOKUP(C37/12,{0,1500.001,4500.001,9000.001,35000.001,55000.001,80000.001},{0.03,0.1,0.2,0.25,0.3,0.35,0.45})*C37-LOOKUP(C37/12,{0,1500.001,4500.001,9000.001,35000.001,55000.001,80000.001},{0,105,555,1005,2755,5505,13505})</f>
        <v>540</v>
      </c>
      <c r="F37" s="45">
        <f t="shared" si="2"/>
        <v>785</v>
      </c>
      <c r="G37" s="1"/>
    </row>
    <row r="38" spans="1:7" ht="14.25" thickTop="1">
      <c r="A38" s="46" t="s">
        <v>36</v>
      </c>
      <c r="B38" s="41">
        <f t="shared" si="1"/>
        <v>7100</v>
      </c>
      <c r="C38" s="47">
        <f t="shared" si="0"/>
        <v>17900</v>
      </c>
      <c r="D38" s="48">
        <f>ROUND(MAX((B38-3500)*{0.03,0.1,0.2,0.25,0.3,0.35,0.45}-{0,105,555,1005,2755,5505,13505},0),2)</f>
        <v>255</v>
      </c>
      <c r="E38" s="48">
        <f>LOOKUP(C38/12,{0,1500.001,4500.001,9000.001,35000.001,55000.001,80000.001},{0.03,0.1,0.2,0.25,0.3,0.35,0.45})*C38-LOOKUP(C38/12,{0,1500.001,4500.001,9000.001,35000.001,55000.001,80000.001},{0,105,555,1005,2755,5505,13505})</f>
        <v>537</v>
      </c>
      <c r="F38" s="48">
        <f t="shared" si="2"/>
        <v>792</v>
      </c>
      <c r="G38" s="1"/>
    </row>
    <row r="39" spans="1:7">
      <c r="A39" s="43" t="s">
        <v>37</v>
      </c>
      <c r="B39" s="44">
        <f t="shared" si="1"/>
        <v>7200</v>
      </c>
      <c r="C39" s="44">
        <f t="shared" si="0"/>
        <v>17800</v>
      </c>
      <c r="D39" s="45">
        <f>ROUND(MAX((B39-3500)*{0.03,0.1,0.2,0.25,0.3,0.35,0.45}-{0,105,555,1005,2755,5505,13505},0),2)</f>
        <v>265</v>
      </c>
      <c r="E39" s="45">
        <f>LOOKUP(C39/12,{0,1500.001,4500.001,9000.001,35000.001,55000.001,80000.001},{0.03,0.1,0.2,0.25,0.3,0.35,0.45})*C39-LOOKUP(C39/12,{0,1500.001,4500.001,9000.001,35000.001,55000.001,80000.001},{0,105,555,1005,2755,5505,13505})</f>
        <v>534</v>
      </c>
      <c r="F39" s="45">
        <f t="shared" si="2"/>
        <v>799</v>
      </c>
      <c r="G39" s="1"/>
    </row>
    <row r="40" spans="1:7">
      <c r="A40" s="46" t="s">
        <v>38</v>
      </c>
      <c r="B40" s="47">
        <f t="shared" si="1"/>
        <v>7300</v>
      </c>
      <c r="C40" s="47">
        <f t="shared" si="0"/>
        <v>17700</v>
      </c>
      <c r="D40" s="48">
        <f>ROUND(MAX((B40-3500)*{0.03,0.1,0.2,0.25,0.3,0.35,0.45}-{0,105,555,1005,2755,5505,13505},0),2)</f>
        <v>275</v>
      </c>
      <c r="E40" s="48">
        <f>LOOKUP(C40/12,{0,1500.001,4500.001,9000.001,35000.001,55000.001,80000.001},{0.03,0.1,0.2,0.25,0.3,0.35,0.45})*C40-LOOKUP(C40/12,{0,1500.001,4500.001,9000.001,35000.001,55000.001,80000.001},{0,105,555,1005,2755,5505,13505})</f>
        <v>531</v>
      </c>
      <c r="F40" s="48">
        <f t="shared" si="2"/>
        <v>806</v>
      </c>
      <c r="G40" s="1"/>
    </row>
    <row r="41" spans="1:7" ht="14.25" thickBot="1">
      <c r="A41" s="43" t="s">
        <v>39</v>
      </c>
      <c r="B41" s="44">
        <f t="shared" si="1"/>
        <v>7400</v>
      </c>
      <c r="C41" s="44">
        <f t="shared" si="0"/>
        <v>17600</v>
      </c>
      <c r="D41" s="45">
        <f>ROUND(MAX((B41-3500)*{0.03,0.1,0.2,0.25,0.3,0.35,0.45}-{0,105,555,1005,2755,5505,13505},0),2)</f>
        <v>285</v>
      </c>
      <c r="E41" s="45">
        <f>LOOKUP(C41/12,{0,1500.001,4500.001,9000.001,35000.001,55000.001,80000.001},{0.03,0.1,0.2,0.25,0.3,0.35,0.45})*C41-LOOKUP(C41/12,{0,1500.001,4500.001,9000.001,35000.001,55000.001,80000.001},{0,105,555,1005,2755,5505,13505})</f>
        <v>528</v>
      </c>
      <c r="F41" s="45">
        <f t="shared" si="2"/>
        <v>813</v>
      </c>
      <c r="G41" s="1"/>
    </row>
    <row r="42" spans="1:7" ht="14.25" thickTop="1">
      <c r="A42" s="46" t="s">
        <v>40</v>
      </c>
      <c r="B42" s="41">
        <f t="shared" si="1"/>
        <v>7500</v>
      </c>
      <c r="C42" s="47">
        <f t="shared" si="0"/>
        <v>17500</v>
      </c>
      <c r="D42" s="48">
        <f>ROUND(MAX((B42-3500)*{0.03,0.1,0.2,0.25,0.3,0.35,0.45}-{0,105,555,1005,2755,5505,13505},0),2)</f>
        <v>295</v>
      </c>
      <c r="E42" s="48">
        <f>LOOKUP(C42/12,{0,1500.001,4500.001,9000.001,35000.001,55000.001,80000.001},{0.03,0.1,0.2,0.25,0.3,0.35,0.45})*C42-LOOKUP(C42/12,{0,1500.001,4500.001,9000.001,35000.001,55000.001,80000.001},{0,105,555,1005,2755,5505,13505})</f>
        <v>525</v>
      </c>
      <c r="F42" s="48">
        <f t="shared" si="2"/>
        <v>820</v>
      </c>
      <c r="G42" s="1"/>
    </row>
    <row r="43" spans="1:7">
      <c r="A43" s="43" t="s">
        <v>41</v>
      </c>
      <c r="B43" s="44">
        <f t="shared" si="1"/>
        <v>7600</v>
      </c>
      <c r="C43" s="44">
        <f t="shared" si="0"/>
        <v>17400</v>
      </c>
      <c r="D43" s="45">
        <f>ROUND(MAX((B43-3500)*{0.03,0.1,0.2,0.25,0.3,0.35,0.45}-{0,105,555,1005,2755,5505,13505},0),2)</f>
        <v>305</v>
      </c>
      <c r="E43" s="45">
        <f>LOOKUP(C43/12,{0,1500.001,4500.001,9000.001,35000.001,55000.001,80000.001},{0.03,0.1,0.2,0.25,0.3,0.35,0.45})*C43-LOOKUP(C43/12,{0,1500.001,4500.001,9000.001,35000.001,55000.001,80000.001},{0,105,555,1005,2755,5505,13505})</f>
        <v>522</v>
      </c>
      <c r="F43" s="45">
        <f t="shared" si="2"/>
        <v>827</v>
      </c>
      <c r="G43" s="1"/>
    </row>
    <row r="44" spans="1:7">
      <c r="A44" s="46" t="s">
        <v>42</v>
      </c>
      <c r="B44" s="47">
        <f t="shared" si="1"/>
        <v>7700</v>
      </c>
      <c r="C44" s="47">
        <f t="shared" si="0"/>
        <v>17300</v>
      </c>
      <c r="D44" s="48">
        <f>ROUND(MAX((B44-3500)*{0.03,0.1,0.2,0.25,0.3,0.35,0.45}-{0,105,555,1005,2755,5505,13505},0),2)</f>
        <v>315</v>
      </c>
      <c r="E44" s="48">
        <f>LOOKUP(C44/12,{0,1500.001,4500.001,9000.001,35000.001,55000.001,80000.001},{0.03,0.1,0.2,0.25,0.3,0.35,0.45})*C44-LOOKUP(C44/12,{0,1500.001,4500.001,9000.001,35000.001,55000.001,80000.001},{0,105,555,1005,2755,5505,13505})</f>
        <v>519</v>
      </c>
      <c r="F44" s="48">
        <f t="shared" si="2"/>
        <v>834</v>
      </c>
      <c r="G44" s="1"/>
    </row>
    <row r="45" spans="1:7" ht="14.25" thickBot="1">
      <c r="A45" s="43" t="s">
        <v>43</v>
      </c>
      <c r="B45" s="44">
        <f t="shared" si="1"/>
        <v>7800</v>
      </c>
      <c r="C45" s="44">
        <f t="shared" si="0"/>
        <v>17200</v>
      </c>
      <c r="D45" s="45">
        <f>ROUND(MAX((B45-3500)*{0.03,0.1,0.2,0.25,0.3,0.35,0.45}-{0,105,555,1005,2755,5505,13505},0),2)</f>
        <v>325</v>
      </c>
      <c r="E45" s="45">
        <f>LOOKUP(C45/12,{0,1500.001,4500.001,9000.001,35000.001,55000.001,80000.001},{0.03,0.1,0.2,0.25,0.3,0.35,0.45})*C45-LOOKUP(C45/12,{0,1500.001,4500.001,9000.001,35000.001,55000.001,80000.001},{0,105,555,1005,2755,5505,13505})</f>
        <v>516</v>
      </c>
      <c r="F45" s="45">
        <f t="shared" si="2"/>
        <v>841</v>
      </c>
      <c r="G45" s="1"/>
    </row>
    <row r="46" spans="1:7" ht="14.25" thickTop="1">
      <c r="A46" s="46" t="s">
        <v>44</v>
      </c>
      <c r="B46" s="41">
        <f t="shared" si="1"/>
        <v>7900</v>
      </c>
      <c r="C46" s="47">
        <f t="shared" si="0"/>
        <v>17100</v>
      </c>
      <c r="D46" s="48">
        <f>ROUND(MAX((B46-3500)*{0.03,0.1,0.2,0.25,0.3,0.35,0.45}-{0,105,555,1005,2755,5505,13505},0),2)</f>
        <v>335</v>
      </c>
      <c r="E46" s="48">
        <f>LOOKUP(C46/12,{0,1500.001,4500.001,9000.001,35000.001,55000.001,80000.001},{0.03,0.1,0.2,0.25,0.3,0.35,0.45})*C46-LOOKUP(C46/12,{0,1500.001,4500.001,9000.001,35000.001,55000.001,80000.001},{0,105,555,1005,2755,5505,13505})</f>
        <v>513</v>
      </c>
      <c r="F46" s="48">
        <f t="shared" si="2"/>
        <v>848</v>
      </c>
      <c r="G46" s="1"/>
    </row>
    <row r="47" spans="1:7">
      <c r="A47" s="43" t="s">
        <v>45</v>
      </c>
      <c r="B47" s="44">
        <f t="shared" si="1"/>
        <v>8000</v>
      </c>
      <c r="C47" s="44">
        <f t="shared" si="0"/>
        <v>17000</v>
      </c>
      <c r="D47" s="45">
        <f>ROUND(MAX((B47-3500)*{0.03,0.1,0.2,0.25,0.3,0.35,0.45}-{0,105,555,1005,2755,5505,13505},0),2)</f>
        <v>345</v>
      </c>
      <c r="E47" s="45">
        <f>LOOKUP(C47/12,{0,1500.001,4500.001,9000.001,35000.001,55000.001,80000.001},{0.03,0.1,0.2,0.25,0.3,0.35,0.45})*C47-LOOKUP(C47/12,{0,1500.001,4500.001,9000.001,35000.001,55000.001,80000.001},{0,105,555,1005,2755,5505,13505})</f>
        <v>510</v>
      </c>
      <c r="F47" s="45">
        <f t="shared" si="2"/>
        <v>855</v>
      </c>
      <c r="G47" s="1"/>
    </row>
    <row r="48" spans="1:7">
      <c r="A48" s="46" t="s">
        <v>46</v>
      </c>
      <c r="B48" s="47">
        <f t="shared" si="1"/>
        <v>8100</v>
      </c>
      <c r="C48" s="47">
        <f t="shared" si="0"/>
        <v>16900</v>
      </c>
      <c r="D48" s="48">
        <f>ROUND(MAX((B48-3500)*{0.03,0.1,0.2,0.25,0.3,0.35,0.45}-{0,105,555,1005,2755,5505,13505},0),2)</f>
        <v>365</v>
      </c>
      <c r="E48" s="48">
        <f>LOOKUP(C48/12,{0,1500.001,4500.001,9000.001,35000.001,55000.001,80000.001},{0.03,0.1,0.2,0.25,0.3,0.35,0.45})*C48-LOOKUP(C48/12,{0,1500.001,4500.001,9000.001,35000.001,55000.001,80000.001},{0,105,555,1005,2755,5505,13505})</f>
        <v>507</v>
      </c>
      <c r="F48" s="48">
        <f t="shared" si="2"/>
        <v>872</v>
      </c>
      <c r="G48" s="1"/>
    </row>
    <row r="49" spans="1:7" ht="14.25" thickBot="1">
      <c r="A49" s="43" t="s">
        <v>47</v>
      </c>
      <c r="B49" s="44">
        <f t="shared" si="1"/>
        <v>8200</v>
      </c>
      <c r="C49" s="44">
        <f t="shared" si="0"/>
        <v>16800</v>
      </c>
      <c r="D49" s="45">
        <f>ROUND(MAX((B49-3500)*{0.03,0.1,0.2,0.25,0.3,0.35,0.45}-{0,105,555,1005,2755,5505,13505},0),2)</f>
        <v>385</v>
      </c>
      <c r="E49" s="45">
        <f>LOOKUP(C49/12,{0,1500.001,4500.001,9000.001,35000.001,55000.001,80000.001},{0.03,0.1,0.2,0.25,0.3,0.35,0.45})*C49-LOOKUP(C49/12,{0,1500.001,4500.001,9000.001,35000.001,55000.001,80000.001},{0,105,555,1005,2755,5505,13505})</f>
        <v>504</v>
      </c>
      <c r="F49" s="45">
        <f t="shared" si="2"/>
        <v>889</v>
      </c>
      <c r="G49" s="1"/>
    </row>
    <row r="50" spans="1:7" ht="14.25" thickTop="1">
      <c r="A50" s="46" t="s">
        <v>48</v>
      </c>
      <c r="B50" s="41">
        <f t="shared" si="1"/>
        <v>8300</v>
      </c>
      <c r="C50" s="47">
        <f t="shared" si="0"/>
        <v>16700</v>
      </c>
      <c r="D50" s="48">
        <f>ROUND(MAX((B50-3500)*{0.03,0.1,0.2,0.25,0.3,0.35,0.45}-{0,105,555,1005,2755,5505,13505},0),2)</f>
        <v>405</v>
      </c>
      <c r="E50" s="48">
        <f>LOOKUP(C50/12,{0,1500.001,4500.001,9000.001,35000.001,55000.001,80000.001},{0.03,0.1,0.2,0.25,0.3,0.35,0.45})*C50-LOOKUP(C50/12,{0,1500.001,4500.001,9000.001,35000.001,55000.001,80000.001},{0,105,555,1005,2755,5505,13505})</f>
        <v>501</v>
      </c>
      <c r="F50" s="48">
        <f t="shared" si="2"/>
        <v>906</v>
      </c>
    </row>
    <row r="51" spans="1:7">
      <c r="A51" s="43" t="s">
        <v>49</v>
      </c>
      <c r="B51" s="44">
        <f t="shared" si="1"/>
        <v>8400</v>
      </c>
      <c r="C51" s="44">
        <f t="shared" si="0"/>
        <v>16600</v>
      </c>
      <c r="D51" s="45">
        <f>ROUND(MAX((B51-3500)*{0.03,0.1,0.2,0.25,0.3,0.35,0.45}-{0,105,555,1005,2755,5505,13505},0),2)</f>
        <v>425</v>
      </c>
      <c r="E51" s="45">
        <f>LOOKUP(C51/12,{0,1500.001,4500.001,9000.001,35000.001,55000.001,80000.001},{0.03,0.1,0.2,0.25,0.3,0.35,0.45})*C51-LOOKUP(C51/12,{0,1500.001,4500.001,9000.001,35000.001,55000.001,80000.001},{0,105,555,1005,2755,5505,13505})</f>
        <v>498</v>
      </c>
      <c r="F51" s="45">
        <f t="shared" si="2"/>
        <v>923</v>
      </c>
      <c r="G51" s="1"/>
    </row>
    <row r="52" spans="1:7">
      <c r="A52" s="46" t="s">
        <v>50</v>
      </c>
      <c r="B52" s="47">
        <f t="shared" si="1"/>
        <v>8500</v>
      </c>
      <c r="C52" s="47">
        <f t="shared" si="0"/>
        <v>16500</v>
      </c>
      <c r="D52" s="48">
        <f>ROUND(MAX((B52-3500)*{0.03,0.1,0.2,0.25,0.3,0.35,0.45}-{0,105,555,1005,2755,5505,13505},0),2)</f>
        <v>445</v>
      </c>
      <c r="E52" s="48">
        <f>LOOKUP(C52/12,{0,1500.001,4500.001,9000.001,35000.001,55000.001,80000.001},{0.03,0.1,0.2,0.25,0.3,0.35,0.45})*C52-LOOKUP(C52/12,{0,1500.001,4500.001,9000.001,35000.001,55000.001,80000.001},{0,105,555,1005,2755,5505,13505})</f>
        <v>495</v>
      </c>
      <c r="F52" s="48">
        <f t="shared" si="2"/>
        <v>940</v>
      </c>
      <c r="G52" s="1"/>
    </row>
    <row r="53" spans="1:7" ht="14.25" thickBot="1">
      <c r="A53" s="43" t="s">
        <v>51</v>
      </c>
      <c r="B53" s="44">
        <f t="shared" si="1"/>
        <v>8600</v>
      </c>
      <c r="C53" s="44">
        <f t="shared" si="0"/>
        <v>16400</v>
      </c>
      <c r="D53" s="45">
        <f>ROUND(MAX((B53-3500)*{0.03,0.1,0.2,0.25,0.3,0.35,0.45}-{0,105,555,1005,2755,5505,13505},0),2)</f>
        <v>465</v>
      </c>
      <c r="E53" s="45">
        <f>LOOKUP(C53/12,{0,1500.001,4500.001,9000.001,35000.001,55000.001,80000.001},{0.03,0.1,0.2,0.25,0.3,0.35,0.45})*C53-LOOKUP(C53/12,{0,1500.001,4500.001,9000.001,35000.001,55000.001,80000.001},{0,105,555,1005,2755,5505,13505})</f>
        <v>492</v>
      </c>
      <c r="F53" s="45">
        <f t="shared" si="2"/>
        <v>957</v>
      </c>
      <c r="G53" s="1"/>
    </row>
    <row r="54" spans="1:7" ht="14.25" thickTop="1">
      <c r="A54" s="46" t="s">
        <v>52</v>
      </c>
      <c r="B54" s="41">
        <f t="shared" si="1"/>
        <v>8700</v>
      </c>
      <c r="C54" s="47">
        <f t="shared" si="0"/>
        <v>16300</v>
      </c>
      <c r="D54" s="48">
        <f>ROUND(MAX((B54-3500)*{0.03,0.1,0.2,0.25,0.3,0.35,0.45}-{0,105,555,1005,2755,5505,13505},0),2)</f>
        <v>485</v>
      </c>
      <c r="E54" s="48">
        <f>LOOKUP(C54/12,{0,1500.001,4500.001,9000.001,35000.001,55000.001,80000.001},{0.03,0.1,0.2,0.25,0.3,0.35,0.45})*C54-LOOKUP(C54/12,{0,1500.001,4500.001,9000.001,35000.001,55000.001,80000.001},{0,105,555,1005,2755,5505,13505})</f>
        <v>489</v>
      </c>
      <c r="F54" s="48">
        <f t="shared" si="2"/>
        <v>974</v>
      </c>
      <c r="G54" s="1"/>
    </row>
    <row r="55" spans="1:7">
      <c r="A55" s="43" t="s">
        <v>53</v>
      </c>
      <c r="B55" s="44">
        <f t="shared" si="1"/>
        <v>8800</v>
      </c>
      <c r="C55" s="44">
        <f t="shared" si="0"/>
        <v>16200</v>
      </c>
      <c r="D55" s="45">
        <f>ROUND(MAX((B55-3500)*{0.03,0.1,0.2,0.25,0.3,0.35,0.45}-{0,105,555,1005,2755,5505,13505},0),2)</f>
        <v>505</v>
      </c>
      <c r="E55" s="45">
        <f>LOOKUP(C55/12,{0,1500.001,4500.001,9000.001,35000.001,55000.001,80000.001},{0.03,0.1,0.2,0.25,0.3,0.35,0.45})*C55-LOOKUP(C55/12,{0,1500.001,4500.001,9000.001,35000.001,55000.001,80000.001},{0,105,555,1005,2755,5505,13505})</f>
        <v>486</v>
      </c>
      <c r="F55" s="45">
        <f t="shared" si="2"/>
        <v>991</v>
      </c>
      <c r="G55" s="1"/>
    </row>
    <row r="56" spans="1:7">
      <c r="A56" s="46" t="s">
        <v>54</v>
      </c>
      <c r="B56" s="47">
        <f t="shared" si="1"/>
        <v>8900</v>
      </c>
      <c r="C56" s="47">
        <f t="shared" si="0"/>
        <v>16100</v>
      </c>
      <c r="D56" s="48">
        <f>ROUND(MAX((B56-3500)*{0.03,0.1,0.2,0.25,0.3,0.35,0.45}-{0,105,555,1005,2755,5505,13505},0),2)</f>
        <v>525</v>
      </c>
      <c r="E56" s="48">
        <f>LOOKUP(C56/12,{0,1500.001,4500.001,9000.001,35000.001,55000.001,80000.001},{0.03,0.1,0.2,0.25,0.3,0.35,0.45})*C56-LOOKUP(C56/12,{0,1500.001,4500.001,9000.001,35000.001,55000.001,80000.001},{0,105,555,1005,2755,5505,13505})</f>
        <v>483</v>
      </c>
      <c r="F56" s="48">
        <f t="shared" si="2"/>
        <v>1008</v>
      </c>
      <c r="G56" s="1"/>
    </row>
    <row r="57" spans="1:7" ht="14.25" thickBot="1">
      <c r="A57" s="43" t="s">
        <v>55</v>
      </c>
      <c r="B57" s="44">
        <f t="shared" si="1"/>
        <v>9000</v>
      </c>
      <c r="C57" s="44">
        <f t="shared" si="0"/>
        <v>16000</v>
      </c>
      <c r="D57" s="45">
        <f>ROUND(MAX((B57-3500)*{0.03,0.1,0.2,0.25,0.3,0.35,0.45}-{0,105,555,1005,2755,5505,13505},0),2)</f>
        <v>545</v>
      </c>
      <c r="E57" s="45">
        <f>LOOKUP(C57/12,{0,1500.001,4500.001,9000.001,35000.001,55000.001,80000.001},{0.03,0.1,0.2,0.25,0.3,0.35,0.45})*C57-LOOKUP(C57/12,{0,1500.001,4500.001,9000.001,35000.001,55000.001,80000.001},{0,105,555,1005,2755,5505,13505})</f>
        <v>480</v>
      </c>
      <c r="F57" s="45">
        <f t="shared" si="2"/>
        <v>1025</v>
      </c>
      <c r="G57" s="1"/>
    </row>
    <row r="58" spans="1:7" ht="14.25" thickTop="1">
      <c r="A58" s="46" t="s">
        <v>56</v>
      </c>
      <c r="B58" s="41">
        <f t="shared" si="1"/>
        <v>9100</v>
      </c>
      <c r="C58" s="47">
        <f t="shared" si="0"/>
        <v>15900</v>
      </c>
      <c r="D58" s="48">
        <f>ROUND(MAX((B58-3500)*{0.03,0.1,0.2,0.25,0.3,0.35,0.45}-{0,105,555,1005,2755,5505,13505},0),2)</f>
        <v>565</v>
      </c>
      <c r="E58" s="48">
        <f>LOOKUP(C58/12,{0,1500.001,4500.001,9000.001,35000.001,55000.001,80000.001},{0.03,0.1,0.2,0.25,0.3,0.35,0.45})*C58-LOOKUP(C58/12,{0,1500.001,4500.001,9000.001,35000.001,55000.001,80000.001},{0,105,555,1005,2755,5505,13505})</f>
        <v>477</v>
      </c>
      <c r="F58" s="48">
        <f t="shared" si="2"/>
        <v>1042</v>
      </c>
      <c r="G58" s="1"/>
    </row>
    <row r="59" spans="1:7">
      <c r="A59" s="43" t="s">
        <v>57</v>
      </c>
      <c r="B59" s="44">
        <f t="shared" si="1"/>
        <v>9200</v>
      </c>
      <c r="C59" s="44">
        <f t="shared" si="0"/>
        <v>15800</v>
      </c>
      <c r="D59" s="45">
        <f>ROUND(MAX((B59-3500)*{0.03,0.1,0.2,0.25,0.3,0.35,0.45}-{0,105,555,1005,2755,5505,13505},0),2)</f>
        <v>585</v>
      </c>
      <c r="E59" s="45">
        <f>LOOKUP(C59/12,{0,1500.001,4500.001,9000.001,35000.001,55000.001,80000.001},{0.03,0.1,0.2,0.25,0.3,0.35,0.45})*C59-LOOKUP(C59/12,{0,1500.001,4500.001,9000.001,35000.001,55000.001,80000.001},{0,105,555,1005,2755,5505,13505})</f>
        <v>474</v>
      </c>
      <c r="F59" s="45">
        <f t="shared" si="2"/>
        <v>1059</v>
      </c>
      <c r="G59" s="1"/>
    </row>
    <row r="60" spans="1:7">
      <c r="A60" s="46" t="s">
        <v>58</v>
      </c>
      <c r="B60" s="47">
        <f t="shared" si="1"/>
        <v>9300</v>
      </c>
      <c r="C60" s="47">
        <f t="shared" si="0"/>
        <v>15700</v>
      </c>
      <c r="D60" s="48">
        <f>ROUND(MAX((B60-3500)*{0.03,0.1,0.2,0.25,0.3,0.35,0.45}-{0,105,555,1005,2755,5505,13505},0),2)</f>
        <v>605</v>
      </c>
      <c r="E60" s="48">
        <f>LOOKUP(C60/12,{0,1500.001,4500.001,9000.001,35000.001,55000.001,80000.001},{0.03,0.1,0.2,0.25,0.3,0.35,0.45})*C60-LOOKUP(C60/12,{0,1500.001,4500.001,9000.001,35000.001,55000.001,80000.001},{0,105,555,1005,2755,5505,13505})</f>
        <v>471</v>
      </c>
      <c r="F60" s="48">
        <f t="shared" si="2"/>
        <v>1076</v>
      </c>
      <c r="G60" s="1"/>
    </row>
    <row r="61" spans="1:7" ht="14.25" thickBot="1">
      <c r="A61" s="43" t="s">
        <v>59</v>
      </c>
      <c r="B61" s="44">
        <f t="shared" si="1"/>
        <v>9400</v>
      </c>
      <c r="C61" s="44">
        <f t="shared" si="0"/>
        <v>15600</v>
      </c>
      <c r="D61" s="45">
        <f>ROUND(MAX((B61-3500)*{0.03,0.1,0.2,0.25,0.3,0.35,0.45}-{0,105,555,1005,2755,5505,13505},0),2)</f>
        <v>625</v>
      </c>
      <c r="E61" s="45">
        <f>LOOKUP(C61/12,{0,1500.001,4500.001,9000.001,35000.001,55000.001,80000.001},{0.03,0.1,0.2,0.25,0.3,0.35,0.45})*C61-LOOKUP(C61/12,{0,1500.001,4500.001,9000.001,35000.001,55000.001,80000.001},{0,105,555,1005,2755,5505,13505})</f>
        <v>468</v>
      </c>
      <c r="F61" s="45">
        <f t="shared" si="2"/>
        <v>1093</v>
      </c>
      <c r="G61" s="1"/>
    </row>
    <row r="62" spans="1:7" ht="14.25" thickTop="1">
      <c r="A62" s="46" t="s">
        <v>60</v>
      </c>
      <c r="B62" s="41">
        <f t="shared" si="1"/>
        <v>9500</v>
      </c>
      <c r="C62" s="47">
        <f t="shared" si="0"/>
        <v>15500</v>
      </c>
      <c r="D62" s="48">
        <f>ROUND(MAX((B62-3500)*{0.03,0.1,0.2,0.25,0.3,0.35,0.45}-{0,105,555,1005,2755,5505,13505},0),2)</f>
        <v>645</v>
      </c>
      <c r="E62" s="48">
        <f>LOOKUP(C62/12,{0,1500.001,4500.001,9000.001,35000.001,55000.001,80000.001},{0.03,0.1,0.2,0.25,0.3,0.35,0.45})*C62-LOOKUP(C62/12,{0,1500.001,4500.001,9000.001,35000.001,55000.001,80000.001},{0,105,555,1005,2755,5505,13505})</f>
        <v>465</v>
      </c>
      <c r="F62" s="48">
        <f t="shared" si="2"/>
        <v>1110</v>
      </c>
      <c r="G62" s="1"/>
    </row>
    <row r="63" spans="1:7">
      <c r="A63" s="43" t="s">
        <v>61</v>
      </c>
      <c r="B63" s="44">
        <f t="shared" si="1"/>
        <v>9600</v>
      </c>
      <c r="C63" s="44">
        <f t="shared" si="0"/>
        <v>15400</v>
      </c>
      <c r="D63" s="45">
        <f>ROUND(MAX((B63-3500)*{0.03,0.1,0.2,0.25,0.3,0.35,0.45}-{0,105,555,1005,2755,5505,13505},0),2)</f>
        <v>665</v>
      </c>
      <c r="E63" s="45">
        <f>LOOKUP(C63/12,{0,1500.001,4500.001,9000.001,35000.001,55000.001,80000.001},{0.03,0.1,0.2,0.25,0.3,0.35,0.45})*C63-LOOKUP(C63/12,{0,1500.001,4500.001,9000.001,35000.001,55000.001,80000.001},{0,105,555,1005,2755,5505,13505})</f>
        <v>462</v>
      </c>
      <c r="F63" s="45">
        <f t="shared" si="2"/>
        <v>1127</v>
      </c>
      <c r="G63" s="1"/>
    </row>
    <row r="64" spans="1:7">
      <c r="A64" s="46" t="s">
        <v>62</v>
      </c>
      <c r="B64" s="47">
        <f t="shared" si="1"/>
        <v>9700</v>
      </c>
      <c r="C64" s="47">
        <f t="shared" si="0"/>
        <v>15300</v>
      </c>
      <c r="D64" s="48">
        <f>ROUND(MAX((B64-3500)*{0.03,0.1,0.2,0.25,0.3,0.35,0.45}-{0,105,555,1005,2755,5505,13505},0),2)</f>
        <v>685</v>
      </c>
      <c r="E64" s="48">
        <f>LOOKUP(C64/12,{0,1500.001,4500.001,9000.001,35000.001,55000.001,80000.001},{0.03,0.1,0.2,0.25,0.3,0.35,0.45})*C64-LOOKUP(C64/12,{0,1500.001,4500.001,9000.001,35000.001,55000.001,80000.001},{0,105,555,1005,2755,5505,13505})</f>
        <v>459</v>
      </c>
      <c r="F64" s="48">
        <f t="shared" si="2"/>
        <v>1144</v>
      </c>
      <c r="G64" s="1"/>
    </row>
    <row r="65" spans="1:7" ht="14.25" thickBot="1">
      <c r="A65" s="43" t="s">
        <v>63</v>
      </c>
      <c r="B65" s="44">
        <f t="shared" si="1"/>
        <v>9800</v>
      </c>
      <c r="C65" s="44">
        <f t="shared" si="0"/>
        <v>15200</v>
      </c>
      <c r="D65" s="45">
        <f>ROUND(MAX((B65-3500)*{0.03,0.1,0.2,0.25,0.3,0.35,0.45}-{0,105,555,1005,2755,5505,13505},0),2)</f>
        <v>705</v>
      </c>
      <c r="E65" s="45">
        <f>LOOKUP(C65/12,{0,1500.001,4500.001,9000.001,35000.001,55000.001,80000.001},{0.03,0.1,0.2,0.25,0.3,0.35,0.45})*C65-LOOKUP(C65/12,{0,1500.001,4500.001,9000.001,35000.001,55000.001,80000.001},{0,105,555,1005,2755,5505,13505})</f>
        <v>456</v>
      </c>
      <c r="F65" s="45">
        <f t="shared" si="2"/>
        <v>1161</v>
      </c>
      <c r="G65" s="1"/>
    </row>
    <row r="66" spans="1:7" ht="14.25" thickTop="1">
      <c r="A66" s="46" t="s">
        <v>64</v>
      </c>
      <c r="B66" s="41">
        <f t="shared" si="1"/>
        <v>9900</v>
      </c>
      <c r="C66" s="47">
        <f t="shared" ref="C66:C129" si="4">(B66&lt;&gt;0)*($I$6+$I$5-B66)</f>
        <v>15100</v>
      </c>
      <c r="D66" s="48">
        <f>ROUND(MAX((B66-3500)*{0.03,0.1,0.2,0.25,0.3,0.35,0.45}-{0,105,555,1005,2755,5505,13505},0),2)</f>
        <v>725</v>
      </c>
      <c r="E66" s="48">
        <f>LOOKUP(C66/12,{0,1500.001,4500.001,9000.001,35000.001,55000.001,80000.001},{0.03,0.1,0.2,0.25,0.3,0.35,0.45})*C66-LOOKUP(C66/12,{0,1500.001,4500.001,9000.001,35000.001,55000.001,80000.001},{0,105,555,1005,2755,5505,13505})</f>
        <v>453</v>
      </c>
      <c r="F66" s="48">
        <f t="shared" si="2"/>
        <v>1178</v>
      </c>
      <c r="G66" s="1"/>
    </row>
    <row r="67" spans="1:7">
      <c r="A67" s="43" t="s">
        <v>65</v>
      </c>
      <c r="B67" s="44">
        <f t="shared" ref="B67:B130" si="5">IF(AND(B66+100&lt;$I$6+$I$5,B66&lt;&gt;0),B66+100,0)</f>
        <v>10000</v>
      </c>
      <c r="C67" s="44">
        <f t="shared" si="4"/>
        <v>15000</v>
      </c>
      <c r="D67" s="45">
        <f>ROUND(MAX((B67-3500)*{0.03,0.1,0.2,0.25,0.3,0.35,0.45}-{0,105,555,1005,2755,5505,13505},0),2)</f>
        <v>745</v>
      </c>
      <c r="E67" s="45">
        <f>LOOKUP(C67/12,{0,1500.001,4500.001,9000.001,35000.001,55000.001,80000.001},{0.03,0.1,0.2,0.25,0.3,0.35,0.45})*C67-LOOKUP(C67/12,{0,1500.001,4500.001,9000.001,35000.001,55000.001,80000.001},{0,105,555,1005,2755,5505,13505})</f>
        <v>450</v>
      </c>
      <c r="F67" s="45">
        <f t="shared" ref="F67:F130" si="6">D67+E67</f>
        <v>1195</v>
      </c>
      <c r="G67" s="1"/>
    </row>
    <row r="68" spans="1:7">
      <c r="A68" s="46" t="s">
        <v>66</v>
      </c>
      <c r="B68" s="47">
        <f t="shared" si="5"/>
        <v>10100</v>
      </c>
      <c r="C68" s="47">
        <f t="shared" si="4"/>
        <v>14900</v>
      </c>
      <c r="D68" s="48">
        <f>ROUND(MAX((B68-3500)*{0.03,0.1,0.2,0.25,0.3,0.35,0.45}-{0,105,555,1005,2755,5505,13505},0),2)</f>
        <v>765</v>
      </c>
      <c r="E68" s="48">
        <f>LOOKUP(C68/12,{0,1500.001,4500.001,9000.001,35000.001,55000.001,80000.001},{0.03,0.1,0.2,0.25,0.3,0.35,0.45})*C68-LOOKUP(C68/12,{0,1500.001,4500.001,9000.001,35000.001,55000.001,80000.001},{0,105,555,1005,2755,5505,13505})</f>
        <v>447</v>
      </c>
      <c r="F68" s="48">
        <f t="shared" si="6"/>
        <v>1212</v>
      </c>
      <c r="G68" s="1"/>
    </row>
    <row r="69" spans="1:7" ht="14.25" thickBot="1">
      <c r="A69" s="43" t="s">
        <v>67</v>
      </c>
      <c r="B69" s="44">
        <f t="shared" si="5"/>
        <v>10200</v>
      </c>
      <c r="C69" s="44">
        <f t="shared" si="4"/>
        <v>14800</v>
      </c>
      <c r="D69" s="45">
        <f>ROUND(MAX((B69-3500)*{0.03,0.1,0.2,0.25,0.3,0.35,0.45}-{0,105,555,1005,2755,5505,13505},0),2)</f>
        <v>785</v>
      </c>
      <c r="E69" s="45">
        <f>LOOKUP(C69/12,{0,1500.001,4500.001,9000.001,35000.001,55000.001,80000.001},{0.03,0.1,0.2,0.25,0.3,0.35,0.45})*C69-LOOKUP(C69/12,{0,1500.001,4500.001,9000.001,35000.001,55000.001,80000.001},{0,105,555,1005,2755,5505,13505})</f>
        <v>444</v>
      </c>
      <c r="F69" s="45">
        <f t="shared" si="6"/>
        <v>1229</v>
      </c>
      <c r="G69" s="1"/>
    </row>
    <row r="70" spans="1:7" ht="14.25" thickTop="1">
      <c r="A70" s="46" t="s">
        <v>68</v>
      </c>
      <c r="B70" s="41">
        <f t="shared" si="5"/>
        <v>10300</v>
      </c>
      <c r="C70" s="47">
        <f t="shared" si="4"/>
        <v>14700</v>
      </c>
      <c r="D70" s="48">
        <f>ROUND(MAX((B70-3500)*{0.03,0.1,0.2,0.25,0.3,0.35,0.45}-{0,105,555,1005,2755,5505,13505},0),2)</f>
        <v>805</v>
      </c>
      <c r="E70" s="48">
        <f>LOOKUP(C70/12,{0,1500.001,4500.001,9000.001,35000.001,55000.001,80000.001},{0.03,0.1,0.2,0.25,0.3,0.35,0.45})*C70-LOOKUP(C70/12,{0,1500.001,4500.001,9000.001,35000.001,55000.001,80000.001},{0,105,555,1005,2755,5505,13505})</f>
        <v>441</v>
      </c>
      <c r="F70" s="48">
        <f t="shared" si="6"/>
        <v>1246</v>
      </c>
      <c r="G70" s="1"/>
    </row>
    <row r="71" spans="1:7">
      <c r="A71" s="43" t="s">
        <v>69</v>
      </c>
      <c r="B71" s="44">
        <f t="shared" si="5"/>
        <v>10400</v>
      </c>
      <c r="C71" s="44">
        <f t="shared" si="4"/>
        <v>14600</v>
      </c>
      <c r="D71" s="45">
        <f>ROUND(MAX((B71-3500)*{0.03,0.1,0.2,0.25,0.3,0.35,0.45}-{0,105,555,1005,2755,5505,13505},0),2)</f>
        <v>825</v>
      </c>
      <c r="E71" s="45">
        <f>LOOKUP(C71/12,{0,1500.001,4500.001,9000.001,35000.001,55000.001,80000.001},{0.03,0.1,0.2,0.25,0.3,0.35,0.45})*C71-LOOKUP(C71/12,{0,1500.001,4500.001,9000.001,35000.001,55000.001,80000.001},{0,105,555,1005,2755,5505,13505})</f>
        <v>438</v>
      </c>
      <c r="F71" s="45">
        <f t="shared" si="6"/>
        <v>1263</v>
      </c>
      <c r="G71" s="1"/>
    </row>
    <row r="72" spans="1:7">
      <c r="A72" s="46" t="s">
        <v>70</v>
      </c>
      <c r="B72" s="47">
        <f t="shared" si="5"/>
        <v>10500</v>
      </c>
      <c r="C72" s="47">
        <f t="shared" si="4"/>
        <v>14500</v>
      </c>
      <c r="D72" s="48">
        <f>ROUND(MAX((B72-3500)*{0.03,0.1,0.2,0.25,0.3,0.35,0.45}-{0,105,555,1005,2755,5505,13505},0),2)</f>
        <v>845</v>
      </c>
      <c r="E72" s="48">
        <f>LOOKUP(C72/12,{0,1500.001,4500.001,9000.001,35000.001,55000.001,80000.001},{0.03,0.1,0.2,0.25,0.3,0.35,0.45})*C72-LOOKUP(C72/12,{0,1500.001,4500.001,9000.001,35000.001,55000.001,80000.001},{0,105,555,1005,2755,5505,13505})</f>
        <v>435</v>
      </c>
      <c r="F72" s="48">
        <f t="shared" si="6"/>
        <v>1280</v>
      </c>
      <c r="G72" s="1"/>
    </row>
    <row r="73" spans="1:7" ht="14.25" thickBot="1">
      <c r="A73" s="43" t="s">
        <v>71</v>
      </c>
      <c r="B73" s="44">
        <f t="shared" si="5"/>
        <v>10600</v>
      </c>
      <c r="C73" s="44">
        <f t="shared" si="4"/>
        <v>14400</v>
      </c>
      <c r="D73" s="45">
        <f>ROUND(MAX((B73-3500)*{0.03,0.1,0.2,0.25,0.3,0.35,0.45}-{0,105,555,1005,2755,5505,13505},0),2)</f>
        <v>865</v>
      </c>
      <c r="E73" s="45">
        <f>LOOKUP(C73/12,{0,1500.001,4500.001,9000.001,35000.001,55000.001,80000.001},{0.03,0.1,0.2,0.25,0.3,0.35,0.45})*C73-LOOKUP(C73/12,{0,1500.001,4500.001,9000.001,35000.001,55000.001,80000.001},{0,105,555,1005,2755,5505,13505})</f>
        <v>432</v>
      </c>
      <c r="F73" s="45">
        <f t="shared" si="6"/>
        <v>1297</v>
      </c>
      <c r="G73" s="1"/>
    </row>
    <row r="74" spans="1:7" ht="14.25" thickTop="1">
      <c r="A74" s="46" t="s">
        <v>72</v>
      </c>
      <c r="B74" s="41">
        <f t="shared" si="5"/>
        <v>10700</v>
      </c>
      <c r="C74" s="47">
        <f t="shared" si="4"/>
        <v>14300</v>
      </c>
      <c r="D74" s="48">
        <f>ROUND(MAX((B74-3500)*{0.03,0.1,0.2,0.25,0.3,0.35,0.45}-{0,105,555,1005,2755,5505,13505},0),2)</f>
        <v>885</v>
      </c>
      <c r="E74" s="48">
        <f>LOOKUP(C74/12,{0,1500.001,4500.001,9000.001,35000.001,55000.001,80000.001},{0.03,0.1,0.2,0.25,0.3,0.35,0.45})*C74-LOOKUP(C74/12,{0,1500.001,4500.001,9000.001,35000.001,55000.001,80000.001},{0,105,555,1005,2755,5505,13505})</f>
        <v>429</v>
      </c>
      <c r="F74" s="48">
        <f t="shared" si="6"/>
        <v>1314</v>
      </c>
      <c r="G74" s="1"/>
    </row>
    <row r="75" spans="1:7">
      <c r="A75" s="43" t="s">
        <v>73</v>
      </c>
      <c r="B75" s="44">
        <f t="shared" si="5"/>
        <v>10800</v>
      </c>
      <c r="C75" s="44">
        <f t="shared" si="4"/>
        <v>14200</v>
      </c>
      <c r="D75" s="45">
        <f>ROUND(MAX((B75-3500)*{0.03,0.1,0.2,0.25,0.3,0.35,0.45}-{0,105,555,1005,2755,5505,13505},0),2)</f>
        <v>905</v>
      </c>
      <c r="E75" s="45">
        <f>LOOKUP(C75/12,{0,1500.001,4500.001,9000.001,35000.001,55000.001,80000.001},{0.03,0.1,0.2,0.25,0.3,0.35,0.45})*C75-LOOKUP(C75/12,{0,1500.001,4500.001,9000.001,35000.001,55000.001,80000.001},{0,105,555,1005,2755,5505,13505})</f>
        <v>426</v>
      </c>
      <c r="F75" s="45">
        <f t="shared" si="6"/>
        <v>1331</v>
      </c>
      <c r="G75" s="1"/>
    </row>
    <row r="76" spans="1:7">
      <c r="A76" s="46" t="s">
        <v>74</v>
      </c>
      <c r="B76" s="47">
        <f t="shared" si="5"/>
        <v>10900</v>
      </c>
      <c r="C76" s="47">
        <f t="shared" si="4"/>
        <v>14100</v>
      </c>
      <c r="D76" s="48">
        <f>ROUND(MAX((B76-3500)*{0.03,0.1,0.2,0.25,0.3,0.35,0.45}-{0,105,555,1005,2755,5505,13505},0),2)</f>
        <v>925</v>
      </c>
      <c r="E76" s="48">
        <f>LOOKUP(C76/12,{0,1500.001,4500.001,9000.001,35000.001,55000.001,80000.001},{0.03,0.1,0.2,0.25,0.3,0.35,0.45})*C76-LOOKUP(C76/12,{0,1500.001,4500.001,9000.001,35000.001,55000.001,80000.001},{0,105,555,1005,2755,5505,13505})</f>
        <v>423</v>
      </c>
      <c r="F76" s="48">
        <f t="shared" si="6"/>
        <v>1348</v>
      </c>
      <c r="G76" s="1"/>
    </row>
    <row r="77" spans="1:7" ht="14.25" thickBot="1">
      <c r="A77" s="43" t="s">
        <v>75</v>
      </c>
      <c r="B77" s="44">
        <f t="shared" si="5"/>
        <v>11000</v>
      </c>
      <c r="C77" s="44">
        <f t="shared" si="4"/>
        <v>14000</v>
      </c>
      <c r="D77" s="45">
        <f>ROUND(MAX((B77-3500)*{0.03,0.1,0.2,0.25,0.3,0.35,0.45}-{0,105,555,1005,2755,5505,13505},0),2)</f>
        <v>945</v>
      </c>
      <c r="E77" s="45">
        <f>LOOKUP(C77/12,{0,1500.001,4500.001,9000.001,35000.001,55000.001,80000.001},{0.03,0.1,0.2,0.25,0.3,0.35,0.45})*C77-LOOKUP(C77/12,{0,1500.001,4500.001,9000.001,35000.001,55000.001,80000.001},{0,105,555,1005,2755,5505,13505})</f>
        <v>420</v>
      </c>
      <c r="F77" s="45">
        <f t="shared" si="6"/>
        <v>1365</v>
      </c>
      <c r="G77" s="1"/>
    </row>
    <row r="78" spans="1:7" ht="14.25" thickTop="1">
      <c r="A78" s="46" t="s">
        <v>76</v>
      </c>
      <c r="B78" s="41">
        <f t="shared" si="5"/>
        <v>11100</v>
      </c>
      <c r="C78" s="47">
        <f t="shared" si="4"/>
        <v>13900</v>
      </c>
      <c r="D78" s="48">
        <f>ROUND(MAX((B78-3500)*{0.03,0.1,0.2,0.25,0.3,0.35,0.45}-{0,105,555,1005,2755,5505,13505},0),2)</f>
        <v>965</v>
      </c>
      <c r="E78" s="48">
        <f>LOOKUP(C78/12,{0,1500.001,4500.001,9000.001,35000.001,55000.001,80000.001},{0.03,0.1,0.2,0.25,0.3,0.35,0.45})*C78-LOOKUP(C78/12,{0,1500.001,4500.001,9000.001,35000.001,55000.001,80000.001},{0,105,555,1005,2755,5505,13505})</f>
        <v>417</v>
      </c>
      <c r="F78" s="48">
        <f t="shared" si="6"/>
        <v>1382</v>
      </c>
      <c r="G78" s="1"/>
    </row>
    <row r="79" spans="1:7">
      <c r="A79" s="43" t="s">
        <v>77</v>
      </c>
      <c r="B79" s="44">
        <f t="shared" si="5"/>
        <v>11200</v>
      </c>
      <c r="C79" s="44">
        <f t="shared" si="4"/>
        <v>13800</v>
      </c>
      <c r="D79" s="45">
        <f>ROUND(MAX((B79-3500)*{0.03,0.1,0.2,0.25,0.3,0.35,0.45}-{0,105,555,1005,2755,5505,13505},0),2)</f>
        <v>985</v>
      </c>
      <c r="E79" s="45">
        <f>LOOKUP(C79/12,{0,1500.001,4500.001,9000.001,35000.001,55000.001,80000.001},{0.03,0.1,0.2,0.25,0.3,0.35,0.45})*C79-LOOKUP(C79/12,{0,1500.001,4500.001,9000.001,35000.001,55000.001,80000.001},{0,105,555,1005,2755,5505,13505})</f>
        <v>414</v>
      </c>
      <c r="F79" s="45">
        <f t="shared" si="6"/>
        <v>1399</v>
      </c>
      <c r="G79" s="1"/>
    </row>
    <row r="80" spans="1:7">
      <c r="A80" s="46" t="s">
        <v>78</v>
      </c>
      <c r="B80" s="47">
        <f t="shared" si="5"/>
        <v>11300</v>
      </c>
      <c r="C80" s="47">
        <f t="shared" si="4"/>
        <v>13700</v>
      </c>
      <c r="D80" s="48">
        <f>ROUND(MAX((B80-3500)*{0.03,0.1,0.2,0.25,0.3,0.35,0.45}-{0,105,555,1005,2755,5505,13505},0),2)</f>
        <v>1005</v>
      </c>
      <c r="E80" s="48">
        <f>LOOKUP(C80/12,{0,1500.001,4500.001,9000.001,35000.001,55000.001,80000.001},{0.03,0.1,0.2,0.25,0.3,0.35,0.45})*C80-LOOKUP(C80/12,{0,1500.001,4500.001,9000.001,35000.001,55000.001,80000.001},{0,105,555,1005,2755,5505,13505})</f>
        <v>411</v>
      </c>
      <c r="F80" s="48">
        <f t="shared" si="6"/>
        <v>1416</v>
      </c>
      <c r="G80" s="1"/>
    </row>
    <row r="81" spans="1:7" ht="14.25" thickBot="1">
      <c r="A81" s="43" t="s">
        <v>79</v>
      </c>
      <c r="B81" s="44">
        <f t="shared" si="5"/>
        <v>11400</v>
      </c>
      <c r="C81" s="44">
        <f t="shared" si="4"/>
        <v>13600</v>
      </c>
      <c r="D81" s="45">
        <f>ROUND(MAX((B81-3500)*{0.03,0.1,0.2,0.25,0.3,0.35,0.45}-{0,105,555,1005,2755,5505,13505},0),2)</f>
        <v>1025</v>
      </c>
      <c r="E81" s="45">
        <f>LOOKUP(C81/12,{0,1500.001,4500.001,9000.001,35000.001,55000.001,80000.001},{0.03,0.1,0.2,0.25,0.3,0.35,0.45})*C81-LOOKUP(C81/12,{0,1500.001,4500.001,9000.001,35000.001,55000.001,80000.001},{0,105,555,1005,2755,5505,13505})</f>
        <v>408</v>
      </c>
      <c r="F81" s="45">
        <f t="shared" si="6"/>
        <v>1433</v>
      </c>
      <c r="G81" s="1"/>
    </row>
    <row r="82" spans="1:7" ht="14.25" thickTop="1">
      <c r="A82" s="46" t="s">
        <v>80</v>
      </c>
      <c r="B82" s="41">
        <f t="shared" si="5"/>
        <v>11500</v>
      </c>
      <c r="C82" s="47">
        <f t="shared" si="4"/>
        <v>13500</v>
      </c>
      <c r="D82" s="48">
        <f>ROUND(MAX((B82-3500)*{0.03,0.1,0.2,0.25,0.3,0.35,0.45}-{0,105,555,1005,2755,5505,13505},0),2)</f>
        <v>1045</v>
      </c>
      <c r="E82" s="48">
        <f>LOOKUP(C82/12,{0,1500.001,4500.001,9000.001,35000.001,55000.001,80000.001},{0.03,0.1,0.2,0.25,0.3,0.35,0.45})*C82-LOOKUP(C82/12,{0,1500.001,4500.001,9000.001,35000.001,55000.001,80000.001},{0,105,555,1005,2755,5505,13505})</f>
        <v>405</v>
      </c>
      <c r="F82" s="48">
        <f t="shared" si="6"/>
        <v>1450</v>
      </c>
      <c r="G82" s="1"/>
    </row>
    <row r="83" spans="1:7">
      <c r="A83" s="43" t="s">
        <v>81</v>
      </c>
      <c r="B83" s="44">
        <f t="shared" si="5"/>
        <v>11600</v>
      </c>
      <c r="C83" s="44">
        <f t="shared" si="4"/>
        <v>13400</v>
      </c>
      <c r="D83" s="45">
        <f>ROUND(MAX((B83-3500)*{0.03,0.1,0.2,0.25,0.3,0.35,0.45}-{0,105,555,1005,2755,5505,13505},0),2)</f>
        <v>1065</v>
      </c>
      <c r="E83" s="45">
        <f>LOOKUP(C83/12,{0,1500.001,4500.001,9000.001,35000.001,55000.001,80000.001},{0.03,0.1,0.2,0.25,0.3,0.35,0.45})*C83-LOOKUP(C83/12,{0,1500.001,4500.001,9000.001,35000.001,55000.001,80000.001},{0,105,555,1005,2755,5505,13505})</f>
        <v>402</v>
      </c>
      <c r="F83" s="45">
        <f t="shared" si="6"/>
        <v>1467</v>
      </c>
      <c r="G83" s="1"/>
    </row>
    <row r="84" spans="1:7">
      <c r="A84" s="46" t="s">
        <v>82</v>
      </c>
      <c r="B84" s="47">
        <f t="shared" si="5"/>
        <v>11700</v>
      </c>
      <c r="C84" s="47">
        <f t="shared" si="4"/>
        <v>13300</v>
      </c>
      <c r="D84" s="48">
        <f>ROUND(MAX((B84-3500)*{0.03,0.1,0.2,0.25,0.3,0.35,0.45}-{0,105,555,1005,2755,5505,13505},0),2)</f>
        <v>1085</v>
      </c>
      <c r="E84" s="48">
        <f>LOOKUP(C84/12,{0,1500.001,4500.001,9000.001,35000.001,55000.001,80000.001},{0.03,0.1,0.2,0.25,0.3,0.35,0.45})*C84-LOOKUP(C84/12,{0,1500.001,4500.001,9000.001,35000.001,55000.001,80000.001},{0,105,555,1005,2755,5505,13505})</f>
        <v>399</v>
      </c>
      <c r="F84" s="48">
        <f t="shared" si="6"/>
        <v>1484</v>
      </c>
      <c r="G84" s="1"/>
    </row>
    <row r="85" spans="1:7" ht="14.25" thickBot="1">
      <c r="A85" s="43" t="s">
        <v>83</v>
      </c>
      <c r="B85" s="44">
        <f t="shared" si="5"/>
        <v>11800</v>
      </c>
      <c r="C85" s="44">
        <f t="shared" si="4"/>
        <v>13200</v>
      </c>
      <c r="D85" s="45">
        <f>ROUND(MAX((B85-3500)*{0.03,0.1,0.2,0.25,0.3,0.35,0.45}-{0,105,555,1005,2755,5505,13505},0),2)</f>
        <v>1105</v>
      </c>
      <c r="E85" s="45">
        <f>LOOKUP(C85/12,{0,1500.001,4500.001,9000.001,35000.001,55000.001,80000.001},{0.03,0.1,0.2,0.25,0.3,0.35,0.45})*C85-LOOKUP(C85/12,{0,1500.001,4500.001,9000.001,35000.001,55000.001,80000.001},{0,105,555,1005,2755,5505,13505})</f>
        <v>396</v>
      </c>
      <c r="F85" s="45">
        <f t="shared" si="6"/>
        <v>1501</v>
      </c>
      <c r="G85" s="1"/>
    </row>
    <row r="86" spans="1:7" ht="14.25" thickTop="1">
      <c r="A86" s="46" t="s">
        <v>84</v>
      </c>
      <c r="B86" s="41">
        <f t="shared" si="5"/>
        <v>11900</v>
      </c>
      <c r="C86" s="47">
        <f t="shared" si="4"/>
        <v>13100</v>
      </c>
      <c r="D86" s="48">
        <f>ROUND(MAX((B86-3500)*{0.03,0.1,0.2,0.25,0.3,0.35,0.45}-{0,105,555,1005,2755,5505,13505},0),2)</f>
        <v>1125</v>
      </c>
      <c r="E86" s="48">
        <f>LOOKUP(C86/12,{0,1500.001,4500.001,9000.001,35000.001,55000.001,80000.001},{0.03,0.1,0.2,0.25,0.3,0.35,0.45})*C86-LOOKUP(C86/12,{0,1500.001,4500.001,9000.001,35000.001,55000.001,80000.001},{0,105,555,1005,2755,5505,13505})</f>
        <v>393</v>
      </c>
      <c r="F86" s="48">
        <f t="shared" si="6"/>
        <v>1518</v>
      </c>
      <c r="G86" s="1"/>
    </row>
    <row r="87" spans="1:7">
      <c r="A87" s="43" t="s">
        <v>85</v>
      </c>
      <c r="B87" s="44">
        <f t="shared" si="5"/>
        <v>12000</v>
      </c>
      <c r="C87" s="44">
        <f t="shared" si="4"/>
        <v>13000</v>
      </c>
      <c r="D87" s="45">
        <f>ROUND(MAX((B87-3500)*{0.03,0.1,0.2,0.25,0.3,0.35,0.45}-{0,105,555,1005,2755,5505,13505},0),2)</f>
        <v>1145</v>
      </c>
      <c r="E87" s="45">
        <f>LOOKUP(C87/12,{0,1500.001,4500.001,9000.001,35000.001,55000.001,80000.001},{0.03,0.1,0.2,0.25,0.3,0.35,0.45})*C87-LOOKUP(C87/12,{0,1500.001,4500.001,9000.001,35000.001,55000.001,80000.001},{0,105,555,1005,2755,5505,13505})</f>
        <v>390</v>
      </c>
      <c r="F87" s="45">
        <f t="shared" si="6"/>
        <v>1535</v>
      </c>
      <c r="G87" s="1"/>
    </row>
    <row r="88" spans="1:7">
      <c r="A88" s="46" t="s">
        <v>86</v>
      </c>
      <c r="B88" s="47">
        <f t="shared" si="5"/>
        <v>12100</v>
      </c>
      <c r="C88" s="47">
        <f t="shared" si="4"/>
        <v>12900</v>
      </c>
      <c r="D88" s="48">
        <f>ROUND(MAX((B88-3500)*{0.03,0.1,0.2,0.25,0.3,0.35,0.45}-{0,105,555,1005,2755,5505,13505},0),2)</f>
        <v>1165</v>
      </c>
      <c r="E88" s="48">
        <f>LOOKUP(C88/12,{0,1500.001,4500.001,9000.001,35000.001,55000.001,80000.001},{0.03,0.1,0.2,0.25,0.3,0.35,0.45})*C88-LOOKUP(C88/12,{0,1500.001,4500.001,9000.001,35000.001,55000.001,80000.001},{0,105,555,1005,2755,5505,13505})</f>
        <v>387</v>
      </c>
      <c r="F88" s="48">
        <f t="shared" si="6"/>
        <v>1552</v>
      </c>
      <c r="G88" s="1"/>
    </row>
    <row r="89" spans="1:7" ht="14.25" thickBot="1">
      <c r="A89" s="43" t="s">
        <v>87</v>
      </c>
      <c r="B89" s="44">
        <f t="shared" si="5"/>
        <v>12200</v>
      </c>
      <c r="C89" s="44">
        <f t="shared" si="4"/>
        <v>12800</v>
      </c>
      <c r="D89" s="45">
        <f>ROUND(MAX((B89-3500)*{0.03,0.1,0.2,0.25,0.3,0.35,0.45}-{0,105,555,1005,2755,5505,13505},0),2)</f>
        <v>1185</v>
      </c>
      <c r="E89" s="45">
        <f>LOOKUP(C89/12,{0,1500.001,4500.001,9000.001,35000.001,55000.001,80000.001},{0.03,0.1,0.2,0.25,0.3,0.35,0.45})*C89-LOOKUP(C89/12,{0,1500.001,4500.001,9000.001,35000.001,55000.001,80000.001},{0,105,555,1005,2755,5505,13505})</f>
        <v>384</v>
      </c>
      <c r="F89" s="45">
        <f t="shared" si="6"/>
        <v>1569</v>
      </c>
      <c r="G89" s="1"/>
    </row>
    <row r="90" spans="1:7" ht="14.25" thickTop="1">
      <c r="A90" s="46" t="s">
        <v>88</v>
      </c>
      <c r="B90" s="41">
        <f t="shared" si="5"/>
        <v>12300</v>
      </c>
      <c r="C90" s="47">
        <f t="shared" si="4"/>
        <v>12700</v>
      </c>
      <c r="D90" s="48">
        <f>ROUND(MAX((B90-3500)*{0.03,0.1,0.2,0.25,0.3,0.35,0.45}-{0,105,555,1005,2755,5505,13505},0),2)</f>
        <v>1205</v>
      </c>
      <c r="E90" s="48">
        <f>LOOKUP(C90/12,{0,1500.001,4500.001,9000.001,35000.001,55000.001,80000.001},{0.03,0.1,0.2,0.25,0.3,0.35,0.45})*C90-LOOKUP(C90/12,{0,1500.001,4500.001,9000.001,35000.001,55000.001,80000.001},{0,105,555,1005,2755,5505,13505})</f>
        <v>381</v>
      </c>
      <c r="F90" s="48">
        <f t="shared" si="6"/>
        <v>1586</v>
      </c>
      <c r="G90" s="1"/>
    </row>
    <row r="91" spans="1:7">
      <c r="A91" s="43" t="s">
        <v>89</v>
      </c>
      <c r="B91" s="44">
        <f t="shared" si="5"/>
        <v>12400</v>
      </c>
      <c r="C91" s="44">
        <f t="shared" si="4"/>
        <v>12600</v>
      </c>
      <c r="D91" s="45">
        <f>ROUND(MAX((B91-3500)*{0.03,0.1,0.2,0.25,0.3,0.35,0.45}-{0,105,555,1005,2755,5505,13505},0),2)</f>
        <v>1225</v>
      </c>
      <c r="E91" s="45">
        <f>LOOKUP(C91/12,{0,1500.001,4500.001,9000.001,35000.001,55000.001,80000.001},{0.03,0.1,0.2,0.25,0.3,0.35,0.45})*C91-LOOKUP(C91/12,{0,1500.001,4500.001,9000.001,35000.001,55000.001,80000.001},{0,105,555,1005,2755,5505,13505})</f>
        <v>378</v>
      </c>
      <c r="F91" s="45">
        <f t="shared" si="6"/>
        <v>1603</v>
      </c>
      <c r="G91" s="1"/>
    </row>
    <row r="92" spans="1:7">
      <c r="A92" s="46" t="s">
        <v>90</v>
      </c>
      <c r="B92" s="47">
        <f t="shared" si="5"/>
        <v>12500</v>
      </c>
      <c r="C92" s="47">
        <f t="shared" si="4"/>
        <v>12500</v>
      </c>
      <c r="D92" s="48">
        <f>ROUND(MAX((B92-3500)*{0.03,0.1,0.2,0.25,0.3,0.35,0.45}-{0,105,555,1005,2755,5505,13505},0),2)</f>
        <v>1245</v>
      </c>
      <c r="E92" s="48">
        <f>LOOKUP(C92/12,{0,1500.001,4500.001,9000.001,35000.001,55000.001,80000.001},{0.03,0.1,0.2,0.25,0.3,0.35,0.45})*C92-LOOKUP(C92/12,{0,1500.001,4500.001,9000.001,35000.001,55000.001,80000.001},{0,105,555,1005,2755,5505,13505})</f>
        <v>375</v>
      </c>
      <c r="F92" s="48">
        <f t="shared" si="6"/>
        <v>1620</v>
      </c>
      <c r="G92" s="1"/>
    </row>
    <row r="93" spans="1:7" ht="14.25" thickBot="1">
      <c r="A93" s="43" t="s">
        <v>91</v>
      </c>
      <c r="B93" s="44">
        <f t="shared" si="5"/>
        <v>12600</v>
      </c>
      <c r="C93" s="44">
        <f t="shared" si="4"/>
        <v>12400</v>
      </c>
      <c r="D93" s="45">
        <f>ROUND(MAX((B93-3500)*{0.03,0.1,0.2,0.25,0.3,0.35,0.45}-{0,105,555,1005,2755,5505,13505},0),2)</f>
        <v>1270</v>
      </c>
      <c r="E93" s="45">
        <f>LOOKUP(C93/12,{0,1500.001,4500.001,9000.001,35000.001,55000.001,80000.001},{0.03,0.1,0.2,0.25,0.3,0.35,0.45})*C93-LOOKUP(C93/12,{0,1500.001,4500.001,9000.001,35000.001,55000.001,80000.001},{0,105,555,1005,2755,5505,13505})</f>
        <v>372</v>
      </c>
      <c r="F93" s="45">
        <f t="shared" si="6"/>
        <v>1642</v>
      </c>
      <c r="G93" s="1"/>
    </row>
    <row r="94" spans="1:7" ht="14.25" thickTop="1">
      <c r="A94" s="46" t="s">
        <v>92</v>
      </c>
      <c r="B94" s="41">
        <f t="shared" si="5"/>
        <v>12700</v>
      </c>
      <c r="C94" s="47">
        <f t="shared" si="4"/>
        <v>12300</v>
      </c>
      <c r="D94" s="48">
        <f>ROUND(MAX((B94-3500)*{0.03,0.1,0.2,0.25,0.3,0.35,0.45}-{0,105,555,1005,2755,5505,13505},0),2)</f>
        <v>1295</v>
      </c>
      <c r="E94" s="48">
        <f>LOOKUP(C94/12,{0,1500.001,4500.001,9000.001,35000.001,55000.001,80000.001},{0.03,0.1,0.2,0.25,0.3,0.35,0.45})*C94-LOOKUP(C94/12,{0,1500.001,4500.001,9000.001,35000.001,55000.001,80000.001},{0,105,555,1005,2755,5505,13505})</f>
        <v>369</v>
      </c>
      <c r="F94" s="48">
        <f t="shared" si="6"/>
        <v>1664</v>
      </c>
      <c r="G94" s="1"/>
    </row>
    <row r="95" spans="1:7">
      <c r="A95" s="43" t="s">
        <v>93</v>
      </c>
      <c r="B95" s="44">
        <f t="shared" si="5"/>
        <v>12800</v>
      </c>
      <c r="C95" s="44">
        <f t="shared" si="4"/>
        <v>12200</v>
      </c>
      <c r="D95" s="45">
        <f>ROUND(MAX((B95-3500)*{0.03,0.1,0.2,0.25,0.3,0.35,0.45}-{0,105,555,1005,2755,5505,13505},0),2)</f>
        <v>1320</v>
      </c>
      <c r="E95" s="45">
        <f>LOOKUP(C95/12,{0,1500.001,4500.001,9000.001,35000.001,55000.001,80000.001},{0.03,0.1,0.2,0.25,0.3,0.35,0.45})*C95-LOOKUP(C95/12,{0,1500.001,4500.001,9000.001,35000.001,55000.001,80000.001},{0,105,555,1005,2755,5505,13505})</f>
        <v>366</v>
      </c>
      <c r="F95" s="45">
        <f t="shared" si="6"/>
        <v>1686</v>
      </c>
      <c r="G95" s="1"/>
    </row>
    <row r="96" spans="1:7">
      <c r="A96" s="46" t="s">
        <v>94</v>
      </c>
      <c r="B96" s="47">
        <f t="shared" si="5"/>
        <v>12900</v>
      </c>
      <c r="C96" s="47">
        <f t="shared" si="4"/>
        <v>12100</v>
      </c>
      <c r="D96" s="48">
        <f>ROUND(MAX((B96-3500)*{0.03,0.1,0.2,0.25,0.3,0.35,0.45}-{0,105,555,1005,2755,5505,13505},0),2)</f>
        <v>1345</v>
      </c>
      <c r="E96" s="48">
        <f>LOOKUP(C96/12,{0,1500.001,4500.001,9000.001,35000.001,55000.001,80000.001},{0.03,0.1,0.2,0.25,0.3,0.35,0.45})*C96-LOOKUP(C96/12,{0,1500.001,4500.001,9000.001,35000.001,55000.001,80000.001},{0,105,555,1005,2755,5505,13505})</f>
        <v>363</v>
      </c>
      <c r="F96" s="48">
        <f t="shared" si="6"/>
        <v>1708</v>
      </c>
      <c r="G96" s="1"/>
    </row>
    <row r="97" spans="1:7" ht="14.25" thickBot="1">
      <c r="A97" s="43" t="s">
        <v>95</v>
      </c>
      <c r="B97" s="44">
        <f t="shared" si="5"/>
        <v>13000</v>
      </c>
      <c r="C97" s="44">
        <f t="shared" si="4"/>
        <v>12000</v>
      </c>
      <c r="D97" s="45">
        <f>ROUND(MAX((B97-3500)*{0.03,0.1,0.2,0.25,0.3,0.35,0.45}-{0,105,555,1005,2755,5505,13505},0),2)</f>
        <v>1370</v>
      </c>
      <c r="E97" s="45">
        <f>LOOKUP(C97/12,{0,1500.001,4500.001,9000.001,35000.001,55000.001,80000.001},{0.03,0.1,0.2,0.25,0.3,0.35,0.45})*C97-LOOKUP(C97/12,{0,1500.001,4500.001,9000.001,35000.001,55000.001,80000.001},{0,105,555,1005,2755,5505,13505})</f>
        <v>360</v>
      </c>
      <c r="F97" s="45">
        <f t="shared" si="6"/>
        <v>1730</v>
      </c>
      <c r="G97" s="1"/>
    </row>
    <row r="98" spans="1:7" ht="14.25" thickTop="1">
      <c r="A98" s="46" t="s">
        <v>96</v>
      </c>
      <c r="B98" s="41">
        <f t="shared" si="5"/>
        <v>13100</v>
      </c>
      <c r="C98" s="47">
        <f t="shared" si="4"/>
        <v>11900</v>
      </c>
      <c r="D98" s="48">
        <f>ROUND(MAX((B98-3500)*{0.03,0.1,0.2,0.25,0.3,0.35,0.45}-{0,105,555,1005,2755,5505,13505},0),2)</f>
        <v>1395</v>
      </c>
      <c r="E98" s="48">
        <f>LOOKUP(C98/12,{0,1500.001,4500.001,9000.001,35000.001,55000.001,80000.001},{0.03,0.1,0.2,0.25,0.3,0.35,0.45})*C98-LOOKUP(C98/12,{0,1500.001,4500.001,9000.001,35000.001,55000.001,80000.001},{0,105,555,1005,2755,5505,13505})</f>
        <v>357</v>
      </c>
      <c r="F98" s="48">
        <f t="shared" si="6"/>
        <v>1752</v>
      </c>
      <c r="G98" s="1"/>
    </row>
    <row r="99" spans="1:7">
      <c r="A99" s="43" t="s">
        <v>97</v>
      </c>
      <c r="B99" s="44">
        <f t="shared" si="5"/>
        <v>13200</v>
      </c>
      <c r="C99" s="44">
        <f t="shared" si="4"/>
        <v>11800</v>
      </c>
      <c r="D99" s="45">
        <f>ROUND(MAX((B99-3500)*{0.03,0.1,0.2,0.25,0.3,0.35,0.45}-{0,105,555,1005,2755,5505,13505},0),2)</f>
        <v>1420</v>
      </c>
      <c r="E99" s="45">
        <f>LOOKUP(C99/12,{0,1500.001,4500.001,9000.001,35000.001,55000.001,80000.001},{0.03,0.1,0.2,0.25,0.3,0.35,0.45})*C99-LOOKUP(C99/12,{0,1500.001,4500.001,9000.001,35000.001,55000.001,80000.001},{0,105,555,1005,2755,5505,13505})</f>
        <v>354</v>
      </c>
      <c r="F99" s="45">
        <f t="shared" si="6"/>
        <v>1774</v>
      </c>
      <c r="G99" s="1"/>
    </row>
    <row r="100" spans="1:7">
      <c r="A100" s="46" t="s">
        <v>98</v>
      </c>
      <c r="B100" s="47">
        <f t="shared" si="5"/>
        <v>13300</v>
      </c>
      <c r="C100" s="47">
        <f t="shared" si="4"/>
        <v>11700</v>
      </c>
      <c r="D100" s="48">
        <f>ROUND(MAX((B100-3500)*{0.03,0.1,0.2,0.25,0.3,0.35,0.45}-{0,105,555,1005,2755,5505,13505},0),2)</f>
        <v>1445</v>
      </c>
      <c r="E100" s="48">
        <f>LOOKUP(C100/12,{0,1500.001,4500.001,9000.001,35000.001,55000.001,80000.001},{0.03,0.1,0.2,0.25,0.3,0.35,0.45})*C100-LOOKUP(C100/12,{0,1500.001,4500.001,9000.001,35000.001,55000.001,80000.001},{0,105,555,1005,2755,5505,13505})</f>
        <v>351</v>
      </c>
      <c r="F100" s="48">
        <f t="shared" si="6"/>
        <v>1796</v>
      </c>
      <c r="G100" s="1"/>
    </row>
    <row r="101" spans="1:7" ht="14.25" thickBot="1">
      <c r="A101" s="43" t="s">
        <v>99</v>
      </c>
      <c r="B101" s="44">
        <f t="shared" si="5"/>
        <v>13400</v>
      </c>
      <c r="C101" s="44">
        <f t="shared" si="4"/>
        <v>11600</v>
      </c>
      <c r="D101" s="45">
        <f>ROUND(MAX((B101-3500)*{0.03,0.1,0.2,0.25,0.3,0.35,0.45}-{0,105,555,1005,2755,5505,13505},0),2)</f>
        <v>1470</v>
      </c>
      <c r="E101" s="45">
        <f>LOOKUP(C101/12,{0,1500.001,4500.001,9000.001,35000.001,55000.001,80000.001},{0.03,0.1,0.2,0.25,0.3,0.35,0.45})*C101-LOOKUP(C101/12,{0,1500.001,4500.001,9000.001,35000.001,55000.001,80000.001},{0,105,555,1005,2755,5505,13505})</f>
        <v>348</v>
      </c>
      <c r="F101" s="45">
        <f t="shared" si="6"/>
        <v>1818</v>
      </c>
      <c r="G101" s="1"/>
    </row>
    <row r="102" spans="1:7" ht="14.25" thickTop="1">
      <c r="A102" s="46" t="s">
        <v>101</v>
      </c>
      <c r="B102" s="41">
        <f t="shared" si="5"/>
        <v>13500</v>
      </c>
      <c r="C102" s="47">
        <f t="shared" si="4"/>
        <v>11500</v>
      </c>
      <c r="D102" s="48">
        <f>ROUND(MAX((B102-3500)*{0.03,0.1,0.2,0.25,0.3,0.35,0.45}-{0,105,555,1005,2755,5505,13505},0),2)</f>
        <v>1495</v>
      </c>
      <c r="E102" s="48">
        <f>LOOKUP(C102/12,{0,1500.001,4500.001,9000.001,35000.001,55000.001,80000.001},{0.03,0.1,0.2,0.25,0.3,0.35,0.45})*C102-LOOKUP(C102/12,{0,1500.001,4500.001,9000.001,35000.001,55000.001,80000.001},{0,105,555,1005,2755,5505,13505})</f>
        <v>345</v>
      </c>
      <c r="F102" s="48">
        <f t="shared" si="6"/>
        <v>1840</v>
      </c>
      <c r="G102" s="1"/>
    </row>
    <row r="103" spans="1:7">
      <c r="A103" s="43" t="s">
        <v>102</v>
      </c>
      <c r="B103" s="44">
        <f t="shared" si="5"/>
        <v>13600</v>
      </c>
      <c r="C103" s="44">
        <f t="shared" si="4"/>
        <v>11400</v>
      </c>
      <c r="D103" s="45">
        <f>ROUND(MAX((B103-3500)*{0.03,0.1,0.2,0.25,0.3,0.35,0.45}-{0,105,555,1005,2755,5505,13505},0),2)</f>
        <v>1520</v>
      </c>
      <c r="E103" s="45">
        <f>LOOKUP(C103/12,{0,1500.001,4500.001,9000.001,35000.001,55000.001,80000.001},{0.03,0.1,0.2,0.25,0.3,0.35,0.45})*C103-LOOKUP(C103/12,{0,1500.001,4500.001,9000.001,35000.001,55000.001,80000.001},{0,105,555,1005,2755,5505,13505})</f>
        <v>342</v>
      </c>
      <c r="F103" s="45">
        <f t="shared" si="6"/>
        <v>1862</v>
      </c>
      <c r="G103" s="1"/>
    </row>
    <row r="104" spans="1:7">
      <c r="A104" s="46" t="s">
        <v>103</v>
      </c>
      <c r="B104" s="47">
        <f t="shared" si="5"/>
        <v>13700</v>
      </c>
      <c r="C104" s="47">
        <f t="shared" si="4"/>
        <v>11300</v>
      </c>
      <c r="D104" s="48">
        <f>ROUND(MAX((B104-3500)*{0.03,0.1,0.2,0.25,0.3,0.35,0.45}-{0,105,555,1005,2755,5505,13505},0),2)</f>
        <v>1545</v>
      </c>
      <c r="E104" s="48">
        <f>LOOKUP(C104/12,{0,1500.001,4500.001,9000.001,35000.001,55000.001,80000.001},{0.03,0.1,0.2,0.25,0.3,0.35,0.45})*C104-LOOKUP(C104/12,{0,1500.001,4500.001,9000.001,35000.001,55000.001,80000.001},{0,105,555,1005,2755,5505,13505})</f>
        <v>339</v>
      </c>
      <c r="F104" s="48">
        <f t="shared" si="6"/>
        <v>1884</v>
      </c>
      <c r="G104" s="1"/>
    </row>
    <row r="105" spans="1:7" ht="14.25" thickBot="1">
      <c r="A105" s="43" t="s">
        <v>104</v>
      </c>
      <c r="B105" s="44">
        <f t="shared" si="5"/>
        <v>13800</v>
      </c>
      <c r="C105" s="44">
        <f t="shared" si="4"/>
        <v>11200</v>
      </c>
      <c r="D105" s="45">
        <f>ROUND(MAX((B105-3500)*{0.03,0.1,0.2,0.25,0.3,0.35,0.45}-{0,105,555,1005,2755,5505,13505},0),2)</f>
        <v>1570</v>
      </c>
      <c r="E105" s="45">
        <f>LOOKUP(C105/12,{0,1500.001,4500.001,9000.001,35000.001,55000.001,80000.001},{0.03,0.1,0.2,0.25,0.3,0.35,0.45})*C105-LOOKUP(C105/12,{0,1500.001,4500.001,9000.001,35000.001,55000.001,80000.001},{0,105,555,1005,2755,5505,13505})</f>
        <v>336</v>
      </c>
      <c r="F105" s="45">
        <f t="shared" si="6"/>
        <v>1906</v>
      </c>
      <c r="G105" s="1"/>
    </row>
    <row r="106" spans="1:7" ht="14.25" thickTop="1">
      <c r="A106" s="46" t="s">
        <v>105</v>
      </c>
      <c r="B106" s="41">
        <f t="shared" si="5"/>
        <v>13900</v>
      </c>
      <c r="C106" s="47">
        <f t="shared" si="4"/>
        <v>11100</v>
      </c>
      <c r="D106" s="48">
        <f>ROUND(MAX((B106-3500)*{0.03,0.1,0.2,0.25,0.3,0.35,0.45}-{0,105,555,1005,2755,5505,13505},0),2)</f>
        <v>1595</v>
      </c>
      <c r="E106" s="48">
        <f>LOOKUP(C106/12,{0,1500.001,4500.001,9000.001,35000.001,55000.001,80000.001},{0.03,0.1,0.2,0.25,0.3,0.35,0.45})*C106-LOOKUP(C106/12,{0,1500.001,4500.001,9000.001,35000.001,55000.001,80000.001},{0,105,555,1005,2755,5505,13505})</f>
        <v>333</v>
      </c>
      <c r="F106" s="48">
        <f t="shared" si="6"/>
        <v>1928</v>
      </c>
      <c r="G106" s="1"/>
    </row>
    <row r="107" spans="1:7">
      <c r="A107" s="43" t="s">
        <v>106</v>
      </c>
      <c r="B107" s="44">
        <f t="shared" si="5"/>
        <v>14000</v>
      </c>
      <c r="C107" s="44">
        <f t="shared" si="4"/>
        <v>11000</v>
      </c>
      <c r="D107" s="45">
        <f>ROUND(MAX((B107-3500)*{0.03,0.1,0.2,0.25,0.3,0.35,0.45}-{0,105,555,1005,2755,5505,13505},0),2)</f>
        <v>1620</v>
      </c>
      <c r="E107" s="45">
        <f>LOOKUP(C107/12,{0,1500.001,4500.001,9000.001,35000.001,55000.001,80000.001},{0.03,0.1,0.2,0.25,0.3,0.35,0.45})*C107-LOOKUP(C107/12,{0,1500.001,4500.001,9000.001,35000.001,55000.001,80000.001},{0,105,555,1005,2755,5505,13505})</f>
        <v>330</v>
      </c>
      <c r="F107" s="45">
        <f t="shared" si="6"/>
        <v>1950</v>
      </c>
      <c r="G107" s="1"/>
    </row>
    <row r="108" spans="1:7">
      <c r="A108" s="46" t="s">
        <v>107</v>
      </c>
      <c r="B108" s="47">
        <f t="shared" si="5"/>
        <v>14100</v>
      </c>
      <c r="C108" s="47">
        <f t="shared" si="4"/>
        <v>10900</v>
      </c>
      <c r="D108" s="48">
        <f>ROUND(MAX((B108-3500)*{0.03,0.1,0.2,0.25,0.3,0.35,0.45}-{0,105,555,1005,2755,5505,13505},0),2)</f>
        <v>1645</v>
      </c>
      <c r="E108" s="48">
        <f>LOOKUP(C108/12,{0,1500.001,4500.001,9000.001,35000.001,55000.001,80000.001},{0.03,0.1,0.2,0.25,0.3,0.35,0.45})*C108-LOOKUP(C108/12,{0,1500.001,4500.001,9000.001,35000.001,55000.001,80000.001},{0,105,555,1005,2755,5505,13505})</f>
        <v>327</v>
      </c>
      <c r="F108" s="48">
        <f t="shared" si="6"/>
        <v>1972</v>
      </c>
      <c r="G108" s="1"/>
    </row>
    <row r="109" spans="1:7" ht="14.25" thickBot="1">
      <c r="A109" s="43" t="s">
        <v>108</v>
      </c>
      <c r="B109" s="44">
        <f t="shared" si="5"/>
        <v>14200</v>
      </c>
      <c r="C109" s="44">
        <f t="shared" si="4"/>
        <v>10800</v>
      </c>
      <c r="D109" s="45">
        <f>ROUND(MAX((B109-3500)*{0.03,0.1,0.2,0.25,0.3,0.35,0.45}-{0,105,555,1005,2755,5505,13505},0),2)</f>
        <v>1670</v>
      </c>
      <c r="E109" s="45">
        <f>LOOKUP(C109/12,{0,1500.001,4500.001,9000.001,35000.001,55000.001,80000.001},{0.03,0.1,0.2,0.25,0.3,0.35,0.45})*C109-LOOKUP(C109/12,{0,1500.001,4500.001,9000.001,35000.001,55000.001,80000.001},{0,105,555,1005,2755,5505,13505})</f>
        <v>324</v>
      </c>
      <c r="F109" s="45">
        <f t="shared" si="6"/>
        <v>1994</v>
      </c>
      <c r="G109" s="1"/>
    </row>
    <row r="110" spans="1:7" ht="14.25" thickTop="1">
      <c r="A110" s="46" t="s">
        <v>109</v>
      </c>
      <c r="B110" s="41">
        <f t="shared" si="5"/>
        <v>14300</v>
      </c>
      <c r="C110" s="47">
        <f t="shared" si="4"/>
        <v>10700</v>
      </c>
      <c r="D110" s="48">
        <f>ROUND(MAX((B110-3500)*{0.03,0.1,0.2,0.25,0.3,0.35,0.45}-{0,105,555,1005,2755,5505,13505},0),2)</f>
        <v>1695</v>
      </c>
      <c r="E110" s="48">
        <f>LOOKUP(C110/12,{0,1500.001,4500.001,9000.001,35000.001,55000.001,80000.001},{0.03,0.1,0.2,0.25,0.3,0.35,0.45})*C110-LOOKUP(C110/12,{0,1500.001,4500.001,9000.001,35000.001,55000.001,80000.001},{0,105,555,1005,2755,5505,13505})</f>
        <v>321</v>
      </c>
      <c r="F110" s="48">
        <f t="shared" si="6"/>
        <v>2016</v>
      </c>
      <c r="G110" s="1"/>
    </row>
    <row r="111" spans="1:7">
      <c r="A111" s="43" t="s">
        <v>110</v>
      </c>
      <c r="B111" s="44">
        <f t="shared" si="5"/>
        <v>14400</v>
      </c>
      <c r="C111" s="44">
        <f t="shared" si="4"/>
        <v>10600</v>
      </c>
      <c r="D111" s="45">
        <f>ROUND(MAX((B111-3500)*{0.03,0.1,0.2,0.25,0.3,0.35,0.45}-{0,105,555,1005,2755,5505,13505},0),2)</f>
        <v>1720</v>
      </c>
      <c r="E111" s="45">
        <f>LOOKUP(C111/12,{0,1500.001,4500.001,9000.001,35000.001,55000.001,80000.001},{0.03,0.1,0.2,0.25,0.3,0.35,0.45})*C111-LOOKUP(C111/12,{0,1500.001,4500.001,9000.001,35000.001,55000.001,80000.001},{0,105,555,1005,2755,5505,13505})</f>
        <v>318</v>
      </c>
      <c r="F111" s="45">
        <f t="shared" si="6"/>
        <v>2038</v>
      </c>
      <c r="G111" s="1"/>
    </row>
    <row r="112" spans="1:7">
      <c r="A112" s="46" t="s">
        <v>111</v>
      </c>
      <c r="B112" s="47">
        <f t="shared" si="5"/>
        <v>14500</v>
      </c>
      <c r="C112" s="47">
        <f t="shared" si="4"/>
        <v>10500</v>
      </c>
      <c r="D112" s="48">
        <f>ROUND(MAX((B112-3500)*{0.03,0.1,0.2,0.25,0.3,0.35,0.45}-{0,105,555,1005,2755,5505,13505},0),2)</f>
        <v>1745</v>
      </c>
      <c r="E112" s="48">
        <f>LOOKUP(C112/12,{0,1500.001,4500.001,9000.001,35000.001,55000.001,80000.001},{0.03,0.1,0.2,0.25,0.3,0.35,0.45})*C112-LOOKUP(C112/12,{0,1500.001,4500.001,9000.001,35000.001,55000.001,80000.001},{0,105,555,1005,2755,5505,13505})</f>
        <v>315</v>
      </c>
      <c r="F112" s="48">
        <f t="shared" si="6"/>
        <v>2060</v>
      </c>
      <c r="G112" s="1"/>
    </row>
    <row r="113" spans="1:7" ht="14.25" thickBot="1">
      <c r="A113" s="43" t="s">
        <v>112</v>
      </c>
      <c r="B113" s="44">
        <f t="shared" si="5"/>
        <v>14600</v>
      </c>
      <c r="C113" s="44">
        <f t="shared" si="4"/>
        <v>10400</v>
      </c>
      <c r="D113" s="45">
        <f>ROUND(MAX((B113-3500)*{0.03,0.1,0.2,0.25,0.3,0.35,0.45}-{0,105,555,1005,2755,5505,13505},0),2)</f>
        <v>1770</v>
      </c>
      <c r="E113" s="45">
        <f>LOOKUP(C113/12,{0,1500.001,4500.001,9000.001,35000.001,55000.001,80000.001},{0.03,0.1,0.2,0.25,0.3,0.35,0.45})*C113-LOOKUP(C113/12,{0,1500.001,4500.001,9000.001,35000.001,55000.001,80000.001},{0,105,555,1005,2755,5505,13505})</f>
        <v>312</v>
      </c>
      <c r="F113" s="45">
        <f t="shared" si="6"/>
        <v>2082</v>
      </c>
      <c r="G113" s="1"/>
    </row>
    <row r="114" spans="1:7" ht="14.25" thickTop="1">
      <c r="A114" s="46" t="s">
        <v>113</v>
      </c>
      <c r="B114" s="41">
        <f t="shared" si="5"/>
        <v>14700</v>
      </c>
      <c r="C114" s="47">
        <f t="shared" si="4"/>
        <v>10300</v>
      </c>
      <c r="D114" s="48">
        <f>ROUND(MAX((B114-3500)*{0.03,0.1,0.2,0.25,0.3,0.35,0.45}-{0,105,555,1005,2755,5505,13505},0),2)</f>
        <v>1795</v>
      </c>
      <c r="E114" s="48">
        <f>LOOKUP(C114/12,{0,1500.001,4500.001,9000.001,35000.001,55000.001,80000.001},{0.03,0.1,0.2,0.25,0.3,0.35,0.45})*C114-LOOKUP(C114/12,{0,1500.001,4500.001,9000.001,35000.001,55000.001,80000.001},{0,105,555,1005,2755,5505,13505})</f>
        <v>309</v>
      </c>
      <c r="F114" s="48">
        <f t="shared" si="6"/>
        <v>2104</v>
      </c>
      <c r="G114" s="1"/>
    </row>
    <row r="115" spans="1:7">
      <c r="A115" s="43" t="s">
        <v>114</v>
      </c>
      <c r="B115" s="44">
        <f t="shared" si="5"/>
        <v>14800</v>
      </c>
      <c r="C115" s="44">
        <f t="shared" si="4"/>
        <v>10200</v>
      </c>
      <c r="D115" s="45">
        <f>ROUND(MAX((B115-3500)*{0.03,0.1,0.2,0.25,0.3,0.35,0.45}-{0,105,555,1005,2755,5505,13505},0),2)</f>
        <v>1820</v>
      </c>
      <c r="E115" s="45">
        <f>LOOKUP(C115/12,{0,1500.001,4500.001,9000.001,35000.001,55000.001,80000.001},{0.03,0.1,0.2,0.25,0.3,0.35,0.45})*C115-LOOKUP(C115/12,{0,1500.001,4500.001,9000.001,35000.001,55000.001,80000.001},{0,105,555,1005,2755,5505,13505})</f>
        <v>306</v>
      </c>
      <c r="F115" s="45">
        <f t="shared" si="6"/>
        <v>2126</v>
      </c>
      <c r="G115" s="1"/>
    </row>
    <row r="116" spans="1:7">
      <c r="A116" s="46" t="s">
        <v>115</v>
      </c>
      <c r="B116" s="47">
        <f t="shared" si="5"/>
        <v>14900</v>
      </c>
      <c r="C116" s="47">
        <f t="shared" si="4"/>
        <v>10100</v>
      </c>
      <c r="D116" s="48">
        <f>ROUND(MAX((B116-3500)*{0.03,0.1,0.2,0.25,0.3,0.35,0.45}-{0,105,555,1005,2755,5505,13505},0),2)</f>
        <v>1845</v>
      </c>
      <c r="E116" s="48">
        <f>LOOKUP(C116/12,{0,1500.001,4500.001,9000.001,35000.001,55000.001,80000.001},{0.03,0.1,0.2,0.25,0.3,0.35,0.45})*C116-LOOKUP(C116/12,{0,1500.001,4500.001,9000.001,35000.001,55000.001,80000.001},{0,105,555,1005,2755,5505,13505})</f>
        <v>303</v>
      </c>
      <c r="F116" s="48">
        <f t="shared" si="6"/>
        <v>2148</v>
      </c>
      <c r="G116" s="1"/>
    </row>
    <row r="117" spans="1:7" ht="14.25" thickBot="1">
      <c r="A117" s="43" t="s">
        <v>116</v>
      </c>
      <c r="B117" s="44">
        <f t="shared" si="5"/>
        <v>15000</v>
      </c>
      <c r="C117" s="44">
        <f t="shared" si="4"/>
        <v>10000</v>
      </c>
      <c r="D117" s="45">
        <f>ROUND(MAX((B117-3500)*{0.03,0.1,0.2,0.25,0.3,0.35,0.45}-{0,105,555,1005,2755,5505,13505},0),2)</f>
        <v>1870</v>
      </c>
      <c r="E117" s="45">
        <f>LOOKUP(C117/12,{0,1500.001,4500.001,9000.001,35000.001,55000.001,80000.001},{0.03,0.1,0.2,0.25,0.3,0.35,0.45})*C117-LOOKUP(C117/12,{0,1500.001,4500.001,9000.001,35000.001,55000.001,80000.001},{0,105,555,1005,2755,5505,13505})</f>
        <v>300</v>
      </c>
      <c r="F117" s="45">
        <f t="shared" si="6"/>
        <v>2170</v>
      </c>
      <c r="G117" s="1"/>
    </row>
    <row r="118" spans="1:7" ht="14.25" thickTop="1">
      <c r="A118" s="46" t="s">
        <v>117</v>
      </c>
      <c r="B118" s="41">
        <f t="shared" si="5"/>
        <v>15100</v>
      </c>
      <c r="C118" s="47">
        <f t="shared" si="4"/>
        <v>9900</v>
      </c>
      <c r="D118" s="48">
        <f>ROUND(MAX((B118-3500)*{0.03,0.1,0.2,0.25,0.3,0.35,0.45}-{0,105,555,1005,2755,5505,13505},0),2)</f>
        <v>1895</v>
      </c>
      <c r="E118" s="48">
        <f>LOOKUP(C118/12,{0,1500.001,4500.001,9000.001,35000.001,55000.001,80000.001},{0.03,0.1,0.2,0.25,0.3,0.35,0.45})*C118-LOOKUP(C118/12,{0,1500.001,4500.001,9000.001,35000.001,55000.001,80000.001},{0,105,555,1005,2755,5505,13505})</f>
        <v>297</v>
      </c>
      <c r="F118" s="48">
        <f t="shared" si="6"/>
        <v>2192</v>
      </c>
      <c r="G118" s="1"/>
    </row>
    <row r="119" spans="1:7">
      <c r="A119" s="43" t="s">
        <v>118</v>
      </c>
      <c r="B119" s="44">
        <f t="shared" si="5"/>
        <v>15200</v>
      </c>
      <c r="C119" s="44">
        <f t="shared" si="4"/>
        <v>9800</v>
      </c>
      <c r="D119" s="45">
        <f>ROUND(MAX((B119-3500)*{0.03,0.1,0.2,0.25,0.3,0.35,0.45}-{0,105,555,1005,2755,5505,13505},0),2)</f>
        <v>1920</v>
      </c>
      <c r="E119" s="45">
        <f>LOOKUP(C119/12,{0,1500.001,4500.001,9000.001,35000.001,55000.001,80000.001},{0.03,0.1,0.2,0.25,0.3,0.35,0.45})*C119-LOOKUP(C119/12,{0,1500.001,4500.001,9000.001,35000.001,55000.001,80000.001},{0,105,555,1005,2755,5505,13505})</f>
        <v>294</v>
      </c>
      <c r="F119" s="45">
        <f t="shared" si="6"/>
        <v>2214</v>
      </c>
      <c r="G119" s="1"/>
    </row>
    <row r="120" spans="1:7">
      <c r="A120" s="46" t="s">
        <v>119</v>
      </c>
      <c r="B120" s="47">
        <f t="shared" si="5"/>
        <v>15300</v>
      </c>
      <c r="C120" s="47">
        <f t="shared" si="4"/>
        <v>9700</v>
      </c>
      <c r="D120" s="48">
        <f>ROUND(MAX((B120-3500)*{0.03,0.1,0.2,0.25,0.3,0.35,0.45}-{0,105,555,1005,2755,5505,13505},0),2)</f>
        <v>1945</v>
      </c>
      <c r="E120" s="48">
        <f>LOOKUP(C120/12,{0,1500.001,4500.001,9000.001,35000.001,55000.001,80000.001},{0.03,0.1,0.2,0.25,0.3,0.35,0.45})*C120-LOOKUP(C120/12,{0,1500.001,4500.001,9000.001,35000.001,55000.001,80000.001},{0,105,555,1005,2755,5505,13505})</f>
        <v>291</v>
      </c>
      <c r="F120" s="48">
        <f t="shared" si="6"/>
        <v>2236</v>
      </c>
      <c r="G120" s="1"/>
    </row>
    <row r="121" spans="1:7" ht="14.25" thickBot="1">
      <c r="A121" s="43" t="s">
        <v>120</v>
      </c>
      <c r="B121" s="44">
        <f t="shared" si="5"/>
        <v>15400</v>
      </c>
      <c r="C121" s="44">
        <f t="shared" si="4"/>
        <v>9600</v>
      </c>
      <c r="D121" s="45">
        <f>ROUND(MAX((B121-3500)*{0.03,0.1,0.2,0.25,0.3,0.35,0.45}-{0,105,555,1005,2755,5505,13505},0),2)</f>
        <v>1970</v>
      </c>
      <c r="E121" s="45">
        <f>LOOKUP(C121/12,{0,1500.001,4500.001,9000.001,35000.001,55000.001,80000.001},{0.03,0.1,0.2,0.25,0.3,0.35,0.45})*C121-LOOKUP(C121/12,{0,1500.001,4500.001,9000.001,35000.001,55000.001,80000.001},{0,105,555,1005,2755,5505,13505})</f>
        <v>288</v>
      </c>
      <c r="F121" s="45">
        <f t="shared" si="6"/>
        <v>2258</v>
      </c>
      <c r="G121" s="1"/>
    </row>
    <row r="122" spans="1:7" ht="14.25" thickTop="1">
      <c r="A122" s="46" t="s">
        <v>121</v>
      </c>
      <c r="B122" s="41">
        <f t="shared" si="5"/>
        <v>15500</v>
      </c>
      <c r="C122" s="47">
        <f t="shared" si="4"/>
        <v>9500</v>
      </c>
      <c r="D122" s="48">
        <f>ROUND(MAX((B122-3500)*{0.03,0.1,0.2,0.25,0.3,0.35,0.45}-{0,105,555,1005,2755,5505,13505},0),2)</f>
        <v>1995</v>
      </c>
      <c r="E122" s="48">
        <f>LOOKUP(C122/12,{0,1500.001,4500.001,9000.001,35000.001,55000.001,80000.001},{0.03,0.1,0.2,0.25,0.3,0.35,0.45})*C122-LOOKUP(C122/12,{0,1500.001,4500.001,9000.001,35000.001,55000.001,80000.001},{0,105,555,1005,2755,5505,13505})</f>
        <v>285</v>
      </c>
      <c r="F122" s="48">
        <f t="shared" si="6"/>
        <v>2280</v>
      </c>
      <c r="G122" s="1"/>
    </row>
    <row r="123" spans="1:7">
      <c r="A123" s="43" t="s">
        <v>122</v>
      </c>
      <c r="B123" s="44">
        <f t="shared" si="5"/>
        <v>15600</v>
      </c>
      <c r="C123" s="44">
        <f t="shared" si="4"/>
        <v>9400</v>
      </c>
      <c r="D123" s="45">
        <f>ROUND(MAX((B123-3500)*{0.03,0.1,0.2,0.25,0.3,0.35,0.45}-{0,105,555,1005,2755,5505,13505},0),2)</f>
        <v>2020</v>
      </c>
      <c r="E123" s="45">
        <f>LOOKUP(C123/12,{0,1500.001,4500.001,9000.001,35000.001,55000.001,80000.001},{0.03,0.1,0.2,0.25,0.3,0.35,0.45})*C123-LOOKUP(C123/12,{0,1500.001,4500.001,9000.001,35000.001,55000.001,80000.001},{0,105,555,1005,2755,5505,13505})</f>
        <v>282</v>
      </c>
      <c r="F123" s="45">
        <f t="shared" si="6"/>
        <v>2302</v>
      </c>
      <c r="G123" s="1"/>
    </row>
    <row r="124" spans="1:7">
      <c r="A124" s="46" t="s">
        <v>123</v>
      </c>
      <c r="B124" s="47">
        <f t="shared" si="5"/>
        <v>15700</v>
      </c>
      <c r="C124" s="47">
        <f t="shared" si="4"/>
        <v>9300</v>
      </c>
      <c r="D124" s="48">
        <f>ROUND(MAX((B124-3500)*{0.03,0.1,0.2,0.25,0.3,0.35,0.45}-{0,105,555,1005,2755,5505,13505},0),2)</f>
        <v>2045</v>
      </c>
      <c r="E124" s="48">
        <f>LOOKUP(C124/12,{0,1500.001,4500.001,9000.001,35000.001,55000.001,80000.001},{0.03,0.1,0.2,0.25,0.3,0.35,0.45})*C124-LOOKUP(C124/12,{0,1500.001,4500.001,9000.001,35000.001,55000.001,80000.001},{0,105,555,1005,2755,5505,13505})</f>
        <v>279</v>
      </c>
      <c r="F124" s="48">
        <f t="shared" si="6"/>
        <v>2324</v>
      </c>
      <c r="G124" s="1"/>
    </row>
    <row r="125" spans="1:7" ht="14.25" thickBot="1">
      <c r="A125" s="43" t="s">
        <v>124</v>
      </c>
      <c r="B125" s="44">
        <f t="shared" si="5"/>
        <v>15800</v>
      </c>
      <c r="C125" s="44">
        <f t="shared" si="4"/>
        <v>9200</v>
      </c>
      <c r="D125" s="45">
        <f>ROUND(MAX((B125-3500)*{0.03,0.1,0.2,0.25,0.3,0.35,0.45}-{0,105,555,1005,2755,5505,13505},0),2)</f>
        <v>2070</v>
      </c>
      <c r="E125" s="45">
        <f>LOOKUP(C125/12,{0,1500.001,4500.001,9000.001,35000.001,55000.001,80000.001},{0.03,0.1,0.2,0.25,0.3,0.35,0.45})*C125-LOOKUP(C125/12,{0,1500.001,4500.001,9000.001,35000.001,55000.001,80000.001},{0,105,555,1005,2755,5505,13505})</f>
        <v>276</v>
      </c>
      <c r="F125" s="45">
        <f t="shared" si="6"/>
        <v>2346</v>
      </c>
      <c r="G125" s="1"/>
    </row>
    <row r="126" spans="1:7" ht="14.25" thickTop="1">
      <c r="A126" s="46" t="s">
        <v>125</v>
      </c>
      <c r="B126" s="41">
        <f t="shared" si="5"/>
        <v>15900</v>
      </c>
      <c r="C126" s="47">
        <f t="shared" si="4"/>
        <v>9100</v>
      </c>
      <c r="D126" s="48">
        <f>ROUND(MAX((B126-3500)*{0.03,0.1,0.2,0.25,0.3,0.35,0.45}-{0,105,555,1005,2755,5505,13505},0),2)</f>
        <v>2095</v>
      </c>
      <c r="E126" s="48">
        <f>LOOKUP(C126/12,{0,1500.001,4500.001,9000.001,35000.001,55000.001,80000.001},{0.03,0.1,0.2,0.25,0.3,0.35,0.45})*C126-LOOKUP(C126/12,{0,1500.001,4500.001,9000.001,35000.001,55000.001,80000.001},{0,105,555,1005,2755,5505,13505})</f>
        <v>273</v>
      </c>
      <c r="F126" s="48">
        <f t="shared" si="6"/>
        <v>2368</v>
      </c>
      <c r="G126" s="1"/>
    </row>
    <row r="127" spans="1:7">
      <c r="A127" s="43" t="s">
        <v>126</v>
      </c>
      <c r="B127" s="44">
        <f t="shared" si="5"/>
        <v>16000</v>
      </c>
      <c r="C127" s="44">
        <f t="shared" si="4"/>
        <v>9000</v>
      </c>
      <c r="D127" s="45">
        <f>ROUND(MAX((B127-3500)*{0.03,0.1,0.2,0.25,0.3,0.35,0.45}-{0,105,555,1005,2755,5505,13505},0),2)</f>
        <v>2120</v>
      </c>
      <c r="E127" s="45">
        <f>LOOKUP(C127/12,{0,1500.001,4500.001,9000.001,35000.001,55000.001,80000.001},{0.03,0.1,0.2,0.25,0.3,0.35,0.45})*C127-LOOKUP(C127/12,{0,1500.001,4500.001,9000.001,35000.001,55000.001,80000.001},{0,105,555,1005,2755,5505,13505})</f>
        <v>270</v>
      </c>
      <c r="F127" s="45">
        <f t="shared" si="6"/>
        <v>2390</v>
      </c>
      <c r="G127" s="1"/>
    </row>
    <row r="128" spans="1:7">
      <c r="A128" s="46" t="s">
        <v>127</v>
      </c>
      <c r="B128" s="47">
        <f t="shared" si="5"/>
        <v>16100</v>
      </c>
      <c r="C128" s="47">
        <f t="shared" si="4"/>
        <v>8900</v>
      </c>
      <c r="D128" s="48">
        <f>ROUND(MAX((B128-3500)*{0.03,0.1,0.2,0.25,0.3,0.35,0.45}-{0,105,555,1005,2755,5505,13505},0),2)</f>
        <v>2145</v>
      </c>
      <c r="E128" s="48">
        <f>LOOKUP(C128/12,{0,1500.001,4500.001,9000.001,35000.001,55000.001,80000.001},{0.03,0.1,0.2,0.25,0.3,0.35,0.45})*C128-LOOKUP(C128/12,{0,1500.001,4500.001,9000.001,35000.001,55000.001,80000.001},{0,105,555,1005,2755,5505,13505})</f>
        <v>267</v>
      </c>
      <c r="F128" s="48">
        <f t="shared" si="6"/>
        <v>2412</v>
      </c>
      <c r="G128" s="1"/>
    </row>
    <row r="129" spans="1:7" ht="14.25" thickBot="1">
      <c r="A129" s="43" t="s">
        <v>128</v>
      </c>
      <c r="B129" s="44">
        <f t="shared" si="5"/>
        <v>16200</v>
      </c>
      <c r="C129" s="44">
        <f t="shared" si="4"/>
        <v>8800</v>
      </c>
      <c r="D129" s="45">
        <f>ROUND(MAX((B129-3500)*{0.03,0.1,0.2,0.25,0.3,0.35,0.45}-{0,105,555,1005,2755,5505,13505},0),2)</f>
        <v>2170</v>
      </c>
      <c r="E129" s="45">
        <f>LOOKUP(C129/12,{0,1500.001,4500.001,9000.001,35000.001,55000.001,80000.001},{0.03,0.1,0.2,0.25,0.3,0.35,0.45})*C129-LOOKUP(C129/12,{0,1500.001,4500.001,9000.001,35000.001,55000.001,80000.001},{0,105,555,1005,2755,5505,13505})</f>
        <v>264</v>
      </c>
      <c r="F129" s="45">
        <f t="shared" si="6"/>
        <v>2434</v>
      </c>
      <c r="G129" s="1"/>
    </row>
    <row r="130" spans="1:7" ht="14.25" thickTop="1">
      <c r="A130" s="46" t="s">
        <v>129</v>
      </c>
      <c r="B130" s="41">
        <f t="shared" si="5"/>
        <v>16300</v>
      </c>
      <c r="C130" s="47">
        <f t="shared" ref="C130:C193" si="7">(B130&lt;&gt;0)*($I$6+$I$5-B130)</f>
        <v>8700</v>
      </c>
      <c r="D130" s="48">
        <f>ROUND(MAX((B130-3500)*{0.03,0.1,0.2,0.25,0.3,0.35,0.45}-{0,105,555,1005,2755,5505,13505},0),2)</f>
        <v>2195</v>
      </c>
      <c r="E130" s="48">
        <f>LOOKUP(C130/12,{0,1500.001,4500.001,9000.001,35000.001,55000.001,80000.001},{0.03,0.1,0.2,0.25,0.3,0.35,0.45})*C130-LOOKUP(C130/12,{0,1500.001,4500.001,9000.001,35000.001,55000.001,80000.001},{0,105,555,1005,2755,5505,13505})</f>
        <v>261</v>
      </c>
      <c r="F130" s="48">
        <f t="shared" si="6"/>
        <v>2456</v>
      </c>
      <c r="G130" s="1"/>
    </row>
    <row r="131" spans="1:7">
      <c r="A131" s="43" t="s">
        <v>130</v>
      </c>
      <c r="B131" s="44">
        <f t="shared" ref="B131:B194" si="8">IF(AND(B130+100&lt;$I$6+$I$5,B130&lt;&gt;0),B130+100,0)</f>
        <v>16400</v>
      </c>
      <c r="C131" s="44">
        <f t="shared" si="7"/>
        <v>8600</v>
      </c>
      <c r="D131" s="45">
        <f>ROUND(MAX((B131-3500)*{0.03,0.1,0.2,0.25,0.3,0.35,0.45}-{0,105,555,1005,2755,5505,13505},0),2)</f>
        <v>2220</v>
      </c>
      <c r="E131" s="45">
        <f>LOOKUP(C131/12,{0,1500.001,4500.001,9000.001,35000.001,55000.001,80000.001},{0.03,0.1,0.2,0.25,0.3,0.35,0.45})*C131-LOOKUP(C131/12,{0,1500.001,4500.001,9000.001,35000.001,55000.001,80000.001},{0,105,555,1005,2755,5505,13505})</f>
        <v>258</v>
      </c>
      <c r="F131" s="45">
        <f t="shared" ref="F131:F194" si="9">D131+E131</f>
        <v>2478</v>
      </c>
      <c r="G131" s="1"/>
    </row>
    <row r="132" spans="1:7">
      <c r="A132" s="46" t="s">
        <v>131</v>
      </c>
      <c r="B132" s="47">
        <f t="shared" si="8"/>
        <v>16500</v>
      </c>
      <c r="C132" s="47">
        <f t="shared" si="7"/>
        <v>8500</v>
      </c>
      <c r="D132" s="48">
        <f>ROUND(MAX((B132-3500)*{0.03,0.1,0.2,0.25,0.3,0.35,0.45}-{0,105,555,1005,2755,5505,13505},0),2)</f>
        <v>2245</v>
      </c>
      <c r="E132" s="48">
        <f>LOOKUP(C132/12,{0,1500.001,4500.001,9000.001,35000.001,55000.001,80000.001},{0.03,0.1,0.2,0.25,0.3,0.35,0.45})*C132-LOOKUP(C132/12,{0,1500.001,4500.001,9000.001,35000.001,55000.001,80000.001},{0,105,555,1005,2755,5505,13505})</f>
        <v>255</v>
      </c>
      <c r="F132" s="48">
        <f t="shared" si="9"/>
        <v>2500</v>
      </c>
      <c r="G132" s="1"/>
    </row>
    <row r="133" spans="1:7" ht="14.25" thickBot="1">
      <c r="A133" s="43" t="s">
        <v>132</v>
      </c>
      <c r="B133" s="44">
        <f t="shared" si="8"/>
        <v>16600</v>
      </c>
      <c r="C133" s="44">
        <f t="shared" si="7"/>
        <v>8400</v>
      </c>
      <c r="D133" s="45">
        <f>ROUND(MAX((B133-3500)*{0.03,0.1,0.2,0.25,0.3,0.35,0.45}-{0,105,555,1005,2755,5505,13505},0),2)</f>
        <v>2270</v>
      </c>
      <c r="E133" s="45">
        <f>LOOKUP(C133/12,{0,1500.001,4500.001,9000.001,35000.001,55000.001,80000.001},{0.03,0.1,0.2,0.25,0.3,0.35,0.45})*C133-LOOKUP(C133/12,{0,1500.001,4500.001,9000.001,35000.001,55000.001,80000.001},{0,105,555,1005,2755,5505,13505})</f>
        <v>252</v>
      </c>
      <c r="F133" s="45">
        <f t="shared" si="9"/>
        <v>2522</v>
      </c>
      <c r="G133" s="1"/>
    </row>
    <row r="134" spans="1:7" ht="14.25" thickTop="1">
      <c r="A134" s="46" t="s">
        <v>133</v>
      </c>
      <c r="B134" s="41">
        <f t="shared" si="8"/>
        <v>16700</v>
      </c>
      <c r="C134" s="47">
        <f t="shared" si="7"/>
        <v>8300</v>
      </c>
      <c r="D134" s="48">
        <f>ROUND(MAX((B134-3500)*{0.03,0.1,0.2,0.25,0.3,0.35,0.45}-{0,105,555,1005,2755,5505,13505},0),2)</f>
        <v>2295</v>
      </c>
      <c r="E134" s="48">
        <f>LOOKUP(C134/12,{0,1500.001,4500.001,9000.001,35000.001,55000.001,80000.001},{0.03,0.1,0.2,0.25,0.3,0.35,0.45})*C134-LOOKUP(C134/12,{0,1500.001,4500.001,9000.001,35000.001,55000.001,80000.001},{0,105,555,1005,2755,5505,13505})</f>
        <v>249</v>
      </c>
      <c r="F134" s="48">
        <f t="shared" si="9"/>
        <v>2544</v>
      </c>
      <c r="G134" s="1"/>
    </row>
    <row r="135" spans="1:7">
      <c r="A135" s="43" t="s">
        <v>134</v>
      </c>
      <c r="B135" s="44">
        <f t="shared" si="8"/>
        <v>16800</v>
      </c>
      <c r="C135" s="44">
        <f t="shared" si="7"/>
        <v>8200</v>
      </c>
      <c r="D135" s="45">
        <f>ROUND(MAX((B135-3500)*{0.03,0.1,0.2,0.25,0.3,0.35,0.45}-{0,105,555,1005,2755,5505,13505},0),2)</f>
        <v>2320</v>
      </c>
      <c r="E135" s="45">
        <f>LOOKUP(C135/12,{0,1500.001,4500.001,9000.001,35000.001,55000.001,80000.001},{0.03,0.1,0.2,0.25,0.3,0.35,0.45})*C135-LOOKUP(C135/12,{0,1500.001,4500.001,9000.001,35000.001,55000.001,80000.001},{0,105,555,1005,2755,5505,13505})</f>
        <v>246</v>
      </c>
      <c r="F135" s="45">
        <f t="shared" si="9"/>
        <v>2566</v>
      </c>
      <c r="G135" s="1"/>
    </row>
    <row r="136" spans="1:7">
      <c r="A136" s="46" t="s">
        <v>135</v>
      </c>
      <c r="B136" s="47">
        <f t="shared" si="8"/>
        <v>16900</v>
      </c>
      <c r="C136" s="47">
        <f t="shared" si="7"/>
        <v>8100</v>
      </c>
      <c r="D136" s="48">
        <f>ROUND(MAX((B136-3500)*{0.03,0.1,0.2,0.25,0.3,0.35,0.45}-{0,105,555,1005,2755,5505,13505},0),2)</f>
        <v>2345</v>
      </c>
      <c r="E136" s="48">
        <f>LOOKUP(C136/12,{0,1500.001,4500.001,9000.001,35000.001,55000.001,80000.001},{0.03,0.1,0.2,0.25,0.3,0.35,0.45})*C136-LOOKUP(C136/12,{0,1500.001,4500.001,9000.001,35000.001,55000.001,80000.001},{0,105,555,1005,2755,5505,13505})</f>
        <v>243</v>
      </c>
      <c r="F136" s="48">
        <f t="shared" si="9"/>
        <v>2588</v>
      </c>
      <c r="G136" s="1"/>
    </row>
    <row r="137" spans="1:7" ht="14.25" thickBot="1">
      <c r="A137" s="43" t="s">
        <v>136</v>
      </c>
      <c r="B137" s="44">
        <f t="shared" si="8"/>
        <v>17000</v>
      </c>
      <c r="C137" s="44">
        <f t="shared" si="7"/>
        <v>8000</v>
      </c>
      <c r="D137" s="45">
        <f>ROUND(MAX((B137-3500)*{0.03,0.1,0.2,0.25,0.3,0.35,0.45}-{0,105,555,1005,2755,5505,13505},0),2)</f>
        <v>2370</v>
      </c>
      <c r="E137" s="45">
        <f>LOOKUP(C137/12,{0,1500.001,4500.001,9000.001,35000.001,55000.001,80000.001},{0.03,0.1,0.2,0.25,0.3,0.35,0.45})*C137-LOOKUP(C137/12,{0,1500.001,4500.001,9000.001,35000.001,55000.001,80000.001},{0,105,555,1005,2755,5505,13505})</f>
        <v>240</v>
      </c>
      <c r="F137" s="45">
        <f t="shared" si="9"/>
        <v>2610</v>
      </c>
      <c r="G137" s="1"/>
    </row>
    <row r="138" spans="1:7" ht="14.25" thickTop="1">
      <c r="A138" s="46" t="s">
        <v>137</v>
      </c>
      <c r="B138" s="41">
        <f t="shared" si="8"/>
        <v>17100</v>
      </c>
      <c r="C138" s="47">
        <f t="shared" si="7"/>
        <v>7900</v>
      </c>
      <c r="D138" s="48">
        <f>ROUND(MAX((B138-3500)*{0.03,0.1,0.2,0.25,0.3,0.35,0.45}-{0,105,555,1005,2755,5505,13505},0),2)</f>
        <v>2395</v>
      </c>
      <c r="E138" s="48">
        <f>LOOKUP(C138/12,{0,1500.001,4500.001,9000.001,35000.001,55000.001,80000.001},{0.03,0.1,0.2,0.25,0.3,0.35,0.45})*C138-LOOKUP(C138/12,{0,1500.001,4500.001,9000.001,35000.001,55000.001,80000.001},{0,105,555,1005,2755,5505,13505})</f>
        <v>237</v>
      </c>
      <c r="F138" s="48">
        <f t="shared" si="9"/>
        <v>2632</v>
      </c>
      <c r="G138" s="1"/>
    </row>
    <row r="139" spans="1:7">
      <c r="A139" s="43" t="s">
        <v>138</v>
      </c>
      <c r="B139" s="44">
        <f t="shared" si="8"/>
        <v>17200</v>
      </c>
      <c r="C139" s="44">
        <f t="shared" si="7"/>
        <v>7800</v>
      </c>
      <c r="D139" s="45">
        <f>ROUND(MAX((B139-3500)*{0.03,0.1,0.2,0.25,0.3,0.35,0.45}-{0,105,555,1005,2755,5505,13505},0),2)</f>
        <v>2420</v>
      </c>
      <c r="E139" s="45">
        <f>LOOKUP(C139/12,{0,1500.001,4500.001,9000.001,35000.001,55000.001,80000.001},{0.03,0.1,0.2,0.25,0.3,0.35,0.45})*C139-LOOKUP(C139/12,{0,1500.001,4500.001,9000.001,35000.001,55000.001,80000.001},{0,105,555,1005,2755,5505,13505})</f>
        <v>234</v>
      </c>
      <c r="F139" s="45">
        <f t="shared" si="9"/>
        <v>2654</v>
      </c>
      <c r="G139" s="1"/>
    </row>
    <row r="140" spans="1:7">
      <c r="A140" s="46" t="s">
        <v>139</v>
      </c>
      <c r="B140" s="47">
        <f t="shared" si="8"/>
        <v>17300</v>
      </c>
      <c r="C140" s="47">
        <f t="shared" si="7"/>
        <v>7700</v>
      </c>
      <c r="D140" s="48">
        <f>ROUND(MAX((B140-3500)*{0.03,0.1,0.2,0.25,0.3,0.35,0.45}-{0,105,555,1005,2755,5505,13505},0),2)</f>
        <v>2445</v>
      </c>
      <c r="E140" s="48">
        <f>LOOKUP(C140/12,{0,1500.001,4500.001,9000.001,35000.001,55000.001,80000.001},{0.03,0.1,0.2,0.25,0.3,0.35,0.45})*C140-LOOKUP(C140/12,{0,1500.001,4500.001,9000.001,35000.001,55000.001,80000.001},{0,105,555,1005,2755,5505,13505})</f>
        <v>231</v>
      </c>
      <c r="F140" s="48">
        <f t="shared" si="9"/>
        <v>2676</v>
      </c>
      <c r="G140" s="1"/>
    </row>
    <row r="141" spans="1:7" ht="14.25" thickBot="1">
      <c r="A141" s="43" t="s">
        <v>140</v>
      </c>
      <c r="B141" s="44">
        <f t="shared" si="8"/>
        <v>17400</v>
      </c>
      <c r="C141" s="44">
        <f t="shared" si="7"/>
        <v>7600</v>
      </c>
      <c r="D141" s="45">
        <f>ROUND(MAX((B141-3500)*{0.03,0.1,0.2,0.25,0.3,0.35,0.45}-{0,105,555,1005,2755,5505,13505},0),2)</f>
        <v>2470</v>
      </c>
      <c r="E141" s="45">
        <f>LOOKUP(C141/12,{0,1500.001,4500.001,9000.001,35000.001,55000.001,80000.001},{0.03,0.1,0.2,0.25,0.3,0.35,0.45})*C141-LOOKUP(C141/12,{0,1500.001,4500.001,9000.001,35000.001,55000.001,80000.001},{0,105,555,1005,2755,5505,13505})</f>
        <v>228</v>
      </c>
      <c r="F141" s="45">
        <f t="shared" si="9"/>
        <v>2698</v>
      </c>
      <c r="G141" s="1"/>
    </row>
    <row r="142" spans="1:7" ht="14.25" thickTop="1">
      <c r="A142" s="46" t="s">
        <v>141</v>
      </c>
      <c r="B142" s="41">
        <f t="shared" si="8"/>
        <v>17500</v>
      </c>
      <c r="C142" s="47">
        <f t="shared" si="7"/>
        <v>7500</v>
      </c>
      <c r="D142" s="48">
        <f>ROUND(MAX((B142-3500)*{0.03,0.1,0.2,0.25,0.3,0.35,0.45}-{0,105,555,1005,2755,5505,13505},0),2)</f>
        <v>2495</v>
      </c>
      <c r="E142" s="48">
        <f>LOOKUP(C142/12,{0,1500.001,4500.001,9000.001,35000.001,55000.001,80000.001},{0.03,0.1,0.2,0.25,0.3,0.35,0.45})*C142-LOOKUP(C142/12,{0,1500.001,4500.001,9000.001,35000.001,55000.001,80000.001},{0,105,555,1005,2755,5505,13505})</f>
        <v>225</v>
      </c>
      <c r="F142" s="48">
        <f t="shared" si="9"/>
        <v>2720</v>
      </c>
      <c r="G142" s="1"/>
    </row>
    <row r="143" spans="1:7">
      <c r="A143" s="43" t="s">
        <v>142</v>
      </c>
      <c r="B143" s="44">
        <f t="shared" si="8"/>
        <v>17600</v>
      </c>
      <c r="C143" s="44">
        <f t="shared" si="7"/>
        <v>7400</v>
      </c>
      <c r="D143" s="45">
        <f>ROUND(MAX((B143-3500)*{0.03,0.1,0.2,0.25,0.3,0.35,0.45}-{0,105,555,1005,2755,5505,13505},0),2)</f>
        <v>2520</v>
      </c>
      <c r="E143" s="45">
        <f>LOOKUP(C143/12,{0,1500.001,4500.001,9000.001,35000.001,55000.001,80000.001},{0.03,0.1,0.2,0.25,0.3,0.35,0.45})*C143-LOOKUP(C143/12,{0,1500.001,4500.001,9000.001,35000.001,55000.001,80000.001},{0,105,555,1005,2755,5505,13505})</f>
        <v>222</v>
      </c>
      <c r="F143" s="45">
        <f t="shared" si="9"/>
        <v>2742</v>
      </c>
      <c r="G143" s="1"/>
    </row>
    <row r="144" spans="1:7">
      <c r="A144" s="46" t="s">
        <v>143</v>
      </c>
      <c r="B144" s="47">
        <f t="shared" si="8"/>
        <v>17700</v>
      </c>
      <c r="C144" s="47">
        <f t="shared" si="7"/>
        <v>7300</v>
      </c>
      <c r="D144" s="48">
        <f>ROUND(MAX((B144-3500)*{0.03,0.1,0.2,0.25,0.3,0.35,0.45}-{0,105,555,1005,2755,5505,13505},0),2)</f>
        <v>2545</v>
      </c>
      <c r="E144" s="48">
        <f>LOOKUP(C144/12,{0,1500.001,4500.001,9000.001,35000.001,55000.001,80000.001},{0.03,0.1,0.2,0.25,0.3,0.35,0.45})*C144-LOOKUP(C144/12,{0,1500.001,4500.001,9000.001,35000.001,55000.001,80000.001},{0,105,555,1005,2755,5505,13505})</f>
        <v>219</v>
      </c>
      <c r="F144" s="48">
        <f t="shared" si="9"/>
        <v>2764</v>
      </c>
      <c r="G144" s="1"/>
    </row>
    <row r="145" spans="1:7" ht="14.25" thickBot="1">
      <c r="A145" s="43" t="s">
        <v>144</v>
      </c>
      <c r="B145" s="44">
        <f t="shared" si="8"/>
        <v>17800</v>
      </c>
      <c r="C145" s="44">
        <f t="shared" si="7"/>
        <v>7200</v>
      </c>
      <c r="D145" s="45">
        <f>ROUND(MAX((B145-3500)*{0.03,0.1,0.2,0.25,0.3,0.35,0.45}-{0,105,555,1005,2755,5505,13505},0),2)</f>
        <v>2570</v>
      </c>
      <c r="E145" s="45">
        <f>LOOKUP(C145/12,{0,1500.001,4500.001,9000.001,35000.001,55000.001,80000.001},{0.03,0.1,0.2,0.25,0.3,0.35,0.45})*C145-LOOKUP(C145/12,{0,1500.001,4500.001,9000.001,35000.001,55000.001,80000.001},{0,105,555,1005,2755,5505,13505})</f>
        <v>216</v>
      </c>
      <c r="F145" s="45">
        <f t="shared" si="9"/>
        <v>2786</v>
      </c>
      <c r="G145" s="1"/>
    </row>
    <row r="146" spans="1:7" ht="14.25" thickTop="1">
      <c r="A146" s="46" t="s">
        <v>145</v>
      </c>
      <c r="B146" s="41">
        <f t="shared" si="8"/>
        <v>17900</v>
      </c>
      <c r="C146" s="47">
        <f t="shared" si="7"/>
        <v>7100</v>
      </c>
      <c r="D146" s="48">
        <f>ROUND(MAX((B146-3500)*{0.03,0.1,0.2,0.25,0.3,0.35,0.45}-{0,105,555,1005,2755,5505,13505},0),2)</f>
        <v>2595</v>
      </c>
      <c r="E146" s="48">
        <f>LOOKUP(C146/12,{0,1500.001,4500.001,9000.001,35000.001,55000.001,80000.001},{0.03,0.1,0.2,0.25,0.3,0.35,0.45})*C146-LOOKUP(C146/12,{0,1500.001,4500.001,9000.001,35000.001,55000.001,80000.001},{0,105,555,1005,2755,5505,13505})</f>
        <v>213</v>
      </c>
      <c r="F146" s="48">
        <f t="shared" si="9"/>
        <v>2808</v>
      </c>
      <c r="G146" s="1"/>
    </row>
    <row r="147" spans="1:7">
      <c r="A147" s="43" t="s">
        <v>146</v>
      </c>
      <c r="B147" s="44">
        <f t="shared" si="8"/>
        <v>18000</v>
      </c>
      <c r="C147" s="44">
        <f t="shared" si="7"/>
        <v>7000</v>
      </c>
      <c r="D147" s="45">
        <f>ROUND(MAX((B147-3500)*{0.03,0.1,0.2,0.25,0.3,0.35,0.45}-{0,105,555,1005,2755,5505,13505},0),2)</f>
        <v>2620</v>
      </c>
      <c r="E147" s="45">
        <f>LOOKUP(C147/12,{0,1500.001,4500.001,9000.001,35000.001,55000.001,80000.001},{0.03,0.1,0.2,0.25,0.3,0.35,0.45})*C147-LOOKUP(C147/12,{0,1500.001,4500.001,9000.001,35000.001,55000.001,80000.001},{0,105,555,1005,2755,5505,13505})</f>
        <v>210</v>
      </c>
      <c r="F147" s="45">
        <f t="shared" si="9"/>
        <v>2830</v>
      </c>
      <c r="G147" s="1"/>
    </row>
    <row r="148" spans="1:7">
      <c r="A148" s="46" t="s">
        <v>147</v>
      </c>
      <c r="B148" s="47">
        <f t="shared" si="8"/>
        <v>18100</v>
      </c>
      <c r="C148" s="47">
        <f t="shared" si="7"/>
        <v>6900</v>
      </c>
      <c r="D148" s="48">
        <f>ROUND(MAX((B148-3500)*{0.03,0.1,0.2,0.25,0.3,0.35,0.45}-{0,105,555,1005,2755,5505,13505},0),2)</f>
        <v>2645</v>
      </c>
      <c r="E148" s="48">
        <f>LOOKUP(C148/12,{0,1500.001,4500.001,9000.001,35000.001,55000.001,80000.001},{0.03,0.1,0.2,0.25,0.3,0.35,0.45})*C148-LOOKUP(C148/12,{0,1500.001,4500.001,9000.001,35000.001,55000.001,80000.001},{0,105,555,1005,2755,5505,13505})</f>
        <v>207</v>
      </c>
      <c r="F148" s="48">
        <f t="shared" si="9"/>
        <v>2852</v>
      </c>
      <c r="G148" s="1"/>
    </row>
    <row r="149" spans="1:7" ht="14.25" thickBot="1">
      <c r="A149" s="43" t="s">
        <v>148</v>
      </c>
      <c r="B149" s="44">
        <f t="shared" si="8"/>
        <v>18200</v>
      </c>
      <c r="C149" s="44">
        <f t="shared" si="7"/>
        <v>6800</v>
      </c>
      <c r="D149" s="45">
        <f>ROUND(MAX((B149-3500)*{0.03,0.1,0.2,0.25,0.3,0.35,0.45}-{0,105,555,1005,2755,5505,13505},0),2)</f>
        <v>2670</v>
      </c>
      <c r="E149" s="45">
        <f>LOOKUP(C149/12,{0,1500.001,4500.001,9000.001,35000.001,55000.001,80000.001},{0.03,0.1,0.2,0.25,0.3,0.35,0.45})*C149-LOOKUP(C149/12,{0,1500.001,4500.001,9000.001,35000.001,55000.001,80000.001},{0,105,555,1005,2755,5505,13505})</f>
        <v>204</v>
      </c>
      <c r="F149" s="45">
        <f t="shared" si="9"/>
        <v>2874</v>
      </c>
      <c r="G149" s="1"/>
    </row>
    <row r="150" spans="1:7" ht="14.25" thickTop="1">
      <c r="A150" s="46" t="s">
        <v>149</v>
      </c>
      <c r="B150" s="41">
        <f t="shared" si="8"/>
        <v>18300</v>
      </c>
      <c r="C150" s="47">
        <f t="shared" si="7"/>
        <v>6700</v>
      </c>
      <c r="D150" s="48">
        <f>ROUND(MAX((B150-3500)*{0.03,0.1,0.2,0.25,0.3,0.35,0.45}-{0,105,555,1005,2755,5505,13505},0),2)</f>
        <v>2695</v>
      </c>
      <c r="E150" s="48">
        <f>LOOKUP(C150/12,{0,1500.001,4500.001,9000.001,35000.001,55000.001,80000.001},{0.03,0.1,0.2,0.25,0.3,0.35,0.45})*C150-LOOKUP(C150/12,{0,1500.001,4500.001,9000.001,35000.001,55000.001,80000.001},{0,105,555,1005,2755,5505,13505})</f>
        <v>201</v>
      </c>
      <c r="F150" s="48">
        <f t="shared" si="9"/>
        <v>2896</v>
      </c>
      <c r="G150" s="1"/>
    </row>
    <row r="151" spans="1:7">
      <c r="A151" s="43" t="s">
        <v>150</v>
      </c>
      <c r="B151" s="44">
        <f t="shared" si="8"/>
        <v>18400</v>
      </c>
      <c r="C151" s="44">
        <f t="shared" si="7"/>
        <v>6600</v>
      </c>
      <c r="D151" s="45">
        <f>ROUND(MAX((B151-3500)*{0.03,0.1,0.2,0.25,0.3,0.35,0.45}-{0,105,555,1005,2755,5505,13505},0),2)</f>
        <v>2720</v>
      </c>
      <c r="E151" s="45">
        <f>LOOKUP(C151/12,{0,1500.001,4500.001,9000.001,35000.001,55000.001,80000.001},{0.03,0.1,0.2,0.25,0.3,0.35,0.45})*C151-LOOKUP(C151/12,{0,1500.001,4500.001,9000.001,35000.001,55000.001,80000.001},{0,105,555,1005,2755,5505,13505})</f>
        <v>198</v>
      </c>
      <c r="F151" s="45">
        <f t="shared" si="9"/>
        <v>2918</v>
      </c>
      <c r="G151" s="1"/>
    </row>
    <row r="152" spans="1:7">
      <c r="A152" s="46" t="s">
        <v>151</v>
      </c>
      <c r="B152" s="47">
        <f t="shared" si="8"/>
        <v>18500</v>
      </c>
      <c r="C152" s="47">
        <f t="shared" si="7"/>
        <v>6500</v>
      </c>
      <c r="D152" s="48">
        <f>ROUND(MAX((B152-3500)*{0.03,0.1,0.2,0.25,0.3,0.35,0.45}-{0,105,555,1005,2755,5505,13505},0),2)</f>
        <v>2745</v>
      </c>
      <c r="E152" s="48">
        <f>LOOKUP(C152/12,{0,1500.001,4500.001,9000.001,35000.001,55000.001,80000.001},{0.03,0.1,0.2,0.25,0.3,0.35,0.45})*C152-LOOKUP(C152/12,{0,1500.001,4500.001,9000.001,35000.001,55000.001,80000.001},{0,105,555,1005,2755,5505,13505})</f>
        <v>195</v>
      </c>
      <c r="F152" s="48">
        <f t="shared" si="9"/>
        <v>2940</v>
      </c>
      <c r="G152" s="1"/>
    </row>
    <row r="153" spans="1:7" ht="14.25" thickBot="1">
      <c r="A153" s="43" t="s">
        <v>152</v>
      </c>
      <c r="B153" s="44">
        <f t="shared" si="8"/>
        <v>18600</v>
      </c>
      <c r="C153" s="44">
        <f t="shared" si="7"/>
        <v>6400</v>
      </c>
      <c r="D153" s="45">
        <f>ROUND(MAX((B153-3500)*{0.03,0.1,0.2,0.25,0.3,0.35,0.45}-{0,105,555,1005,2755,5505,13505},0),2)</f>
        <v>2770</v>
      </c>
      <c r="E153" s="45">
        <f>LOOKUP(C153/12,{0,1500.001,4500.001,9000.001,35000.001,55000.001,80000.001},{0.03,0.1,0.2,0.25,0.3,0.35,0.45})*C153-LOOKUP(C153/12,{0,1500.001,4500.001,9000.001,35000.001,55000.001,80000.001},{0,105,555,1005,2755,5505,13505})</f>
        <v>192</v>
      </c>
      <c r="F153" s="45">
        <f t="shared" si="9"/>
        <v>2962</v>
      </c>
      <c r="G153" s="1"/>
    </row>
    <row r="154" spans="1:7" ht="14.25" thickTop="1">
      <c r="A154" s="46" t="s">
        <v>153</v>
      </c>
      <c r="B154" s="41">
        <f t="shared" si="8"/>
        <v>18700</v>
      </c>
      <c r="C154" s="47">
        <f t="shared" si="7"/>
        <v>6300</v>
      </c>
      <c r="D154" s="48">
        <f>ROUND(MAX((B154-3500)*{0.03,0.1,0.2,0.25,0.3,0.35,0.45}-{0,105,555,1005,2755,5505,13505},0),2)</f>
        <v>2795</v>
      </c>
      <c r="E154" s="48">
        <f>LOOKUP(C154/12,{0,1500.001,4500.001,9000.001,35000.001,55000.001,80000.001},{0.03,0.1,0.2,0.25,0.3,0.35,0.45})*C154-LOOKUP(C154/12,{0,1500.001,4500.001,9000.001,35000.001,55000.001,80000.001},{0,105,555,1005,2755,5505,13505})</f>
        <v>189</v>
      </c>
      <c r="F154" s="48">
        <f t="shared" si="9"/>
        <v>2984</v>
      </c>
      <c r="G154" s="1"/>
    </row>
    <row r="155" spans="1:7">
      <c r="A155" s="43" t="s">
        <v>154</v>
      </c>
      <c r="B155" s="44">
        <f t="shared" si="8"/>
        <v>18800</v>
      </c>
      <c r="C155" s="44">
        <f t="shared" si="7"/>
        <v>6200</v>
      </c>
      <c r="D155" s="45">
        <f>ROUND(MAX((B155-3500)*{0.03,0.1,0.2,0.25,0.3,0.35,0.45}-{0,105,555,1005,2755,5505,13505},0),2)</f>
        <v>2820</v>
      </c>
      <c r="E155" s="45">
        <f>LOOKUP(C155/12,{0,1500.001,4500.001,9000.001,35000.001,55000.001,80000.001},{0.03,0.1,0.2,0.25,0.3,0.35,0.45})*C155-LOOKUP(C155/12,{0,1500.001,4500.001,9000.001,35000.001,55000.001,80000.001},{0,105,555,1005,2755,5505,13505})</f>
        <v>186</v>
      </c>
      <c r="F155" s="45">
        <f t="shared" si="9"/>
        <v>3006</v>
      </c>
      <c r="G155" s="1"/>
    </row>
    <row r="156" spans="1:7">
      <c r="A156" s="46" t="s">
        <v>155</v>
      </c>
      <c r="B156" s="47">
        <f t="shared" si="8"/>
        <v>18900</v>
      </c>
      <c r="C156" s="47">
        <f t="shared" si="7"/>
        <v>6100</v>
      </c>
      <c r="D156" s="48">
        <f>ROUND(MAX((B156-3500)*{0.03,0.1,0.2,0.25,0.3,0.35,0.45}-{0,105,555,1005,2755,5505,13505},0),2)</f>
        <v>2845</v>
      </c>
      <c r="E156" s="48">
        <f>LOOKUP(C156/12,{0,1500.001,4500.001,9000.001,35000.001,55000.001,80000.001},{0.03,0.1,0.2,0.25,0.3,0.35,0.45})*C156-LOOKUP(C156/12,{0,1500.001,4500.001,9000.001,35000.001,55000.001,80000.001},{0,105,555,1005,2755,5505,13505})</f>
        <v>183</v>
      </c>
      <c r="F156" s="48">
        <f t="shared" si="9"/>
        <v>3028</v>
      </c>
      <c r="G156" s="1"/>
    </row>
    <row r="157" spans="1:7" ht="14.25" thickBot="1">
      <c r="A157" s="43" t="s">
        <v>156</v>
      </c>
      <c r="B157" s="44">
        <f t="shared" si="8"/>
        <v>19000</v>
      </c>
      <c r="C157" s="44">
        <f t="shared" si="7"/>
        <v>6000</v>
      </c>
      <c r="D157" s="45">
        <f>ROUND(MAX((B157-3500)*{0.03,0.1,0.2,0.25,0.3,0.35,0.45}-{0,105,555,1005,2755,5505,13505},0),2)</f>
        <v>2870</v>
      </c>
      <c r="E157" s="45">
        <f>LOOKUP(C157/12,{0,1500.001,4500.001,9000.001,35000.001,55000.001,80000.001},{0.03,0.1,0.2,0.25,0.3,0.35,0.45})*C157-LOOKUP(C157/12,{0,1500.001,4500.001,9000.001,35000.001,55000.001,80000.001},{0,105,555,1005,2755,5505,13505})</f>
        <v>180</v>
      </c>
      <c r="F157" s="45">
        <f t="shared" si="9"/>
        <v>3050</v>
      </c>
      <c r="G157" s="1"/>
    </row>
    <row r="158" spans="1:7" ht="14.25" thickTop="1">
      <c r="A158" s="46" t="s">
        <v>157</v>
      </c>
      <c r="B158" s="41">
        <f t="shared" si="8"/>
        <v>19100</v>
      </c>
      <c r="C158" s="47">
        <f t="shared" si="7"/>
        <v>5900</v>
      </c>
      <c r="D158" s="48">
        <f>ROUND(MAX((B158-3500)*{0.03,0.1,0.2,0.25,0.3,0.35,0.45}-{0,105,555,1005,2755,5505,13505},0),2)</f>
        <v>2895</v>
      </c>
      <c r="E158" s="48">
        <f>LOOKUP(C158/12,{0,1500.001,4500.001,9000.001,35000.001,55000.001,80000.001},{0.03,0.1,0.2,0.25,0.3,0.35,0.45})*C158-LOOKUP(C158/12,{0,1500.001,4500.001,9000.001,35000.001,55000.001,80000.001},{0,105,555,1005,2755,5505,13505})</f>
        <v>177</v>
      </c>
      <c r="F158" s="48">
        <f t="shared" si="9"/>
        <v>3072</v>
      </c>
      <c r="G158" s="1"/>
    </row>
    <row r="159" spans="1:7">
      <c r="A159" s="43" t="s">
        <v>158</v>
      </c>
      <c r="B159" s="44">
        <f t="shared" si="8"/>
        <v>19200</v>
      </c>
      <c r="C159" s="44">
        <f t="shared" si="7"/>
        <v>5800</v>
      </c>
      <c r="D159" s="45">
        <f>ROUND(MAX((B159-3500)*{0.03,0.1,0.2,0.25,0.3,0.35,0.45}-{0,105,555,1005,2755,5505,13505},0),2)</f>
        <v>2920</v>
      </c>
      <c r="E159" s="45">
        <f>LOOKUP(C159/12,{0,1500.001,4500.001,9000.001,35000.001,55000.001,80000.001},{0.03,0.1,0.2,0.25,0.3,0.35,0.45})*C159-LOOKUP(C159/12,{0,1500.001,4500.001,9000.001,35000.001,55000.001,80000.001},{0,105,555,1005,2755,5505,13505})</f>
        <v>174</v>
      </c>
      <c r="F159" s="45">
        <f t="shared" si="9"/>
        <v>3094</v>
      </c>
      <c r="G159" s="1"/>
    </row>
    <row r="160" spans="1:7">
      <c r="A160" s="46" t="s">
        <v>159</v>
      </c>
      <c r="B160" s="47">
        <f t="shared" si="8"/>
        <v>19300</v>
      </c>
      <c r="C160" s="47">
        <f t="shared" si="7"/>
        <v>5700</v>
      </c>
      <c r="D160" s="48">
        <f>ROUND(MAX((B160-3500)*{0.03,0.1,0.2,0.25,0.3,0.35,0.45}-{0,105,555,1005,2755,5505,13505},0),2)</f>
        <v>2945</v>
      </c>
      <c r="E160" s="48">
        <f>LOOKUP(C160/12,{0,1500.001,4500.001,9000.001,35000.001,55000.001,80000.001},{0.03,0.1,0.2,0.25,0.3,0.35,0.45})*C160-LOOKUP(C160/12,{0,1500.001,4500.001,9000.001,35000.001,55000.001,80000.001},{0,105,555,1005,2755,5505,13505})</f>
        <v>171</v>
      </c>
      <c r="F160" s="48">
        <f t="shared" si="9"/>
        <v>3116</v>
      </c>
      <c r="G160" s="1"/>
    </row>
    <row r="161" spans="1:7" ht="14.25" thickBot="1">
      <c r="A161" s="43" t="s">
        <v>160</v>
      </c>
      <c r="B161" s="44">
        <f t="shared" si="8"/>
        <v>19400</v>
      </c>
      <c r="C161" s="44">
        <f t="shared" si="7"/>
        <v>5600</v>
      </c>
      <c r="D161" s="45">
        <f>ROUND(MAX((B161-3500)*{0.03,0.1,0.2,0.25,0.3,0.35,0.45}-{0,105,555,1005,2755,5505,13505},0),2)</f>
        <v>2970</v>
      </c>
      <c r="E161" s="45">
        <f>LOOKUP(C161/12,{0,1500.001,4500.001,9000.001,35000.001,55000.001,80000.001},{0.03,0.1,0.2,0.25,0.3,0.35,0.45})*C161-LOOKUP(C161/12,{0,1500.001,4500.001,9000.001,35000.001,55000.001,80000.001},{0,105,555,1005,2755,5505,13505})</f>
        <v>168</v>
      </c>
      <c r="F161" s="45">
        <f t="shared" si="9"/>
        <v>3138</v>
      </c>
      <c r="G161" s="1"/>
    </row>
    <row r="162" spans="1:7" ht="14.25" thickTop="1">
      <c r="A162" s="46" t="s">
        <v>161</v>
      </c>
      <c r="B162" s="41">
        <f t="shared" si="8"/>
        <v>19500</v>
      </c>
      <c r="C162" s="47">
        <f t="shared" si="7"/>
        <v>5500</v>
      </c>
      <c r="D162" s="48">
        <f>ROUND(MAX((B162-3500)*{0.03,0.1,0.2,0.25,0.3,0.35,0.45}-{0,105,555,1005,2755,5505,13505},0),2)</f>
        <v>2995</v>
      </c>
      <c r="E162" s="48">
        <f>LOOKUP(C162/12,{0,1500.001,4500.001,9000.001,35000.001,55000.001,80000.001},{0.03,0.1,0.2,0.25,0.3,0.35,0.45})*C162-LOOKUP(C162/12,{0,1500.001,4500.001,9000.001,35000.001,55000.001,80000.001},{0,105,555,1005,2755,5505,13505})</f>
        <v>165</v>
      </c>
      <c r="F162" s="48">
        <f t="shared" si="9"/>
        <v>3160</v>
      </c>
      <c r="G162" s="1"/>
    </row>
    <row r="163" spans="1:7">
      <c r="A163" s="43" t="s">
        <v>162</v>
      </c>
      <c r="B163" s="44">
        <f t="shared" si="8"/>
        <v>19600</v>
      </c>
      <c r="C163" s="44">
        <f t="shared" si="7"/>
        <v>5400</v>
      </c>
      <c r="D163" s="45">
        <f>ROUND(MAX((B163-3500)*{0.03,0.1,0.2,0.25,0.3,0.35,0.45}-{0,105,555,1005,2755,5505,13505},0),2)</f>
        <v>3020</v>
      </c>
      <c r="E163" s="45">
        <f>LOOKUP(C163/12,{0,1500.001,4500.001,9000.001,35000.001,55000.001,80000.001},{0.03,0.1,0.2,0.25,0.3,0.35,0.45})*C163-LOOKUP(C163/12,{0,1500.001,4500.001,9000.001,35000.001,55000.001,80000.001},{0,105,555,1005,2755,5505,13505})</f>
        <v>162</v>
      </c>
      <c r="F163" s="45">
        <f t="shared" si="9"/>
        <v>3182</v>
      </c>
      <c r="G163" s="1"/>
    </row>
    <row r="164" spans="1:7">
      <c r="A164" s="46" t="s">
        <v>163</v>
      </c>
      <c r="B164" s="47">
        <f t="shared" si="8"/>
        <v>19700</v>
      </c>
      <c r="C164" s="47">
        <f t="shared" si="7"/>
        <v>5300</v>
      </c>
      <c r="D164" s="48">
        <f>ROUND(MAX((B164-3500)*{0.03,0.1,0.2,0.25,0.3,0.35,0.45}-{0,105,555,1005,2755,5505,13505},0),2)</f>
        <v>3045</v>
      </c>
      <c r="E164" s="48">
        <f>LOOKUP(C164/12,{0,1500.001,4500.001,9000.001,35000.001,55000.001,80000.001},{0.03,0.1,0.2,0.25,0.3,0.35,0.45})*C164-LOOKUP(C164/12,{0,1500.001,4500.001,9000.001,35000.001,55000.001,80000.001},{0,105,555,1005,2755,5505,13505})</f>
        <v>159</v>
      </c>
      <c r="F164" s="48">
        <f t="shared" si="9"/>
        <v>3204</v>
      </c>
      <c r="G164" s="1"/>
    </row>
    <row r="165" spans="1:7" ht="14.25" thickBot="1">
      <c r="A165" s="43" t="s">
        <v>164</v>
      </c>
      <c r="B165" s="44">
        <f t="shared" si="8"/>
        <v>19800</v>
      </c>
      <c r="C165" s="44">
        <f t="shared" si="7"/>
        <v>5200</v>
      </c>
      <c r="D165" s="45">
        <f>ROUND(MAX((B165-3500)*{0.03,0.1,0.2,0.25,0.3,0.35,0.45}-{0,105,555,1005,2755,5505,13505},0),2)</f>
        <v>3070</v>
      </c>
      <c r="E165" s="45">
        <f>LOOKUP(C165/12,{0,1500.001,4500.001,9000.001,35000.001,55000.001,80000.001},{0.03,0.1,0.2,0.25,0.3,0.35,0.45})*C165-LOOKUP(C165/12,{0,1500.001,4500.001,9000.001,35000.001,55000.001,80000.001},{0,105,555,1005,2755,5505,13505})</f>
        <v>156</v>
      </c>
      <c r="F165" s="45">
        <f t="shared" si="9"/>
        <v>3226</v>
      </c>
      <c r="G165" s="1"/>
    </row>
    <row r="166" spans="1:7" ht="14.25" thickTop="1">
      <c r="A166" s="46" t="s">
        <v>165</v>
      </c>
      <c r="B166" s="41">
        <f t="shared" si="8"/>
        <v>19900</v>
      </c>
      <c r="C166" s="47">
        <f t="shared" si="7"/>
        <v>5100</v>
      </c>
      <c r="D166" s="48">
        <f>ROUND(MAX((B166-3500)*{0.03,0.1,0.2,0.25,0.3,0.35,0.45}-{0,105,555,1005,2755,5505,13505},0),2)</f>
        <v>3095</v>
      </c>
      <c r="E166" s="48">
        <f>LOOKUP(C166/12,{0,1500.001,4500.001,9000.001,35000.001,55000.001,80000.001},{0.03,0.1,0.2,0.25,0.3,0.35,0.45})*C166-LOOKUP(C166/12,{0,1500.001,4500.001,9000.001,35000.001,55000.001,80000.001},{0,105,555,1005,2755,5505,13505})</f>
        <v>153</v>
      </c>
      <c r="F166" s="48">
        <f t="shared" si="9"/>
        <v>3248</v>
      </c>
      <c r="G166" s="1"/>
    </row>
    <row r="167" spans="1:7">
      <c r="A167" s="43" t="s">
        <v>166</v>
      </c>
      <c r="B167" s="44">
        <f t="shared" si="8"/>
        <v>20000</v>
      </c>
      <c r="C167" s="44">
        <f t="shared" si="7"/>
        <v>5000</v>
      </c>
      <c r="D167" s="45">
        <f>ROUND(MAX((B167-3500)*{0.03,0.1,0.2,0.25,0.3,0.35,0.45}-{0,105,555,1005,2755,5505,13505},0),2)</f>
        <v>3120</v>
      </c>
      <c r="E167" s="45">
        <f>LOOKUP(C167/12,{0,1500.001,4500.001,9000.001,35000.001,55000.001,80000.001},{0.03,0.1,0.2,0.25,0.3,0.35,0.45})*C167-LOOKUP(C167/12,{0,1500.001,4500.001,9000.001,35000.001,55000.001,80000.001},{0,105,555,1005,2755,5505,13505})</f>
        <v>150</v>
      </c>
      <c r="F167" s="45">
        <f t="shared" si="9"/>
        <v>3270</v>
      </c>
      <c r="G167" s="1"/>
    </row>
    <row r="168" spans="1:7">
      <c r="A168" s="46" t="s">
        <v>167</v>
      </c>
      <c r="B168" s="47">
        <f t="shared" si="8"/>
        <v>20100</v>
      </c>
      <c r="C168" s="47">
        <f t="shared" si="7"/>
        <v>4900</v>
      </c>
      <c r="D168" s="48">
        <f>ROUND(MAX((B168-3500)*{0.03,0.1,0.2,0.25,0.3,0.35,0.45}-{0,105,555,1005,2755,5505,13505},0),2)</f>
        <v>3145</v>
      </c>
      <c r="E168" s="48">
        <f>LOOKUP(C168/12,{0,1500.001,4500.001,9000.001,35000.001,55000.001,80000.001},{0.03,0.1,0.2,0.25,0.3,0.35,0.45})*C168-LOOKUP(C168/12,{0,1500.001,4500.001,9000.001,35000.001,55000.001,80000.001},{0,105,555,1005,2755,5505,13505})</f>
        <v>147</v>
      </c>
      <c r="F168" s="48">
        <f t="shared" si="9"/>
        <v>3292</v>
      </c>
      <c r="G168" s="1"/>
    </row>
    <row r="169" spans="1:7" ht="14.25" thickBot="1">
      <c r="A169" s="43" t="s">
        <v>168</v>
      </c>
      <c r="B169" s="44">
        <f t="shared" si="8"/>
        <v>20200</v>
      </c>
      <c r="C169" s="44">
        <f t="shared" si="7"/>
        <v>4800</v>
      </c>
      <c r="D169" s="45">
        <f>ROUND(MAX((B169-3500)*{0.03,0.1,0.2,0.25,0.3,0.35,0.45}-{0,105,555,1005,2755,5505,13505},0),2)</f>
        <v>3170</v>
      </c>
      <c r="E169" s="45">
        <f>LOOKUP(C169/12,{0,1500.001,4500.001,9000.001,35000.001,55000.001,80000.001},{0.03,0.1,0.2,0.25,0.3,0.35,0.45})*C169-LOOKUP(C169/12,{0,1500.001,4500.001,9000.001,35000.001,55000.001,80000.001},{0,105,555,1005,2755,5505,13505})</f>
        <v>144</v>
      </c>
      <c r="F169" s="45">
        <f t="shared" si="9"/>
        <v>3314</v>
      </c>
      <c r="G169" s="1"/>
    </row>
    <row r="170" spans="1:7" ht="14.25" thickTop="1">
      <c r="A170" s="46" t="s">
        <v>169</v>
      </c>
      <c r="B170" s="41">
        <f t="shared" si="8"/>
        <v>20300</v>
      </c>
      <c r="C170" s="47">
        <f t="shared" si="7"/>
        <v>4700</v>
      </c>
      <c r="D170" s="48">
        <f>ROUND(MAX((B170-3500)*{0.03,0.1,0.2,0.25,0.3,0.35,0.45}-{0,105,555,1005,2755,5505,13505},0),2)</f>
        <v>3195</v>
      </c>
      <c r="E170" s="48">
        <f>LOOKUP(C170/12,{0,1500.001,4500.001,9000.001,35000.001,55000.001,80000.001},{0.03,0.1,0.2,0.25,0.3,0.35,0.45})*C170-LOOKUP(C170/12,{0,1500.001,4500.001,9000.001,35000.001,55000.001,80000.001},{0,105,555,1005,2755,5505,13505})</f>
        <v>141</v>
      </c>
      <c r="F170" s="48">
        <f t="shared" si="9"/>
        <v>3336</v>
      </c>
      <c r="G170" s="1"/>
    </row>
    <row r="171" spans="1:7">
      <c r="A171" s="43" t="s">
        <v>170</v>
      </c>
      <c r="B171" s="44">
        <f t="shared" si="8"/>
        <v>20400</v>
      </c>
      <c r="C171" s="44">
        <f t="shared" si="7"/>
        <v>4600</v>
      </c>
      <c r="D171" s="45">
        <f>ROUND(MAX((B171-3500)*{0.03,0.1,0.2,0.25,0.3,0.35,0.45}-{0,105,555,1005,2755,5505,13505},0),2)</f>
        <v>3220</v>
      </c>
      <c r="E171" s="45">
        <f>LOOKUP(C171/12,{0,1500.001,4500.001,9000.001,35000.001,55000.001,80000.001},{0.03,0.1,0.2,0.25,0.3,0.35,0.45})*C171-LOOKUP(C171/12,{0,1500.001,4500.001,9000.001,35000.001,55000.001,80000.001},{0,105,555,1005,2755,5505,13505})</f>
        <v>138</v>
      </c>
      <c r="F171" s="45">
        <f t="shared" si="9"/>
        <v>3358</v>
      </c>
      <c r="G171" s="1"/>
    </row>
    <row r="172" spans="1:7">
      <c r="A172" s="46" t="s">
        <v>171</v>
      </c>
      <c r="B172" s="47">
        <f t="shared" si="8"/>
        <v>20500</v>
      </c>
      <c r="C172" s="47">
        <f t="shared" si="7"/>
        <v>4500</v>
      </c>
      <c r="D172" s="48">
        <f>ROUND(MAX((B172-3500)*{0.03,0.1,0.2,0.25,0.3,0.35,0.45}-{0,105,555,1005,2755,5505,13505},0),2)</f>
        <v>3245</v>
      </c>
      <c r="E172" s="48">
        <f>LOOKUP(C172/12,{0,1500.001,4500.001,9000.001,35000.001,55000.001,80000.001},{0.03,0.1,0.2,0.25,0.3,0.35,0.45})*C172-LOOKUP(C172/12,{0,1500.001,4500.001,9000.001,35000.001,55000.001,80000.001},{0,105,555,1005,2755,5505,13505})</f>
        <v>135</v>
      </c>
      <c r="F172" s="48">
        <f t="shared" si="9"/>
        <v>3380</v>
      </c>
      <c r="G172" s="1"/>
    </row>
    <row r="173" spans="1:7" ht="14.25" thickBot="1">
      <c r="A173" s="43" t="s">
        <v>172</v>
      </c>
      <c r="B173" s="44">
        <f t="shared" si="8"/>
        <v>20600</v>
      </c>
      <c r="C173" s="44">
        <f t="shared" si="7"/>
        <v>4400</v>
      </c>
      <c r="D173" s="45">
        <f>ROUND(MAX((B173-3500)*{0.03,0.1,0.2,0.25,0.3,0.35,0.45}-{0,105,555,1005,2755,5505,13505},0),2)</f>
        <v>3270</v>
      </c>
      <c r="E173" s="45">
        <f>LOOKUP(C173/12,{0,1500.001,4500.001,9000.001,35000.001,55000.001,80000.001},{0.03,0.1,0.2,0.25,0.3,0.35,0.45})*C173-LOOKUP(C173/12,{0,1500.001,4500.001,9000.001,35000.001,55000.001,80000.001},{0,105,555,1005,2755,5505,13505})</f>
        <v>132</v>
      </c>
      <c r="F173" s="45">
        <f t="shared" si="9"/>
        <v>3402</v>
      </c>
      <c r="G173" s="1"/>
    </row>
    <row r="174" spans="1:7" ht="14.25" thickTop="1">
      <c r="A174" s="46" t="s">
        <v>173</v>
      </c>
      <c r="B174" s="41">
        <f t="shared" si="8"/>
        <v>20700</v>
      </c>
      <c r="C174" s="47">
        <f t="shared" si="7"/>
        <v>4300</v>
      </c>
      <c r="D174" s="48">
        <f>ROUND(MAX((B174-3500)*{0.03,0.1,0.2,0.25,0.3,0.35,0.45}-{0,105,555,1005,2755,5505,13505},0),2)</f>
        <v>3295</v>
      </c>
      <c r="E174" s="48">
        <f>LOOKUP(C174/12,{0,1500.001,4500.001,9000.001,35000.001,55000.001,80000.001},{0.03,0.1,0.2,0.25,0.3,0.35,0.45})*C174-LOOKUP(C174/12,{0,1500.001,4500.001,9000.001,35000.001,55000.001,80000.001},{0,105,555,1005,2755,5505,13505})</f>
        <v>129</v>
      </c>
      <c r="F174" s="48">
        <f t="shared" si="9"/>
        <v>3424</v>
      </c>
      <c r="G174" s="1"/>
    </row>
    <row r="175" spans="1:7">
      <c r="A175" s="43" t="s">
        <v>174</v>
      </c>
      <c r="B175" s="44">
        <f t="shared" si="8"/>
        <v>20800</v>
      </c>
      <c r="C175" s="44">
        <f t="shared" si="7"/>
        <v>4200</v>
      </c>
      <c r="D175" s="45">
        <f>ROUND(MAX((B175-3500)*{0.03,0.1,0.2,0.25,0.3,0.35,0.45}-{0,105,555,1005,2755,5505,13505},0),2)</f>
        <v>3320</v>
      </c>
      <c r="E175" s="45">
        <f>LOOKUP(C175/12,{0,1500.001,4500.001,9000.001,35000.001,55000.001,80000.001},{0.03,0.1,0.2,0.25,0.3,0.35,0.45})*C175-LOOKUP(C175/12,{0,1500.001,4500.001,9000.001,35000.001,55000.001,80000.001},{0,105,555,1005,2755,5505,13505})</f>
        <v>126</v>
      </c>
      <c r="F175" s="45">
        <f t="shared" si="9"/>
        <v>3446</v>
      </c>
      <c r="G175" s="1"/>
    </row>
    <row r="176" spans="1:7">
      <c r="A176" s="46" t="s">
        <v>175</v>
      </c>
      <c r="B176" s="47">
        <f t="shared" si="8"/>
        <v>20900</v>
      </c>
      <c r="C176" s="47">
        <f t="shared" si="7"/>
        <v>4100</v>
      </c>
      <c r="D176" s="48">
        <f>ROUND(MAX((B176-3500)*{0.03,0.1,0.2,0.25,0.3,0.35,0.45}-{0,105,555,1005,2755,5505,13505},0),2)</f>
        <v>3345</v>
      </c>
      <c r="E176" s="48">
        <f>LOOKUP(C176/12,{0,1500.001,4500.001,9000.001,35000.001,55000.001,80000.001},{0.03,0.1,0.2,0.25,0.3,0.35,0.45})*C176-LOOKUP(C176/12,{0,1500.001,4500.001,9000.001,35000.001,55000.001,80000.001},{0,105,555,1005,2755,5505,13505})</f>
        <v>123</v>
      </c>
      <c r="F176" s="48">
        <f t="shared" si="9"/>
        <v>3468</v>
      </c>
      <c r="G176" s="1"/>
    </row>
    <row r="177" spans="1:7" ht="14.25" thickBot="1">
      <c r="A177" s="43" t="s">
        <v>176</v>
      </c>
      <c r="B177" s="44">
        <f t="shared" si="8"/>
        <v>21000</v>
      </c>
      <c r="C177" s="44">
        <f t="shared" si="7"/>
        <v>4000</v>
      </c>
      <c r="D177" s="45">
        <f>ROUND(MAX((B177-3500)*{0.03,0.1,0.2,0.25,0.3,0.35,0.45}-{0,105,555,1005,2755,5505,13505},0),2)</f>
        <v>3370</v>
      </c>
      <c r="E177" s="45">
        <f>LOOKUP(C177/12,{0,1500.001,4500.001,9000.001,35000.001,55000.001,80000.001},{0.03,0.1,0.2,0.25,0.3,0.35,0.45})*C177-LOOKUP(C177/12,{0,1500.001,4500.001,9000.001,35000.001,55000.001,80000.001},{0,105,555,1005,2755,5505,13505})</f>
        <v>120</v>
      </c>
      <c r="F177" s="45">
        <f t="shared" si="9"/>
        <v>3490</v>
      </c>
      <c r="G177" s="1"/>
    </row>
    <row r="178" spans="1:7" ht="14.25" thickTop="1">
      <c r="A178" s="46" t="s">
        <v>177</v>
      </c>
      <c r="B178" s="41">
        <f t="shared" si="8"/>
        <v>21100</v>
      </c>
      <c r="C178" s="47">
        <f t="shared" si="7"/>
        <v>3900</v>
      </c>
      <c r="D178" s="48">
        <f>ROUND(MAX((B178-3500)*{0.03,0.1,0.2,0.25,0.3,0.35,0.45}-{0,105,555,1005,2755,5505,13505},0),2)</f>
        <v>3395</v>
      </c>
      <c r="E178" s="48">
        <f>LOOKUP(C178/12,{0,1500.001,4500.001,9000.001,35000.001,55000.001,80000.001},{0.03,0.1,0.2,0.25,0.3,0.35,0.45})*C178-LOOKUP(C178/12,{0,1500.001,4500.001,9000.001,35000.001,55000.001,80000.001},{0,105,555,1005,2755,5505,13505})</f>
        <v>117</v>
      </c>
      <c r="F178" s="48">
        <f t="shared" si="9"/>
        <v>3512</v>
      </c>
      <c r="G178" s="1"/>
    </row>
    <row r="179" spans="1:7">
      <c r="A179" s="43" t="s">
        <v>178</v>
      </c>
      <c r="B179" s="44">
        <f t="shared" si="8"/>
        <v>21200</v>
      </c>
      <c r="C179" s="44">
        <f t="shared" si="7"/>
        <v>3800</v>
      </c>
      <c r="D179" s="45">
        <f>ROUND(MAX((B179-3500)*{0.03,0.1,0.2,0.25,0.3,0.35,0.45}-{0,105,555,1005,2755,5505,13505},0),2)</f>
        <v>3420</v>
      </c>
      <c r="E179" s="45">
        <f>LOOKUP(C179/12,{0,1500.001,4500.001,9000.001,35000.001,55000.001,80000.001},{0.03,0.1,0.2,0.25,0.3,0.35,0.45})*C179-LOOKUP(C179/12,{0,1500.001,4500.001,9000.001,35000.001,55000.001,80000.001},{0,105,555,1005,2755,5505,13505})</f>
        <v>114</v>
      </c>
      <c r="F179" s="45">
        <f t="shared" si="9"/>
        <v>3534</v>
      </c>
      <c r="G179" s="1"/>
    </row>
    <row r="180" spans="1:7">
      <c r="A180" s="46" t="s">
        <v>179</v>
      </c>
      <c r="B180" s="47">
        <f t="shared" si="8"/>
        <v>21300</v>
      </c>
      <c r="C180" s="47">
        <f t="shared" si="7"/>
        <v>3700</v>
      </c>
      <c r="D180" s="48">
        <f>ROUND(MAX((B180-3500)*{0.03,0.1,0.2,0.25,0.3,0.35,0.45}-{0,105,555,1005,2755,5505,13505},0),2)</f>
        <v>3445</v>
      </c>
      <c r="E180" s="48">
        <f>LOOKUP(C180/12,{0,1500.001,4500.001,9000.001,35000.001,55000.001,80000.001},{0.03,0.1,0.2,0.25,0.3,0.35,0.45})*C180-LOOKUP(C180/12,{0,1500.001,4500.001,9000.001,35000.001,55000.001,80000.001},{0,105,555,1005,2755,5505,13505})</f>
        <v>111</v>
      </c>
      <c r="F180" s="48">
        <f t="shared" si="9"/>
        <v>3556</v>
      </c>
      <c r="G180" s="1"/>
    </row>
    <row r="181" spans="1:7" ht="14.25" thickBot="1">
      <c r="A181" s="43" t="s">
        <v>180</v>
      </c>
      <c r="B181" s="44">
        <f t="shared" si="8"/>
        <v>21400</v>
      </c>
      <c r="C181" s="44">
        <f t="shared" si="7"/>
        <v>3600</v>
      </c>
      <c r="D181" s="45">
        <f>ROUND(MAX((B181-3500)*{0.03,0.1,0.2,0.25,0.3,0.35,0.45}-{0,105,555,1005,2755,5505,13505},0),2)</f>
        <v>3470</v>
      </c>
      <c r="E181" s="45">
        <f>LOOKUP(C181/12,{0,1500.001,4500.001,9000.001,35000.001,55000.001,80000.001},{0.03,0.1,0.2,0.25,0.3,0.35,0.45})*C181-LOOKUP(C181/12,{0,1500.001,4500.001,9000.001,35000.001,55000.001,80000.001},{0,105,555,1005,2755,5505,13505})</f>
        <v>108</v>
      </c>
      <c r="F181" s="45">
        <f t="shared" si="9"/>
        <v>3578</v>
      </c>
      <c r="G181" s="1"/>
    </row>
    <row r="182" spans="1:7" ht="14.25" thickTop="1">
      <c r="A182" s="46" t="s">
        <v>181</v>
      </c>
      <c r="B182" s="41">
        <f t="shared" si="8"/>
        <v>21500</v>
      </c>
      <c r="C182" s="47">
        <f t="shared" si="7"/>
        <v>3500</v>
      </c>
      <c r="D182" s="48">
        <f>ROUND(MAX((B182-3500)*{0.03,0.1,0.2,0.25,0.3,0.35,0.45}-{0,105,555,1005,2755,5505,13505},0),2)</f>
        <v>3495</v>
      </c>
      <c r="E182" s="48">
        <f>LOOKUP(C182/12,{0,1500.001,4500.001,9000.001,35000.001,55000.001,80000.001},{0.03,0.1,0.2,0.25,0.3,0.35,0.45})*C182-LOOKUP(C182/12,{0,1500.001,4500.001,9000.001,35000.001,55000.001,80000.001},{0,105,555,1005,2755,5505,13505})</f>
        <v>105</v>
      </c>
      <c r="F182" s="48">
        <f t="shared" si="9"/>
        <v>3600</v>
      </c>
      <c r="G182" s="1"/>
    </row>
    <row r="183" spans="1:7">
      <c r="A183" s="43" t="s">
        <v>182</v>
      </c>
      <c r="B183" s="44">
        <f t="shared" si="8"/>
        <v>21600</v>
      </c>
      <c r="C183" s="44">
        <f t="shared" si="7"/>
        <v>3400</v>
      </c>
      <c r="D183" s="45">
        <f>ROUND(MAX((B183-3500)*{0.03,0.1,0.2,0.25,0.3,0.35,0.45}-{0,105,555,1005,2755,5505,13505},0),2)</f>
        <v>3520</v>
      </c>
      <c r="E183" s="45">
        <f>LOOKUP(C183/12,{0,1500.001,4500.001,9000.001,35000.001,55000.001,80000.001},{0.03,0.1,0.2,0.25,0.3,0.35,0.45})*C183-LOOKUP(C183/12,{0,1500.001,4500.001,9000.001,35000.001,55000.001,80000.001},{0,105,555,1005,2755,5505,13505})</f>
        <v>102</v>
      </c>
      <c r="F183" s="45">
        <f t="shared" si="9"/>
        <v>3622</v>
      </c>
      <c r="G183" s="1"/>
    </row>
    <row r="184" spans="1:7">
      <c r="A184" s="46" t="s">
        <v>183</v>
      </c>
      <c r="B184" s="47">
        <f t="shared" si="8"/>
        <v>21700</v>
      </c>
      <c r="C184" s="47">
        <f t="shared" si="7"/>
        <v>3300</v>
      </c>
      <c r="D184" s="48">
        <f>ROUND(MAX((B184-3500)*{0.03,0.1,0.2,0.25,0.3,0.35,0.45}-{0,105,555,1005,2755,5505,13505},0),2)</f>
        <v>3545</v>
      </c>
      <c r="E184" s="48">
        <f>LOOKUP(C184/12,{0,1500.001,4500.001,9000.001,35000.001,55000.001,80000.001},{0.03,0.1,0.2,0.25,0.3,0.35,0.45})*C184-LOOKUP(C184/12,{0,1500.001,4500.001,9000.001,35000.001,55000.001,80000.001},{0,105,555,1005,2755,5505,13505})</f>
        <v>99</v>
      </c>
      <c r="F184" s="48">
        <f t="shared" si="9"/>
        <v>3644</v>
      </c>
      <c r="G184" s="1"/>
    </row>
    <row r="185" spans="1:7" ht="14.25" thickBot="1">
      <c r="A185" s="43" t="s">
        <v>184</v>
      </c>
      <c r="B185" s="44">
        <f t="shared" si="8"/>
        <v>21800</v>
      </c>
      <c r="C185" s="44">
        <f t="shared" si="7"/>
        <v>3200</v>
      </c>
      <c r="D185" s="45">
        <f>ROUND(MAX((B185-3500)*{0.03,0.1,0.2,0.25,0.3,0.35,0.45}-{0,105,555,1005,2755,5505,13505},0),2)</f>
        <v>3570</v>
      </c>
      <c r="E185" s="45">
        <f>LOOKUP(C185/12,{0,1500.001,4500.001,9000.001,35000.001,55000.001,80000.001},{0.03,0.1,0.2,0.25,0.3,0.35,0.45})*C185-LOOKUP(C185/12,{0,1500.001,4500.001,9000.001,35000.001,55000.001,80000.001},{0,105,555,1005,2755,5505,13505})</f>
        <v>96</v>
      </c>
      <c r="F185" s="45">
        <f t="shared" si="9"/>
        <v>3666</v>
      </c>
      <c r="G185" s="1"/>
    </row>
    <row r="186" spans="1:7" ht="14.25" thickTop="1">
      <c r="A186" s="46" t="s">
        <v>185</v>
      </c>
      <c r="B186" s="41">
        <f t="shared" si="8"/>
        <v>21900</v>
      </c>
      <c r="C186" s="47">
        <f t="shared" si="7"/>
        <v>3100</v>
      </c>
      <c r="D186" s="48">
        <f>ROUND(MAX((B186-3500)*{0.03,0.1,0.2,0.25,0.3,0.35,0.45}-{0,105,555,1005,2755,5505,13505},0),2)</f>
        <v>3595</v>
      </c>
      <c r="E186" s="48">
        <f>LOOKUP(C186/12,{0,1500.001,4500.001,9000.001,35000.001,55000.001,80000.001},{0.03,0.1,0.2,0.25,0.3,0.35,0.45})*C186-LOOKUP(C186/12,{0,1500.001,4500.001,9000.001,35000.001,55000.001,80000.001},{0,105,555,1005,2755,5505,13505})</f>
        <v>93</v>
      </c>
      <c r="F186" s="48">
        <f t="shared" si="9"/>
        <v>3688</v>
      </c>
      <c r="G186" s="1"/>
    </row>
    <row r="187" spans="1:7">
      <c r="A187" s="43" t="s">
        <v>186</v>
      </c>
      <c r="B187" s="44">
        <f t="shared" si="8"/>
        <v>22000</v>
      </c>
      <c r="C187" s="44">
        <f t="shared" si="7"/>
        <v>3000</v>
      </c>
      <c r="D187" s="45">
        <f>ROUND(MAX((B187-3500)*{0.03,0.1,0.2,0.25,0.3,0.35,0.45}-{0,105,555,1005,2755,5505,13505},0),2)</f>
        <v>3620</v>
      </c>
      <c r="E187" s="45">
        <f>LOOKUP(C187/12,{0,1500.001,4500.001,9000.001,35000.001,55000.001,80000.001},{0.03,0.1,0.2,0.25,0.3,0.35,0.45})*C187-LOOKUP(C187/12,{0,1500.001,4500.001,9000.001,35000.001,55000.001,80000.001},{0,105,555,1005,2755,5505,13505})</f>
        <v>90</v>
      </c>
      <c r="F187" s="45">
        <f t="shared" si="9"/>
        <v>3710</v>
      </c>
      <c r="G187" s="1"/>
    </row>
    <row r="188" spans="1:7">
      <c r="A188" s="46" t="s">
        <v>187</v>
      </c>
      <c r="B188" s="47">
        <f t="shared" si="8"/>
        <v>22100</v>
      </c>
      <c r="C188" s="47">
        <f t="shared" si="7"/>
        <v>2900</v>
      </c>
      <c r="D188" s="48">
        <f>ROUND(MAX((B188-3500)*{0.03,0.1,0.2,0.25,0.3,0.35,0.45}-{0,105,555,1005,2755,5505,13505},0),2)</f>
        <v>3645</v>
      </c>
      <c r="E188" s="48">
        <f>LOOKUP(C188/12,{0,1500.001,4500.001,9000.001,35000.001,55000.001,80000.001},{0.03,0.1,0.2,0.25,0.3,0.35,0.45})*C188-LOOKUP(C188/12,{0,1500.001,4500.001,9000.001,35000.001,55000.001,80000.001},{0,105,555,1005,2755,5505,13505})</f>
        <v>87</v>
      </c>
      <c r="F188" s="48">
        <f t="shared" si="9"/>
        <v>3732</v>
      </c>
      <c r="G188" s="1"/>
    </row>
    <row r="189" spans="1:7" ht="14.25" thickBot="1">
      <c r="A189" s="43" t="s">
        <v>188</v>
      </c>
      <c r="B189" s="44">
        <f t="shared" si="8"/>
        <v>22200</v>
      </c>
      <c r="C189" s="44">
        <f t="shared" si="7"/>
        <v>2800</v>
      </c>
      <c r="D189" s="45">
        <f>ROUND(MAX((B189-3500)*{0.03,0.1,0.2,0.25,0.3,0.35,0.45}-{0,105,555,1005,2755,5505,13505},0),2)</f>
        <v>3670</v>
      </c>
      <c r="E189" s="45">
        <f>LOOKUP(C189/12,{0,1500.001,4500.001,9000.001,35000.001,55000.001,80000.001},{0.03,0.1,0.2,0.25,0.3,0.35,0.45})*C189-LOOKUP(C189/12,{0,1500.001,4500.001,9000.001,35000.001,55000.001,80000.001},{0,105,555,1005,2755,5505,13505})</f>
        <v>84</v>
      </c>
      <c r="F189" s="45">
        <f t="shared" si="9"/>
        <v>3754</v>
      </c>
      <c r="G189" s="1"/>
    </row>
    <row r="190" spans="1:7" ht="14.25" thickTop="1">
      <c r="A190" s="46" t="s">
        <v>189</v>
      </c>
      <c r="B190" s="41">
        <f t="shared" si="8"/>
        <v>22300</v>
      </c>
      <c r="C190" s="47">
        <f t="shared" si="7"/>
        <v>2700</v>
      </c>
      <c r="D190" s="48">
        <f>ROUND(MAX((B190-3500)*{0.03,0.1,0.2,0.25,0.3,0.35,0.45}-{0,105,555,1005,2755,5505,13505},0),2)</f>
        <v>3695</v>
      </c>
      <c r="E190" s="48">
        <f>LOOKUP(C190/12,{0,1500.001,4500.001,9000.001,35000.001,55000.001,80000.001},{0.03,0.1,0.2,0.25,0.3,0.35,0.45})*C190-LOOKUP(C190/12,{0,1500.001,4500.001,9000.001,35000.001,55000.001,80000.001},{0,105,555,1005,2755,5505,13505})</f>
        <v>81</v>
      </c>
      <c r="F190" s="48">
        <f t="shared" si="9"/>
        <v>3776</v>
      </c>
      <c r="G190" s="1"/>
    </row>
    <row r="191" spans="1:7">
      <c r="A191" s="43" t="s">
        <v>190</v>
      </c>
      <c r="B191" s="44">
        <f t="shared" si="8"/>
        <v>22400</v>
      </c>
      <c r="C191" s="44">
        <f t="shared" si="7"/>
        <v>2600</v>
      </c>
      <c r="D191" s="45">
        <f>ROUND(MAX((B191-3500)*{0.03,0.1,0.2,0.25,0.3,0.35,0.45}-{0,105,555,1005,2755,5505,13505},0),2)</f>
        <v>3720</v>
      </c>
      <c r="E191" s="45">
        <f>LOOKUP(C191/12,{0,1500.001,4500.001,9000.001,35000.001,55000.001,80000.001},{0.03,0.1,0.2,0.25,0.3,0.35,0.45})*C191-LOOKUP(C191/12,{0,1500.001,4500.001,9000.001,35000.001,55000.001,80000.001},{0,105,555,1005,2755,5505,13505})</f>
        <v>78</v>
      </c>
      <c r="F191" s="45">
        <f t="shared" si="9"/>
        <v>3798</v>
      </c>
      <c r="G191" s="1"/>
    </row>
    <row r="192" spans="1:7">
      <c r="A192" s="46" t="s">
        <v>191</v>
      </c>
      <c r="B192" s="47">
        <f t="shared" si="8"/>
        <v>22500</v>
      </c>
      <c r="C192" s="47">
        <f t="shared" si="7"/>
        <v>2500</v>
      </c>
      <c r="D192" s="48">
        <f>ROUND(MAX((B192-3500)*{0.03,0.1,0.2,0.25,0.3,0.35,0.45}-{0,105,555,1005,2755,5505,13505},0),2)</f>
        <v>3745</v>
      </c>
      <c r="E192" s="48">
        <f>LOOKUP(C192/12,{0,1500.001,4500.001,9000.001,35000.001,55000.001,80000.001},{0.03,0.1,0.2,0.25,0.3,0.35,0.45})*C192-LOOKUP(C192/12,{0,1500.001,4500.001,9000.001,35000.001,55000.001,80000.001},{0,105,555,1005,2755,5505,13505})</f>
        <v>75</v>
      </c>
      <c r="F192" s="48">
        <f t="shared" si="9"/>
        <v>3820</v>
      </c>
      <c r="G192" s="1"/>
    </row>
    <row r="193" spans="1:7" ht="14.25" thickBot="1">
      <c r="A193" s="43" t="s">
        <v>192</v>
      </c>
      <c r="B193" s="44">
        <f t="shared" si="8"/>
        <v>22600</v>
      </c>
      <c r="C193" s="44">
        <f t="shared" si="7"/>
        <v>2400</v>
      </c>
      <c r="D193" s="45">
        <f>ROUND(MAX((B193-3500)*{0.03,0.1,0.2,0.25,0.3,0.35,0.45}-{0,105,555,1005,2755,5505,13505},0),2)</f>
        <v>3770</v>
      </c>
      <c r="E193" s="45">
        <f>LOOKUP(C193/12,{0,1500.001,4500.001,9000.001,35000.001,55000.001,80000.001},{0.03,0.1,0.2,0.25,0.3,0.35,0.45})*C193-LOOKUP(C193/12,{0,1500.001,4500.001,9000.001,35000.001,55000.001,80000.001},{0,105,555,1005,2755,5505,13505})</f>
        <v>72</v>
      </c>
      <c r="F193" s="45">
        <f t="shared" si="9"/>
        <v>3842</v>
      </c>
      <c r="G193" s="1"/>
    </row>
    <row r="194" spans="1:7" ht="14.25" thickTop="1">
      <c r="A194" s="46" t="s">
        <v>193</v>
      </c>
      <c r="B194" s="41">
        <f t="shared" si="8"/>
        <v>22700</v>
      </c>
      <c r="C194" s="47">
        <f t="shared" ref="C194:C257" si="10">(B194&lt;&gt;0)*($I$6+$I$5-B194)</f>
        <v>2300</v>
      </c>
      <c r="D194" s="48">
        <f>ROUND(MAX((B194-3500)*{0.03,0.1,0.2,0.25,0.3,0.35,0.45}-{0,105,555,1005,2755,5505,13505},0),2)</f>
        <v>3795</v>
      </c>
      <c r="E194" s="48">
        <f>LOOKUP(C194/12,{0,1500.001,4500.001,9000.001,35000.001,55000.001,80000.001},{0.03,0.1,0.2,0.25,0.3,0.35,0.45})*C194-LOOKUP(C194/12,{0,1500.001,4500.001,9000.001,35000.001,55000.001,80000.001},{0,105,555,1005,2755,5505,13505})</f>
        <v>69</v>
      </c>
      <c r="F194" s="48">
        <f t="shared" si="9"/>
        <v>3864</v>
      </c>
      <c r="G194" s="1"/>
    </row>
    <row r="195" spans="1:7">
      <c r="A195" s="43" t="s">
        <v>194</v>
      </c>
      <c r="B195" s="44">
        <f t="shared" ref="B195:B258" si="11">IF(AND(B194+100&lt;$I$6+$I$5,B194&lt;&gt;0),B194+100,0)</f>
        <v>22800</v>
      </c>
      <c r="C195" s="44">
        <f t="shared" si="10"/>
        <v>2200</v>
      </c>
      <c r="D195" s="45">
        <f>ROUND(MAX((B195-3500)*{0.03,0.1,0.2,0.25,0.3,0.35,0.45}-{0,105,555,1005,2755,5505,13505},0),2)</f>
        <v>3820</v>
      </c>
      <c r="E195" s="45">
        <f>LOOKUP(C195/12,{0,1500.001,4500.001,9000.001,35000.001,55000.001,80000.001},{0.03,0.1,0.2,0.25,0.3,0.35,0.45})*C195-LOOKUP(C195/12,{0,1500.001,4500.001,9000.001,35000.001,55000.001,80000.001},{0,105,555,1005,2755,5505,13505})</f>
        <v>66</v>
      </c>
      <c r="F195" s="45">
        <f t="shared" ref="F195:F258" si="12">D195+E195</f>
        <v>3886</v>
      </c>
      <c r="G195" s="1"/>
    </row>
    <row r="196" spans="1:7">
      <c r="A196" s="46" t="s">
        <v>195</v>
      </c>
      <c r="B196" s="47">
        <f t="shared" si="11"/>
        <v>22900</v>
      </c>
      <c r="C196" s="47">
        <f t="shared" si="10"/>
        <v>2100</v>
      </c>
      <c r="D196" s="48">
        <f>ROUND(MAX((B196-3500)*{0.03,0.1,0.2,0.25,0.3,0.35,0.45}-{0,105,555,1005,2755,5505,13505},0),2)</f>
        <v>3845</v>
      </c>
      <c r="E196" s="48">
        <f>LOOKUP(C196/12,{0,1500.001,4500.001,9000.001,35000.001,55000.001,80000.001},{0.03,0.1,0.2,0.25,0.3,0.35,0.45})*C196-LOOKUP(C196/12,{0,1500.001,4500.001,9000.001,35000.001,55000.001,80000.001},{0,105,555,1005,2755,5505,13505})</f>
        <v>63</v>
      </c>
      <c r="F196" s="48">
        <f t="shared" si="12"/>
        <v>3908</v>
      </c>
      <c r="G196" s="1"/>
    </row>
    <row r="197" spans="1:7" ht="14.25" thickBot="1">
      <c r="A197" s="43" t="s">
        <v>196</v>
      </c>
      <c r="B197" s="44">
        <f t="shared" si="11"/>
        <v>23000</v>
      </c>
      <c r="C197" s="44">
        <f t="shared" si="10"/>
        <v>2000</v>
      </c>
      <c r="D197" s="45">
        <f>ROUND(MAX((B197-3500)*{0.03,0.1,0.2,0.25,0.3,0.35,0.45}-{0,105,555,1005,2755,5505,13505},0),2)</f>
        <v>3870</v>
      </c>
      <c r="E197" s="45">
        <f>LOOKUP(C197/12,{0,1500.001,4500.001,9000.001,35000.001,55000.001,80000.001},{0.03,0.1,0.2,0.25,0.3,0.35,0.45})*C197-LOOKUP(C197/12,{0,1500.001,4500.001,9000.001,35000.001,55000.001,80000.001},{0,105,555,1005,2755,5505,13505})</f>
        <v>60</v>
      </c>
      <c r="F197" s="45">
        <f t="shared" si="12"/>
        <v>3930</v>
      </c>
      <c r="G197" s="1"/>
    </row>
    <row r="198" spans="1:7" ht="14.25" thickTop="1">
      <c r="A198" s="46" t="s">
        <v>197</v>
      </c>
      <c r="B198" s="41">
        <f t="shared" si="11"/>
        <v>23100</v>
      </c>
      <c r="C198" s="47">
        <f t="shared" si="10"/>
        <v>1900</v>
      </c>
      <c r="D198" s="48">
        <f>ROUND(MAX((B198-3500)*{0.03,0.1,0.2,0.25,0.3,0.35,0.45}-{0,105,555,1005,2755,5505,13505},0),2)</f>
        <v>3895</v>
      </c>
      <c r="E198" s="48">
        <f>LOOKUP(C198/12,{0,1500.001,4500.001,9000.001,35000.001,55000.001,80000.001},{0.03,0.1,0.2,0.25,0.3,0.35,0.45})*C198-LOOKUP(C198/12,{0,1500.001,4500.001,9000.001,35000.001,55000.001,80000.001},{0,105,555,1005,2755,5505,13505})</f>
        <v>57</v>
      </c>
      <c r="F198" s="48">
        <f t="shared" si="12"/>
        <v>3952</v>
      </c>
      <c r="G198" s="1"/>
    </row>
    <row r="199" spans="1:7">
      <c r="A199" s="43" t="s">
        <v>198</v>
      </c>
      <c r="B199" s="44">
        <f t="shared" si="11"/>
        <v>23200</v>
      </c>
      <c r="C199" s="44">
        <f t="shared" si="10"/>
        <v>1800</v>
      </c>
      <c r="D199" s="45">
        <f>ROUND(MAX((B199-3500)*{0.03,0.1,0.2,0.25,0.3,0.35,0.45}-{0,105,555,1005,2755,5505,13505},0),2)</f>
        <v>3920</v>
      </c>
      <c r="E199" s="45">
        <f>LOOKUP(C199/12,{0,1500.001,4500.001,9000.001,35000.001,55000.001,80000.001},{0.03,0.1,0.2,0.25,0.3,0.35,0.45})*C199-LOOKUP(C199/12,{0,1500.001,4500.001,9000.001,35000.001,55000.001,80000.001},{0,105,555,1005,2755,5505,13505})</f>
        <v>54</v>
      </c>
      <c r="F199" s="45">
        <f t="shared" si="12"/>
        <v>3974</v>
      </c>
      <c r="G199" s="1"/>
    </row>
    <row r="200" spans="1:7">
      <c r="A200" s="46" t="s">
        <v>199</v>
      </c>
      <c r="B200" s="47">
        <f t="shared" si="11"/>
        <v>23300</v>
      </c>
      <c r="C200" s="47">
        <f t="shared" si="10"/>
        <v>1700</v>
      </c>
      <c r="D200" s="48">
        <f>ROUND(MAX((B200-3500)*{0.03,0.1,0.2,0.25,0.3,0.35,0.45}-{0,105,555,1005,2755,5505,13505},0),2)</f>
        <v>3945</v>
      </c>
      <c r="E200" s="48">
        <f>LOOKUP(C200/12,{0,1500.001,4500.001,9000.001,35000.001,55000.001,80000.001},{0.03,0.1,0.2,0.25,0.3,0.35,0.45})*C200-LOOKUP(C200/12,{0,1500.001,4500.001,9000.001,35000.001,55000.001,80000.001},{0,105,555,1005,2755,5505,13505})</f>
        <v>51</v>
      </c>
      <c r="F200" s="48">
        <f t="shared" si="12"/>
        <v>3996</v>
      </c>
      <c r="G200" s="1"/>
    </row>
    <row r="201" spans="1:7" ht="14.25" thickBot="1">
      <c r="A201" s="43" t="s">
        <v>200</v>
      </c>
      <c r="B201" s="44">
        <f t="shared" si="11"/>
        <v>23400</v>
      </c>
      <c r="C201" s="44">
        <f t="shared" si="10"/>
        <v>1600</v>
      </c>
      <c r="D201" s="45">
        <f>ROUND(MAX((B201-3500)*{0.03,0.1,0.2,0.25,0.3,0.35,0.45}-{0,105,555,1005,2755,5505,13505},0),2)</f>
        <v>3970</v>
      </c>
      <c r="E201" s="45">
        <f>LOOKUP(C201/12,{0,1500.001,4500.001,9000.001,35000.001,55000.001,80000.001},{0.03,0.1,0.2,0.25,0.3,0.35,0.45})*C201-LOOKUP(C201/12,{0,1500.001,4500.001,9000.001,35000.001,55000.001,80000.001},{0,105,555,1005,2755,5505,13505})</f>
        <v>48</v>
      </c>
      <c r="F201" s="45">
        <f t="shared" si="12"/>
        <v>4018</v>
      </c>
      <c r="G201" s="1"/>
    </row>
    <row r="202" spans="1:7" ht="14.25" thickTop="1">
      <c r="A202" s="46" t="s">
        <v>201</v>
      </c>
      <c r="B202" s="41">
        <f t="shared" si="11"/>
        <v>23500</v>
      </c>
      <c r="C202" s="47">
        <f t="shared" si="10"/>
        <v>1500</v>
      </c>
      <c r="D202" s="48">
        <f>ROUND(MAX((B202-3500)*{0.03,0.1,0.2,0.25,0.3,0.35,0.45}-{0,105,555,1005,2755,5505,13505},0),2)</f>
        <v>3995</v>
      </c>
      <c r="E202" s="48">
        <f>LOOKUP(C202/12,{0,1500.001,4500.001,9000.001,35000.001,55000.001,80000.001},{0.03,0.1,0.2,0.25,0.3,0.35,0.45})*C202-LOOKUP(C202/12,{0,1500.001,4500.001,9000.001,35000.001,55000.001,80000.001},{0,105,555,1005,2755,5505,13505})</f>
        <v>45</v>
      </c>
      <c r="F202" s="48">
        <f t="shared" si="12"/>
        <v>4040</v>
      </c>
      <c r="G202" s="1"/>
    </row>
    <row r="203" spans="1:7">
      <c r="A203" s="43" t="s">
        <v>202</v>
      </c>
      <c r="B203" s="44">
        <f t="shared" si="11"/>
        <v>23600</v>
      </c>
      <c r="C203" s="44">
        <f t="shared" si="10"/>
        <v>1400</v>
      </c>
      <c r="D203" s="45">
        <f>ROUND(MAX((B203-3500)*{0.03,0.1,0.2,0.25,0.3,0.35,0.45}-{0,105,555,1005,2755,5505,13505},0),2)</f>
        <v>4020</v>
      </c>
      <c r="E203" s="45">
        <f>LOOKUP(C203/12,{0,1500.001,4500.001,9000.001,35000.001,55000.001,80000.001},{0.03,0.1,0.2,0.25,0.3,0.35,0.45})*C203-LOOKUP(C203/12,{0,1500.001,4500.001,9000.001,35000.001,55000.001,80000.001},{0,105,555,1005,2755,5505,13505})</f>
        <v>42</v>
      </c>
      <c r="F203" s="45">
        <f t="shared" si="12"/>
        <v>4062</v>
      </c>
      <c r="G203" s="1"/>
    </row>
    <row r="204" spans="1:7">
      <c r="A204" s="46" t="s">
        <v>203</v>
      </c>
      <c r="B204" s="47">
        <f t="shared" si="11"/>
        <v>23700</v>
      </c>
      <c r="C204" s="47">
        <f t="shared" si="10"/>
        <v>1300</v>
      </c>
      <c r="D204" s="48">
        <f>ROUND(MAX((B204-3500)*{0.03,0.1,0.2,0.25,0.3,0.35,0.45}-{0,105,555,1005,2755,5505,13505},0),2)</f>
        <v>4045</v>
      </c>
      <c r="E204" s="48">
        <f>LOOKUP(C204/12,{0,1500.001,4500.001,9000.001,35000.001,55000.001,80000.001},{0.03,0.1,0.2,0.25,0.3,0.35,0.45})*C204-LOOKUP(C204/12,{0,1500.001,4500.001,9000.001,35000.001,55000.001,80000.001},{0,105,555,1005,2755,5505,13505})</f>
        <v>39</v>
      </c>
      <c r="F204" s="48">
        <f t="shared" si="12"/>
        <v>4084</v>
      </c>
      <c r="G204" s="1"/>
    </row>
    <row r="205" spans="1:7" ht="14.25" thickBot="1">
      <c r="A205" s="43" t="s">
        <v>204</v>
      </c>
      <c r="B205" s="44">
        <f t="shared" si="11"/>
        <v>23800</v>
      </c>
      <c r="C205" s="44">
        <f t="shared" si="10"/>
        <v>1200</v>
      </c>
      <c r="D205" s="45">
        <f>ROUND(MAX((B205-3500)*{0.03,0.1,0.2,0.25,0.3,0.35,0.45}-{0,105,555,1005,2755,5505,13505},0),2)</f>
        <v>4070</v>
      </c>
      <c r="E205" s="45">
        <f>LOOKUP(C205/12,{0,1500.001,4500.001,9000.001,35000.001,55000.001,80000.001},{0.03,0.1,0.2,0.25,0.3,0.35,0.45})*C205-LOOKUP(C205/12,{0,1500.001,4500.001,9000.001,35000.001,55000.001,80000.001},{0,105,555,1005,2755,5505,13505})</f>
        <v>36</v>
      </c>
      <c r="F205" s="45">
        <f t="shared" si="12"/>
        <v>4106</v>
      </c>
      <c r="G205" s="1"/>
    </row>
    <row r="206" spans="1:7" ht="14.25" thickTop="1">
      <c r="A206" s="46" t="s">
        <v>205</v>
      </c>
      <c r="B206" s="41">
        <f t="shared" si="11"/>
        <v>23900</v>
      </c>
      <c r="C206" s="47">
        <f t="shared" si="10"/>
        <v>1100</v>
      </c>
      <c r="D206" s="48">
        <f>ROUND(MAX((B206-3500)*{0.03,0.1,0.2,0.25,0.3,0.35,0.45}-{0,105,555,1005,2755,5505,13505},0),2)</f>
        <v>4095</v>
      </c>
      <c r="E206" s="48">
        <f>LOOKUP(C206/12,{0,1500.001,4500.001,9000.001,35000.001,55000.001,80000.001},{0.03,0.1,0.2,0.25,0.3,0.35,0.45})*C206-LOOKUP(C206/12,{0,1500.001,4500.001,9000.001,35000.001,55000.001,80000.001},{0,105,555,1005,2755,5505,13505})</f>
        <v>33</v>
      </c>
      <c r="F206" s="48">
        <f t="shared" si="12"/>
        <v>4128</v>
      </c>
      <c r="G206" s="1"/>
    </row>
    <row r="207" spans="1:7">
      <c r="A207" s="43" t="s">
        <v>206</v>
      </c>
      <c r="B207" s="44">
        <f t="shared" si="11"/>
        <v>24000</v>
      </c>
      <c r="C207" s="44">
        <f t="shared" si="10"/>
        <v>1000</v>
      </c>
      <c r="D207" s="45">
        <f>ROUND(MAX((B207-3500)*{0.03,0.1,0.2,0.25,0.3,0.35,0.45}-{0,105,555,1005,2755,5505,13505},0),2)</f>
        <v>4120</v>
      </c>
      <c r="E207" s="45">
        <f>LOOKUP(C207/12,{0,1500.001,4500.001,9000.001,35000.001,55000.001,80000.001},{0.03,0.1,0.2,0.25,0.3,0.35,0.45})*C207-LOOKUP(C207/12,{0,1500.001,4500.001,9000.001,35000.001,55000.001,80000.001},{0,105,555,1005,2755,5505,13505})</f>
        <v>30</v>
      </c>
      <c r="F207" s="45">
        <f t="shared" si="12"/>
        <v>4150</v>
      </c>
      <c r="G207" s="1"/>
    </row>
    <row r="208" spans="1:7">
      <c r="A208" s="46" t="s">
        <v>207</v>
      </c>
      <c r="B208" s="47">
        <f t="shared" si="11"/>
        <v>24100</v>
      </c>
      <c r="C208" s="47">
        <f t="shared" si="10"/>
        <v>900</v>
      </c>
      <c r="D208" s="48">
        <f>ROUND(MAX((B208-3500)*{0.03,0.1,0.2,0.25,0.3,0.35,0.45}-{0,105,555,1005,2755,5505,13505},0),2)</f>
        <v>4145</v>
      </c>
      <c r="E208" s="48">
        <f>LOOKUP(C208/12,{0,1500.001,4500.001,9000.001,35000.001,55000.001,80000.001},{0.03,0.1,0.2,0.25,0.3,0.35,0.45})*C208-LOOKUP(C208/12,{0,1500.001,4500.001,9000.001,35000.001,55000.001,80000.001},{0,105,555,1005,2755,5505,13505})</f>
        <v>27</v>
      </c>
      <c r="F208" s="48">
        <f t="shared" si="12"/>
        <v>4172</v>
      </c>
      <c r="G208" s="1"/>
    </row>
    <row r="209" spans="1:7" ht="14.25" thickBot="1">
      <c r="A209" s="43" t="s">
        <v>208</v>
      </c>
      <c r="B209" s="44">
        <f t="shared" si="11"/>
        <v>24200</v>
      </c>
      <c r="C209" s="44">
        <f t="shared" si="10"/>
        <v>800</v>
      </c>
      <c r="D209" s="45">
        <f>ROUND(MAX((B209-3500)*{0.03,0.1,0.2,0.25,0.3,0.35,0.45}-{0,105,555,1005,2755,5505,13505},0),2)</f>
        <v>4170</v>
      </c>
      <c r="E209" s="45">
        <f>LOOKUP(C209/12,{0,1500.001,4500.001,9000.001,35000.001,55000.001,80000.001},{0.03,0.1,0.2,0.25,0.3,0.35,0.45})*C209-LOOKUP(C209/12,{0,1500.001,4500.001,9000.001,35000.001,55000.001,80000.001},{0,105,555,1005,2755,5505,13505})</f>
        <v>24</v>
      </c>
      <c r="F209" s="45">
        <f t="shared" si="12"/>
        <v>4194</v>
      </c>
      <c r="G209" s="1"/>
    </row>
    <row r="210" spans="1:7" ht="14.25" thickTop="1">
      <c r="A210" s="46" t="s">
        <v>209</v>
      </c>
      <c r="B210" s="41">
        <f t="shared" si="11"/>
        <v>24300</v>
      </c>
      <c r="C210" s="47">
        <f t="shared" si="10"/>
        <v>700</v>
      </c>
      <c r="D210" s="48">
        <f>ROUND(MAX((B210-3500)*{0.03,0.1,0.2,0.25,0.3,0.35,0.45}-{0,105,555,1005,2755,5505,13505},0),2)</f>
        <v>4195</v>
      </c>
      <c r="E210" s="48">
        <f>LOOKUP(C210/12,{0,1500.001,4500.001,9000.001,35000.001,55000.001,80000.001},{0.03,0.1,0.2,0.25,0.3,0.35,0.45})*C210-LOOKUP(C210/12,{0,1500.001,4500.001,9000.001,35000.001,55000.001,80000.001},{0,105,555,1005,2755,5505,13505})</f>
        <v>21</v>
      </c>
      <c r="F210" s="48">
        <f t="shared" si="12"/>
        <v>4216</v>
      </c>
      <c r="G210" s="1"/>
    </row>
    <row r="211" spans="1:7">
      <c r="A211" s="43" t="s">
        <v>210</v>
      </c>
      <c r="B211" s="44">
        <f t="shared" si="11"/>
        <v>24400</v>
      </c>
      <c r="C211" s="44">
        <f t="shared" si="10"/>
        <v>600</v>
      </c>
      <c r="D211" s="45">
        <f>ROUND(MAX((B211-3500)*{0.03,0.1,0.2,0.25,0.3,0.35,0.45}-{0,105,555,1005,2755,5505,13505},0),2)</f>
        <v>4220</v>
      </c>
      <c r="E211" s="45">
        <f>LOOKUP(C211/12,{0,1500.001,4500.001,9000.001,35000.001,55000.001,80000.001},{0.03,0.1,0.2,0.25,0.3,0.35,0.45})*C211-LOOKUP(C211/12,{0,1500.001,4500.001,9000.001,35000.001,55000.001,80000.001},{0,105,555,1005,2755,5505,13505})</f>
        <v>18</v>
      </c>
      <c r="F211" s="45">
        <f t="shared" si="12"/>
        <v>4238</v>
      </c>
      <c r="G211" s="1"/>
    </row>
    <row r="212" spans="1:7">
      <c r="A212" s="46" t="s">
        <v>211</v>
      </c>
      <c r="B212" s="47">
        <f t="shared" si="11"/>
        <v>24500</v>
      </c>
      <c r="C212" s="47">
        <f t="shared" si="10"/>
        <v>500</v>
      </c>
      <c r="D212" s="48">
        <f>ROUND(MAX((B212-3500)*{0.03,0.1,0.2,0.25,0.3,0.35,0.45}-{0,105,555,1005,2755,5505,13505},0),2)</f>
        <v>4245</v>
      </c>
      <c r="E212" s="48">
        <f>LOOKUP(C212/12,{0,1500.001,4500.001,9000.001,35000.001,55000.001,80000.001},{0.03,0.1,0.2,0.25,0.3,0.35,0.45})*C212-LOOKUP(C212/12,{0,1500.001,4500.001,9000.001,35000.001,55000.001,80000.001},{0,105,555,1005,2755,5505,13505})</f>
        <v>15</v>
      </c>
      <c r="F212" s="48">
        <f t="shared" si="12"/>
        <v>4260</v>
      </c>
      <c r="G212" s="1"/>
    </row>
    <row r="213" spans="1:7" ht="14.25" thickBot="1">
      <c r="A213" s="43" t="s">
        <v>212</v>
      </c>
      <c r="B213" s="44">
        <f t="shared" si="11"/>
        <v>24600</v>
      </c>
      <c r="C213" s="44">
        <f t="shared" si="10"/>
        <v>400</v>
      </c>
      <c r="D213" s="45">
        <f>ROUND(MAX((B213-3500)*{0.03,0.1,0.2,0.25,0.3,0.35,0.45}-{0,105,555,1005,2755,5505,13505},0),2)</f>
        <v>4270</v>
      </c>
      <c r="E213" s="45">
        <f>LOOKUP(C213/12,{0,1500.001,4500.001,9000.001,35000.001,55000.001,80000.001},{0.03,0.1,0.2,0.25,0.3,0.35,0.45})*C213-LOOKUP(C213/12,{0,1500.001,4500.001,9000.001,35000.001,55000.001,80000.001},{0,105,555,1005,2755,5505,13505})</f>
        <v>12</v>
      </c>
      <c r="F213" s="45">
        <f t="shared" si="12"/>
        <v>4282</v>
      </c>
      <c r="G213" s="1"/>
    </row>
    <row r="214" spans="1:7" ht="14.25" thickTop="1">
      <c r="A214" s="46" t="s">
        <v>213</v>
      </c>
      <c r="B214" s="41">
        <f t="shared" si="11"/>
        <v>24700</v>
      </c>
      <c r="C214" s="47">
        <f t="shared" si="10"/>
        <v>300</v>
      </c>
      <c r="D214" s="48">
        <f>ROUND(MAX((B214-3500)*{0.03,0.1,0.2,0.25,0.3,0.35,0.45}-{0,105,555,1005,2755,5505,13505},0),2)</f>
        <v>4295</v>
      </c>
      <c r="E214" s="48">
        <f>LOOKUP(C214/12,{0,1500.001,4500.001,9000.001,35000.001,55000.001,80000.001},{0.03,0.1,0.2,0.25,0.3,0.35,0.45})*C214-LOOKUP(C214/12,{0,1500.001,4500.001,9000.001,35000.001,55000.001,80000.001},{0,105,555,1005,2755,5505,13505})</f>
        <v>9</v>
      </c>
      <c r="F214" s="48">
        <f t="shared" si="12"/>
        <v>4304</v>
      </c>
      <c r="G214" s="1"/>
    </row>
    <row r="215" spans="1:7">
      <c r="A215" s="43" t="s">
        <v>214</v>
      </c>
      <c r="B215" s="44">
        <f t="shared" si="11"/>
        <v>24800</v>
      </c>
      <c r="C215" s="44">
        <f t="shared" si="10"/>
        <v>200</v>
      </c>
      <c r="D215" s="45">
        <f>ROUND(MAX((B215-3500)*{0.03,0.1,0.2,0.25,0.3,0.35,0.45}-{0,105,555,1005,2755,5505,13505},0),2)</f>
        <v>4320</v>
      </c>
      <c r="E215" s="45">
        <f>LOOKUP(C215/12,{0,1500.001,4500.001,9000.001,35000.001,55000.001,80000.001},{0.03,0.1,0.2,0.25,0.3,0.35,0.45})*C215-LOOKUP(C215/12,{0,1500.001,4500.001,9000.001,35000.001,55000.001,80000.001},{0,105,555,1005,2755,5505,13505})</f>
        <v>6</v>
      </c>
      <c r="F215" s="45">
        <f t="shared" si="12"/>
        <v>4326</v>
      </c>
      <c r="G215" s="1"/>
    </row>
    <row r="216" spans="1:7">
      <c r="A216" s="46" t="s">
        <v>215</v>
      </c>
      <c r="B216" s="47">
        <f t="shared" si="11"/>
        <v>24900</v>
      </c>
      <c r="C216" s="47">
        <f t="shared" si="10"/>
        <v>100</v>
      </c>
      <c r="D216" s="48">
        <f>ROUND(MAX((B216-3500)*{0.03,0.1,0.2,0.25,0.3,0.35,0.45}-{0,105,555,1005,2755,5505,13505},0),2)</f>
        <v>4345</v>
      </c>
      <c r="E216" s="48">
        <f>LOOKUP(C216/12,{0,1500.001,4500.001,9000.001,35000.001,55000.001,80000.001},{0.03,0.1,0.2,0.25,0.3,0.35,0.45})*C216-LOOKUP(C216/12,{0,1500.001,4500.001,9000.001,35000.001,55000.001,80000.001},{0,105,555,1005,2755,5505,13505})</f>
        <v>3</v>
      </c>
      <c r="F216" s="48">
        <f t="shared" si="12"/>
        <v>4348</v>
      </c>
      <c r="G216" s="1"/>
    </row>
    <row r="217" spans="1:7" ht="14.25" thickBot="1">
      <c r="A217" s="43" t="s">
        <v>216</v>
      </c>
      <c r="B217" s="44">
        <f t="shared" si="11"/>
        <v>0</v>
      </c>
      <c r="C217" s="44">
        <f t="shared" si="10"/>
        <v>0</v>
      </c>
      <c r="D217" s="45">
        <f>ROUND(MAX((B217-3500)*{0.03,0.1,0.2,0.25,0.3,0.35,0.45}-{0,105,555,1005,2755,5505,13505},0),2)</f>
        <v>0</v>
      </c>
      <c r="E217" s="45">
        <f>LOOKUP(C217/12,{0,1500.001,4500.001,9000.001,35000.001,55000.001,80000.001},{0.03,0.1,0.2,0.25,0.3,0.35,0.45})*C217-LOOKUP(C217/12,{0,1500.001,4500.001,9000.001,35000.001,55000.001,80000.001},{0,105,555,1005,2755,5505,13505})</f>
        <v>0</v>
      </c>
      <c r="F217" s="45">
        <f t="shared" si="12"/>
        <v>0</v>
      </c>
      <c r="G217" s="1"/>
    </row>
    <row r="218" spans="1:7" ht="14.25" thickTop="1">
      <c r="A218" s="46" t="s">
        <v>217</v>
      </c>
      <c r="B218" s="41">
        <f t="shared" si="11"/>
        <v>0</v>
      </c>
      <c r="C218" s="47">
        <f t="shared" si="10"/>
        <v>0</v>
      </c>
      <c r="D218" s="48">
        <f>ROUND(MAX((B218-3500)*{0.03,0.1,0.2,0.25,0.3,0.35,0.45}-{0,105,555,1005,2755,5505,13505},0),2)</f>
        <v>0</v>
      </c>
      <c r="E218" s="48">
        <f>LOOKUP(C218/12,{0,1500.001,4500.001,9000.001,35000.001,55000.001,80000.001},{0.03,0.1,0.2,0.25,0.3,0.35,0.45})*C218-LOOKUP(C218/12,{0,1500.001,4500.001,9000.001,35000.001,55000.001,80000.001},{0,105,555,1005,2755,5505,13505})</f>
        <v>0</v>
      </c>
      <c r="F218" s="48">
        <f t="shared" si="12"/>
        <v>0</v>
      </c>
      <c r="G218" s="1"/>
    </row>
    <row r="219" spans="1:7">
      <c r="A219" s="43" t="s">
        <v>218</v>
      </c>
      <c r="B219" s="44">
        <f t="shared" si="11"/>
        <v>0</v>
      </c>
      <c r="C219" s="44">
        <f t="shared" si="10"/>
        <v>0</v>
      </c>
      <c r="D219" s="45">
        <f>ROUND(MAX((B219-3500)*{0.03,0.1,0.2,0.25,0.3,0.35,0.45}-{0,105,555,1005,2755,5505,13505},0),2)</f>
        <v>0</v>
      </c>
      <c r="E219" s="45">
        <f>LOOKUP(C219/12,{0,1500.001,4500.001,9000.001,35000.001,55000.001,80000.001},{0.03,0.1,0.2,0.25,0.3,0.35,0.45})*C219-LOOKUP(C219/12,{0,1500.001,4500.001,9000.001,35000.001,55000.001,80000.001},{0,105,555,1005,2755,5505,13505})</f>
        <v>0</v>
      </c>
      <c r="F219" s="45">
        <f t="shared" si="12"/>
        <v>0</v>
      </c>
      <c r="G219" s="1"/>
    </row>
    <row r="220" spans="1:7">
      <c r="A220" s="46" t="s">
        <v>219</v>
      </c>
      <c r="B220" s="47">
        <f t="shared" si="11"/>
        <v>0</v>
      </c>
      <c r="C220" s="47">
        <f t="shared" si="10"/>
        <v>0</v>
      </c>
      <c r="D220" s="48">
        <f>ROUND(MAX((B220-3500)*{0.03,0.1,0.2,0.25,0.3,0.35,0.45}-{0,105,555,1005,2755,5505,13505},0),2)</f>
        <v>0</v>
      </c>
      <c r="E220" s="48">
        <f>LOOKUP(C220/12,{0,1500.001,4500.001,9000.001,35000.001,55000.001,80000.001},{0.03,0.1,0.2,0.25,0.3,0.35,0.45})*C220-LOOKUP(C220/12,{0,1500.001,4500.001,9000.001,35000.001,55000.001,80000.001},{0,105,555,1005,2755,5505,13505})</f>
        <v>0</v>
      </c>
      <c r="F220" s="48">
        <f t="shared" si="12"/>
        <v>0</v>
      </c>
      <c r="G220" s="1"/>
    </row>
    <row r="221" spans="1:7" ht="14.25" thickBot="1">
      <c r="A221" s="43" t="s">
        <v>220</v>
      </c>
      <c r="B221" s="44">
        <f t="shared" si="11"/>
        <v>0</v>
      </c>
      <c r="C221" s="44">
        <f t="shared" si="10"/>
        <v>0</v>
      </c>
      <c r="D221" s="45">
        <f>ROUND(MAX((B221-3500)*{0.03,0.1,0.2,0.25,0.3,0.35,0.45}-{0,105,555,1005,2755,5505,13505},0),2)</f>
        <v>0</v>
      </c>
      <c r="E221" s="45">
        <f>LOOKUP(C221/12,{0,1500.001,4500.001,9000.001,35000.001,55000.001,80000.001},{0.03,0.1,0.2,0.25,0.3,0.35,0.45})*C221-LOOKUP(C221/12,{0,1500.001,4500.001,9000.001,35000.001,55000.001,80000.001},{0,105,555,1005,2755,5505,13505})</f>
        <v>0</v>
      </c>
      <c r="F221" s="45">
        <f t="shared" si="12"/>
        <v>0</v>
      </c>
      <c r="G221" s="1"/>
    </row>
    <row r="222" spans="1:7" ht="14.25" thickTop="1">
      <c r="A222" s="46" t="s">
        <v>221</v>
      </c>
      <c r="B222" s="41">
        <f t="shared" si="11"/>
        <v>0</v>
      </c>
      <c r="C222" s="47">
        <f t="shared" si="10"/>
        <v>0</v>
      </c>
      <c r="D222" s="48">
        <f>ROUND(MAX((B222-3500)*{0.03,0.1,0.2,0.25,0.3,0.35,0.45}-{0,105,555,1005,2755,5505,13505},0),2)</f>
        <v>0</v>
      </c>
      <c r="E222" s="48">
        <f>LOOKUP(C222/12,{0,1500.001,4500.001,9000.001,35000.001,55000.001,80000.001},{0.03,0.1,0.2,0.25,0.3,0.35,0.45})*C222-LOOKUP(C222/12,{0,1500.001,4500.001,9000.001,35000.001,55000.001,80000.001},{0,105,555,1005,2755,5505,13505})</f>
        <v>0</v>
      </c>
      <c r="F222" s="48">
        <f t="shared" si="12"/>
        <v>0</v>
      </c>
      <c r="G222" s="1"/>
    </row>
    <row r="223" spans="1:7">
      <c r="A223" s="43" t="s">
        <v>222</v>
      </c>
      <c r="B223" s="44">
        <f t="shared" si="11"/>
        <v>0</v>
      </c>
      <c r="C223" s="44">
        <f t="shared" si="10"/>
        <v>0</v>
      </c>
      <c r="D223" s="45">
        <f>ROUND(MAX((B223-3500)*{0.03,0.1,0.2,0.25,0.3,0.35,0.45}-{0,105,555,1005,2755,5505,13505},0),2)</f>
        <v>0</v>
      </c>
      <c r="E223" s="45">
        <f>LOOKUP(C223/12,{0,1500.001,4500.001,9000.001,35000.001,55000.001,80000.001},{0.03,0.1,0.2,0.25,0.3,0.35,0.45})*C223-LOOKUP(C223/12,{0,1500.001,4500.001,9000.001,35000.001,55000.001,80000.001},{0,105,555,1005,2755,5505,13505})</f>
        <v>0</v>
      </c>
      <c r="F223" s="45">
        <f t="shared" si="12"/>
        <v>0</v>
      </c>
      <c r="G223" s="1"/>
    </row>
    <row r="224" spans="1:7">
      <c r="A224" s="46" t="s">
        <v>223</v>
      </c>
      <c r="B224" s="47">
        <f t="shared" si="11"/>
        <v>0</v>
      </c>
      <c r="C224" s="47">
        <f t="shared" si="10"/>
        <v>0</v>
      </c>
      <c r="D224" s="48">
        <f>ROUND(MAX((B224-3500)*{0.03,0.1,0.2,0.25,0.3,0.35,0.45}-{0,105,555,1005,2755,5505,13505},0),2)</f>
        <v>0</v>
      </c>
      <c r="E224" s="48">
        <f>LOOKUP(C224/12,{0,1500.001,4500.001,9000.001,35000.001,55000.001,80000.001},{0.03,0.1,0.2,0.25,0.3,0.35,0.45})*C224-LOOKUP(C224/12,{0,1500.001,4500.001,9000.001,35000.001,55000.001,80000.001},{0,105,555,1005,2755,5505,13505})</f>
        <v>0</v>
      </c>
      <c r="F224" s="48">
        <f t="shared" si="12"/>
        <v>0</v>
      </c>
      <c r="G224" s="1"/>
    </row>
    <row r="225" spans="1:7" ht="14.25" thickBot="1">
      <c r="A225" s="43" t="s">
        <v>224</v>
      </c>
      <c r="B225" s="44">
        <f t="shared" si="11"/>
        <v>0</v>
      </c>
      <c r="C225" s="44">
        <f t="shared" si="10"/>
        <v>0</v>
      </c>
      <c r="D225" s="45">
        <f>ROUND(MAX((B225-3500)*{0.03,0.1,0.2,0.25,0.3,0.35,0.45}-{0,105,555,1005,2755,5505,13505},0),2)</f>
        <v>0</v>
      </c>
      <c r="E225" s="45">
        <f>LOOKUP(C225/12,{0,1500.001,4500.001,9000.001,35000.001,55000.001,80000.001},{0.03,0.1,0.2,0.25,0.3,0.35,0.45})*C225-LOOKUP(C225/12,{0,1500.001,4500.001,9000.001,35000.001,55000.001,80000.001},{0,105,555,1005,2755,5505,13505})</f>
        <v>0</v>
      </c>
      <c r="F225" s="45">
        <f t="shared" si="12"/>
        <v>0</v>
      </c>
      <c r="G225" s="1"/>
    </row>
    <row r="226" spans="1:7" ht="14.25" thickTop="1">
      <c r="A226" s="46" t="s">
        <v>225</v>
      </c>
      <c r="B226" s="41">
        <f t="shared" si="11"/>
        <v>0</v>
      </c>
      <c r="C226" s="47">
        <f t="shared" si="10"/>
        <v>0</v>
      </c>
      <c r="D226" s="48">
        <f>ROUND(MAX((B226-3500)*{0.03,0.1,0.2,0.25,0.3,0.35,0.45}-{0,105,555,1005,2755,5505,13505},0),2)</f>
        <v>0</v>
      </c>
      <c r="E226" s="48">
        <f>LOOKUP(C226/12,{0,1500.001,4500.001,9000.001,35000.001,55000.001,80000.001},{0.03,0.1,0.2,0.25,0.3,0.35,0.45})*C226-LOOKUP(C226/12,{0,1500.001,4500.001,9000.001,35000.001,55000.001,80000.001},{0,105,555,1005,2755,5505,13505})</f>
        <v>0</v>
      </c>
      <c r="F226" s="48">
        <f t="shared" si="12"/>
        <v>0</v>
      </c>
      <c r="G226" s="1"/>
    </row>
    <row r="227" spans="1:7">
      <c r="A227" s="43" t="s">
        <v>226</v>
      </c>
      <c r="B227" s="44">
        <f t="shared" si="11"/>
        <v>0</v>
      </c>
      <c r="C227" s="44">
        <f t="shared" si="10"/>
        <v>0</v>
      </c>
      <c r="D227" s="45">
        <f>ROUND(MAX((B227-3500)*{0.03,0.1,0.2,0.25,0.3,0.35,0.45}-{0,105,555,1005,2755,5505,13505},0),2)</f>
        <v>0</v>
      </c>
      <c r="E227" s="45">
        <f>LOOKUP(C227/12,{0,1500.001,4500.001,9000.001,35000.001,55000.001,80000.001},{0.03,0.1,0.2,0.25,0.3,0.35,0.45})*C227-LOOKUP(C227/12,{0,1500.001,4500.001,9000.001,35000.001,55000.001,80000.001},{0,105,555,1005,2755,5505,13505})</f>
        <v>0</v>
      </c>
      <c r="F227" s="45">
        <f t="shared" si="12"/>
        <v>0</v>
      </c>
      <c r="G227" s="1"/>
    </row>
    <row r="228" spans="1:7">
      <c r="A228" s="46" t="s">
        <v>227</v>
      </c>
      <c r="B228" s="47">
        <f t="shared" si="11"/>
        <v>0</v>
      </c>
      <c r="C228" s="47">
        <f t="shared" si="10"/>
        <v>0</v>
      </c>
      <c r="D228" s="48">
        <f>ROUND(MAX((B228-3500)*{0.03,0.1,0.2,0.25,0.3,0.35,0.45}-{0,105,555,1005,2755,5505,13505},0),2)</f>
        <v>0</v>
      </c>
      <c r="E228" s="48">
        <f>LOOKUP(C228/12,{0,1500.001,4500.001,9000.001,35000.001,55000.001,80000.001},{0.03,0.1,0.2,0.25,0.3,0.35,0.45})*C228-LOOKUP(C228/12,{0,1500.001,4500.001,9000.001,35000.001,55000.001,80000.001},{0,105,555,1005,2755,5505,13505})</f>
        <v>0</v>
      </c>
      <c r="F228" s="48">
        <f t="shared" si="12"/>
        <v>0</v>
      </c>
      <c r="G228" s="1"/>
    </row>
    <row r="229" spans="1:7" ht="14.25" thickBot="1">
      <c r="A229" s="43" t="s">
        <v>228</v>
      </c>
      <c r="B229" s="44">
        <f t="shared" si="11"/>
        <v>0</v>
      </c>
      <c r="C229" s="44">
        <f t="shared" si="10"/>
        <v>0</v>
      </c>
      <c r="D229" s="45">
        <f>ROUND(MAX((B229-3500)*{0.03,0.1,0.2,0.25,0.3,0.35,0.45}-{0,105,555,1005,2755,5505,13505},0),2)</f>
        <v>0</v>
      </c>
      <c r="E229" s="45">
        <f>LOOKUP(C229/12,{0,1500.001,4500.001,9000.001,35000.001,55000.001,80000.001},{0.03,0.1,0.2,0.25,0.3,0.35,0.45})*C229-LOOKUP(C229/12,{0,1500.001,4500.001,9000.001,35000.001,55000.001,80000.001},{0,105,555,1005,2755,5505,13505})</f>
        <v>0</v>
      </c>
      <c r="F229" s="45">
        <f t="shared" si="12"/>
        <v>0</v>
      </c>
      <c r="G229" s="1"/>
    </row>
    <row r="230" spans="1:7" ht="14.25" thickTop="1">
      <c r="A230" s="46" t="s">
        <v>229</v>
      </c>
      <c r="B230" s="41">
        <f t="shared" si="11"/>
        <v>0</v>
      </c>
      <c r="C230" s="47">
        <f t="shared" si="10"/>
        <v>0</v>
      </c>
      <c r="D230" s="48">
        <f>ROUND(MAX((B230-3500)*{0.03,0.1,0.2,0.25,0.3,0.35,0.45}-{0,105,555,1005,2755,5505,13505},0),2)</f>
        <v>0</v>
      </c>
      <c r="E230" s="48">
        <f>LOOKUP(C230/12,{0,1500.001,4500.001,9000.001,35000.001,55000.001,80000.001},{0.03,0.1,0.2,0.25,0.3,0.35,0.45})*C230-LOOKUP(C230/12,{0,1500.001,4500.001,9000.001,35000.001,55000.001,80000.001},{0,105,555,1005,2755,5505,13505})</f>
        <v>0</v>
      </c>
      <c r="F230" s="48">
        <f t="shared" si="12"/>
        <v>0</v>
      </c>
      <c r="G230" s="1"/>
    </row>
    <row r="231" spans="1:7">
      <c r="A231" s="43" t="s">
        <v>230</v>
      </c>
      <c r="B231" s="44">
        <f t="shared" si="11"/>
        <v>0</v>
      </c>
      <c r="C231" s="44">
        <f t="shared" si="10"/>
        <v>0</v>
      </c>
      <c r="D231" s="45">
        <f>ROUND(MAX((B231-3500)*{0.03,0.1,0.2,0.25,0.3,0.35,0.45}-{0,105,555,1005,2755,5505,13505},0),2)</f>
        <v>0</v>
      </c>
      <c r="E231" s="45">
        <f>LOOKUP(C231/12,{0,1500.001,4500.001,9000.001,35000.001,55000.001,80000.001},{0.03,0.1,0.2,0.25,0.3,0.35,0.45})*C231-LOOKUP(C231/12,{0,1500.001,4500.001,9000.001,35000.001,55000.001,80000.001},{0,105,555,1005,2755,5505,13505})</f>
        <v>0</v>
      </c>
      <c r="F231" s="45">
        <f t="shared" si="12"/>
        <v>0</v>
      </c>
      <c r="G231" s="1"/>
    </row>
    <row r="232" spans="1:7">
      <c r="A232" s="46" t="s">
        <v>231</v>
      </c>
      <c r="B232" s="47">
        <f t="shared" si="11"/>
        <v>0</v>
      </c>
      <c r="C232" s="47">
        <f t="shared" si="10"/>
        <v>0</v>
      </c>
      <c r="D232" s="48">
        <f>ROUND(MAX((B232-3500)*{0.03,0.1,0.2,0.25,0.3,0.35,0.45}-{0,105,555,1005,2755,5505,13505},0),2)</f>
        <v>0</v>
      </c>
      <c r="E232" s="48">
        <f>LOOKUP(C232/12,{0,1500.001,4500.001,9000.001,35000.001,55000.001,80000.001},{0.03,0.1,0.2,0.25,0.3,0.35,0.45})*C232-LOOKUP(C232/12,{0,1500.001,4500.001,9000.001,35000.001,55000.001,80000.001},{0,105,555,1005,2755,5505,13505})</f>
        <v>0</v>
      </c>
      <c r="F232" s="48">
        <f t="shared" si="12"/>
        <v>0</v>
      </c>
      <c r="G232" s="1"/>
    </row>
    <row r="233" spans="1:7" ht="14.25" thickBot="1">
      <c r="A233" s="43" t="s">
        <v>232</v>
      </c>
      <c r="B233" s="44">
        <f t="shared" si="11"/>
        <v>0</v>
      </c>
      <c r="C233" s="44">
        <f t="shared" si="10"/>
        <v>0</v>
      </c>
      <c r="D233" s="45">
        <f>ROUND(MAX((B233-3500)*{0.03,0.1,0.2,0.25,0.3,0.35,0.45}-{0,105,555,1005,2755,5505,13505},0),2)</f>
        <v>0</v>
      </c>
      <c r="E233" s="45">
        <f>LOOKUP(C233/12,{0,1500.001,4500.001,9000.001,35000.001,55000.001,80000.001},{0.03,0.1,0.2,0.25,0.3,0.35,0.45})*C233-LOOKUP(C233/12,{0,1500.001,4500.001,9000.001,35000.001,55000.001,80000.001},{0,105,555,1005,2755,5505,13505})</f>
        <v>0</v>
      </c>
      <c r="F233" s="45">
        <f t="shared" si="12"/>
        <v>0</v>
      </c>
      <c r="G233" s="1"/>
    </row>
    <row r="234" spans="1:7" ht="14.25" thickTop="1">
      <c r="A234" s="46" t="s">
        <v>233</v>
      </c>
      <c r="B234" s="41">
        <f t="shared" si="11"/>
        <v>0</v>
      </c>
      <c r="C234" s="47">
        <f t="shared" si="10"/>
        <v>0</v>
      </c>
      <c r="D234" s="48">
        <f>ROUND(MAX((B234-3500)*{0.03,0.1,0.2,0.25,0.3,0.35,0.45}-{0,105,555,1005,2755,5505,13505},0),2)</f>
        <v>0</v>
      </c>
      <c r="E234" s="48">
        <f>LOOKUP(C234/12,{0,1500.001,4500.001,9000.001,35000.001,55000.001,80000.001},{0.03,0.1,0.2,0.25,0.3,0.35,0.45})*C234-LOOKUP(C234/12,{0,1500.001,4500.001,9000.001,35000.001,55000.001,80000.001},{0,105,555,1005,2755,5505,13505})</f>
        <v>0</v>
      </c>
      <c r="F234" s="48">
        <f t="shared" si="12"/>
        <v>0</v>
      </c>
      <c r="G234" s="1"/>
    </row>
    <row r="235" spans="1:7">
      <c r="A235" s="43" t="s">
        <v>234</v>
      </c>
      <c r="B235" s="44">
        <f t="shared" si="11"/>
        <v>0</v>
      </c>
      <c r="C235" s="44">
        <f t="shared" si="10"/>
        <v>0</v>
      </c>
      <c r="D235" s="45">
        <f>ROUND(MAX((B235-3500)*{0.03,0.1,0.2,0.25,0.3,0.35,0.45}-{0,105,555,1005,2755,5505,13505},0),2)</f>
        <v>0</v>
      </c>
      <c r="E235" s="45">
        <f>LOOKUP(C235/12,{0,1500.001,4500.001,9000.001,35000.001,55000.001,80000.001},{0.03,0.1,0.2,0.25,0.3,0.35,0.45})*C235-LOOKUP(C235/12,{0,1500.001,4500.001,9000.001,35000.001,55000.001,80000.001},{0,105,555,1005,2755,5505,13505})</f>
        <v>0</v>
      </c>
      <c r="F235" s="45">
        <f t="shared" si="12"/>
        <v>0</v>
      </c>
      <c r="G235" s="1"/>
    </row>
    <row r="236" spans="1:7">
      <c r="A236" s="46" t="s">
        <v>235</v>
      </c>
      <c r="B236" s="47">
        <f t="shared" si="11"/>
        <v>0</v>
      </c>
      <c r="C236" s="47">
        <f t="shared" si="10"/>
        <v>0</v>
      </c>
      <c r="D236" s="48">
        <f>ROUND(MAX((B236-3500)*{0.03,0.1,0.2,0.25,0.3,0.35,0.45}-{0,105,555,1005,2755,5505,13505},0),2)</f>
        <v>0</v>
      </c>
      <c r="E236" s="48">
        <f>LOOKUP(C236/12,{0,1500.001,4500.001,9000.001,35000.001,55000.001,80000.001},{0.03,0.1,0.2,0.25,0.3,0.35,0.45})*C236-LOOKUP(C236/12,{0,1500.001,4500.001,9000.001,35000.001,55000.001,80000.001},{0,105,555,1005,2755,5505,13505})</f>
        <v>0</v>
      </c>
      <c r="F236" s="48">
        <f t="shared" si="12"/>
        <v>0</v>
      </c>
      <c r="G236" s="1"/>
    </row>
    <row r="237" spans="1:7" ht="14.25" thickBot="1">
      <c r="A237" s="43" t="s">
        <v>236</v>
      </c>
      <c r="B237" s="44">
        <f t="shared" si="11"/>
        <v>0</v>
      </c>
      <c r="C237" s="44">
        <f t="shared" si="10"/>
        <v>0</v>
      </c>
      <c r="D237" s="45">
        <f>ROUND(MAX((B237-3500)*{0.03,0.1,0.2,0.25,0.3,0.35,0.45}-{0,105,555,1005,2755,5505,13505},0),2)</f>
        <v>0</v>
      </c>
      <c r="E237" s="45">
        <f>LOOKUP(C237/12,{0,1500.001,4500.001,9000.001,35000.001,55000.001,80000.001},{0.03,0.1,0.2,0.25,0.3,0.35,0.45})*C237-LOOKUP(C237/12,{0,1500.001,4500.001,9000.001,35000.001,55000.001,80000.001},{0,105,555,1005,2755,5505,13505})</f>
        <v>0</v>
      </c>
      <c r="F237" s="45">
        <f t="shared" si="12"/>
        <v>0</v>
      </c>
      <c r="G237" s="1"/>
    </row>
    <row r="238" spans="1:7" ht="14.25" thickTop="1">
      <c r="A238" s="46" t="s">
        <v>237</v>
      </c>
      <c r="B238" s="41">
        <f t="shared" si="11"/>
        <v>0</v>
      </c>
      <c r="C238" s="47">
        <f t="shared" si="10"/>
        <v>0</v>
      </c>
      <c r="D238" s="48">
        <f>ROUND(MAX((B238-3500)*{0.03,0.1,0.2,0.25,0.3,0.35,0.45}-{0,105,555,1005,2755,5505,13505},0),2)</f>
        <v>0</v>
      </c>
      <c r="E238" s="48">
        <f>LOOKUP(C238/12,{0,1500.001,4500.001,9000.001,35000.001,55000.001,80000.001},{0.03,0.1,0.2,0.25,0.3,0.35,0.45})*C238-LOOKUP(C238/12,{0,1500.001,4500.001,9000.001,35000.001,55000.001,80000.001},{0,105,555,1005,2755,5505,13505})</f>
        <v>0</v>
      </c>
      <c r="F238" s="48">
        <f t="shared" si="12"/>
        <v>0</v>
      </c>
      <c r="G238" s="1"/>
    </row>
    <row r="239" spans="1:7">
      <c r="A239" s="43" t="s">
        <v>238</v>
      </c>
      <c r="B239" s="44">
        <f t="shared" si="11"/>
        <v>0</v>
      </c>
      <c r="C239" s="44">
        <f t="shared" si="10"/>
        <v>0</v>
      </c>
      <c r="D239" s="45">
        <f>ROUND(MAX((B239-3500)*{0.03,0.1,0.2,0.25,0.3,0.35,0.45}-{0,105,555,1005,2755,5505,13505},0),2)</f>
        <v>0</v>
      </c>
      <c r="E239" s="45">
        <f>LOOKUP(C239/12,{0,1500.001,4500.001,9000.001,35000.001,55000.001,80000.001},{0.03,0.1,0.2,0.25,0.3,0.35,0.45})*C239-LOOKUP(C239/12,{0,1500.001,4500.001,9000.001,35000.001,55000.001,80000.001},{0,105,555,1005,2755,5505,13505})</f>
        <v>0</v>
      </c>
      <c r="F239" s="45">
        <f t="shared" si="12"/>
        <v>0</v>
      </c>
      <c r="G239" s="1"/>
    </row>
    <row r="240" spans="1:7">
      <c r="A240" s="46" t="s">
        <v>239</v>
      </c>
      <c r="B240" s="47">
        <f t="shared" si="11"/>
        <v>0</v>
      </c>
      <c r="C240" s="47">
        <f t="shared" si="10"/>
        <v>0</v>
      </c>
      <c r="D240" s="48">
        <f>ROUND(MAX((B240-3500)*{0.03,0.1,0.2,0.25,0.3,0.35,0.45}-{0,105,555,1005,2755,5505,13505},0),2)</f>
        <v>0</v>
      </c>
      <c r="E240" s="48">
        <f>LOOKUP(C240/12,{0,1500.001,4500.001,9000.001,35000.001,55000.001,80000.001},{0.03,0.1,0.2,0.25,0.3,0.35,0.45})*C240-LOOKUP(C240/12,{0,1500.001,4500.001,9000.001,35000.001,55000.001,80000.001},{0,105,555,1005,2755,5505,13505})</f>
        <v>0</v>
      </c>
      <c r="F240" s="48">
        <f t="shared" si="12"/>
        <v>0</v>
      </c>
      <c r="G240" s="1"/>
    </row>
    <row r="241" spans="1:7" ht="14.25" thickBot="1">
      <c r="A241" s="43" t="s">
        <v>240</v>
      </c>
      <c r="B241" s="44">
        <f t="shared" si="11"/>
        <v>0</v>
      </c>
      <c r="C241" s="44">
        <f t="shared" si="10"/>
        <v>0</v>
      </c>
      <c r="D241" s="45">
        <f>ROUND(MAX((B241-3500)*{0.03,0.1,0.2,0.25,0.3,0.35,0.45}-{0,105,555,1005,2755,5505,13505},0),2)</f>
        <v>0</v>
      </c>
      <c r="E241" s="45">
        <f>LOOKUP(C241/12,{0,1500.001,4500.001,9000.001,35000.001,55000.001,80000.001},{0.03,0.1,0.2,0.25,0.3,0.35,0.45})*C241-LOOKUP(C241/12,{0,1500.001,4500.001,9000.001,35000.001,55000.001,80000.001},{0,105,555,1005,2755,5505,13505})</f>
        <v>0</v>
      </c>
      <c r="F241" s="45">
        <f t="shared" si="12"/>
        <v>0</v>
      </c>
      <c r="G241" s="1"/>
    </row>
    <row r="242" spans="1:7" ht="14.25" thickTop="1">
      <c r="A242" s="46" t="s">
        <v>241</v>
      </c>
      <c r="B242" s="41">
        <f t="shared" si="11"/>
        <v>0</v>
      </c>
      <c r="C242" s="47">
        <f t="shared" si="10"/>
        <v>0</v>
      </c>
      <c r="D242" s="48">
        <f>ROUND(MAX((B242-3500)*{0.03,0.1,0.2,0.25,0.3,0.35,0.45}-{0,105,555,1005,2755,5505,13505},0),2)</f>
        <v>0</v>
      </c>
      <c r="E242" s="48">
        <f>LOOKUP(C242/12,{0,1500.001,4500.001,9000.001,35000.001,55000.001,80000.001},{0.03,0.1,0.2,0.25,0.3,0.35,0.45})*C242-LOOKUP(C242/12,{0,1500.001,4500.001,9000.001,35000.001,55000.001,80000.001},{0,105,555,1005,2755,5505,13505})</f>
        <v>0</v>
      </c>
      <c r="F242" s="48">
        <f t="shared" si="12"/>
        <v>0</v>
      </c>
      <c r="G242" s="1"/>
    </row>
    <row r="243" spans="1:7">
      <c r="A243" s="43" t="s">
        <v>242</v>
      </c>
      <c r="B243" s="44">
        <f t="shared" si="11"/>
        <v>0</v>
      </c>
      <c r="C243" s="44">
        <f t="shared" si="10"/>
        <v>0</v>
      </c>
      <c r="D243" s="45">
        <f>ROUND(MAX((B243-3500)*{0.03,0.1,0.2,0.25,0.3,0.35,0.45}-{0,105,555,1005,2755,5505,13505},0),2)</f>
        <v>0</v>
      </c>
      <c r="E243" s="45">
        <f>LOOKUP(C243/12,{0,1500.001,4500.001,9000.001,35000.001,55000.001,80000.001},{0.03,0.1,0.2,0.25,0.3,0.35,0.45})*C243-LOOKUP(C243/12,{0,1500.001,4500.001,9000.001,35000.001,55000.001,80000.001},{0,105,555,1005,2755,5505,13505})</f>
        <v>0</v>
      </c>
      <c r="F243" s="45">
        <f t="shared" si="12"/>
        <v>0</v>
      </c>
      <c r="G243" s="1"/>
    </row>
    <row r="244" spans="1:7">
      <c r="A244" s="46" t="s">
        <v>243</v>
      </c>
      <c r="B244" s="47">
        <f t="shared" si="11"/>
        <v>0</v>
      </c>
      <c r="C244" s="47">
        <f t="shared" si="10"/>
        <v>0</v>
      </c>
      <c r="D244" s="48">
        <f>ROUND(MAX((B244-3500)*{0.03,0.1,0.2,0.25,0.3,0.35,0.45}-{0,105,555,1005,2755,5505,13505},0),2)</f>
        <v>0</v>
      </c>
      <c r="E244" s="48">
        <f>LOOKUP(C244/12,{0,1500.001,4500.001,9000.001,35000.001,55000.001,80000.001},{0.03,0.1,0.2,0.25,0.3,0.35,0.45})*C244-LOOKUP(C244/12,{0,1500.001,4500.001,9000.001,35000.001,55000.001,80000.001},{0,105,555,1005,2755,5505,13505})</f>
        <v>0</v>
      </c>
      <c r="F244" s="48">
        <f t="shared" si="12"/>
        <v>0</v>
      </c>
      <c r="G244" s="1"/>
    </row>
    <row r="245" spans="1:7" ht="14.25" thickBot="1">
      <c r="A245" s="43" t="s">
        <v>244</v>
      </c>
      <c r="B245" s="44">
        <f t="shared" si="11"/>
        <v>0</v>
      </c>
      <c r="C245" s="44">
        <f t="shared" si="10"/>
        <v>0</v>
      </c>
      <c r="D245" s="45">
        <f>ROUND(MAX((B245-3500)*{0.03,0.1,0.2,0.25,0.3,0.35,0.45}-{0,105,555,1005,2755,5505,13505},0),2)</f>
        <v>0</v>
      </c>
      <c r="E245" s="45">
        <f>LOOKUP(C245/12,{0,1500.001,4500.001,9000.001,35000.001,55000.001,80000.001},{0.03,0.1,0.2,0.25,0.3,0.35,0.45})*C245-LOOKUP(C245/12,{0,1500.001,4500.001,9000.001,35000.001,55000.001,80000.001},{0,105,555,1005,2755,5505,13505})</f>
        <v>0</v>
      </c>
      <c r="F245" s="45">
        <f t="shared" si="12"/>
        <v>0</v>
      </c>
      <c r="G245" s="1"/>
    </row>
    <row r="246" spans="1:7" ht="14.25" thickTop="1">
      <c r="A246" s="46" t="s">
        <v>245</v>
      </c>
      <c r="B246" s="41">
        <f t="shared" si="11"/>
        <v>0</v>
      </c>
      <c r="C246" s="47">
        <f t="shared" si="10"/>
        <v>0</v>
      </c>
      <c r="D246" s="48">
        <f>ROUND(MAX((B246-3500)*{0.03,0.1,0.2,0.25,0.3,0.35,0.45}-{0,105,555,1005,2755,5505,13505},0),2)</f>
        <v>0</v>
      </c>
      <c r="E246" s="48">
        <f>LOOKUP(C246/12,{0,1500.001,4500.001,9000.001,35000.001,55000.001,80000.001},{0.03,0.1,0.2,0.25,0.3,0.35,0.45})*C246-LOOKUP(C246/12,{0,1500.001,4500.001,9000.001,35000.001,55000.001,80000.001},{0,105,555,1005,2755,5505,13505})</f>
        <v>0</v>
      </c>
      <c r="F246" s="48">
        <f t="shared" si="12"/>
        <v>0</v>
      </c>
      <c r="G246" s="1"/>
    </row>
    <row r="247" spans="1:7">
      <c r="A247" s="43" t="s">
        <v>246</v>
      </c>
      <c r="B247" s="44">
        <f t="shared" si="11"/>
        <v>0</v>
      </c>
      <c r="C247" s="44">
        <f t="shared" si="10"/>
        <v>0</v>
      </c>
      <c r="D247" s="45">
        <f>ROUND(MAX((B247-3500)*{0.03,0.1,0.2,0.25,0.3,0.35,0.45}-{0,105,555,1005,2755,5505,13505},0),2)</f>
        <v>0</v>
      </c>
      <c r="E247" s="45">
        <f>LOOKUP(C247/12,{0,1500.001,4500.001,9000.001,35000.001,55000.001,80000.001},{0.03,0.1,0.2,0.25,0.3,0.35,0.45})*C247-LOOKUP(C247/12,{0,1500.001,4500.001,9000.001,35000.001,55000.001,80000.001},{0,105,555,1005,2755,5505,13505})</f>
        <v>0</v>
      </c>
      <c r="F247" s="45">
        <f t="shared" si="12"/>
        <v>0</v>
      </c>
      <c r="G247" s="1"/>
    </row>
    <row r="248" spans="1:7">
      <c r="A248" s="46" t="s">
        <v>247</v>
      </c>
      <c r="B248" s="47">
        <f t="shared" si="11"/>
        <v>0</v>
      </c>
      <c r="C248" s="47">
        <f t="shared" si="10"/>
        <v>0</v>
      </c>
      <c r="D248" s="48">
        <f>ROUND(MAX((B248-3500)*{0.03,0.1,0.2,0.25,0.3,0.35,0.45}-{0,105,555,1005,2755,5505,13505},0),2)</f>
        <v>0</v>
      </c>
      <c r="E248" s="48">
        <f>LOOKUP(C248/12,{0,1500.001,4500.001,9000.001,35000.001,55000.001,80000.001},{0.03,0.1,0.2,0.25,0.3,0.35,0.45})*C248-LOOKUP(C248/12,{0,1500.001,4500.001,9000.001,35000.001,55000.001,80000.001},{0,105,555,1005,2755,5505,13505})</f>
        <v>0</v>
      </c>
      <c r="F248" s="48">
        <f t="shared" si="12"/>
        <v>0</v>
      </c>
      <c r="G248" s="1"/>
    </row>
    <row r="249" spans="1:7" ht="14.25" thickBot="1">
      <c r="A249" s="43" t="s">
        <v>248</v>
      </c>
      <c r="B249" s="44">
        <f t="shared" si="11"/>
        <v>0</v>
      </c>
      <c r="C249" s="44">
        <f t="shared" si="10"/>
        <v>0</v>
      </c>
      <c r="D249" s="45">
        <f>ROUND(MAX((B249-3500)*{0.03,0.1,0.2,0.25,0.3,0.35,0.45}-{0,105,555,1005,2755,5505,13505},0),2)</f>
        <v>0</v>
      </c>
      <c r="E249" s="45">
        <f>LOOKUP(C249/12,{0,1500.001,4500.001,9000.001,35000.001,55000.001,80000.001},{0.03,0.1,0.2,0.25,0.3,0.35,0.45})*C249-LOOKUP(C249/12,{0,1500.001,4500.001,9000.001,35000.001,55000.001,80000.001},{0,105,555,1005,2755,5505,13505})</f>
        <v>0</v>
      </c>
      <c r="F249" s="45">
        <f t="shared" si="12"/>
        <v>0</v>
      </c>
      <c r="G249" s="1"/>
    </row>
    <row r="250" spans="1:7" ht="14.25" thickTop="1">
      <c r="A250" s="46" t="s">
        <v>249</v>
      </c>
      <c r="B250" s="41">
        <f t="shared" si="11"/>
        <v>0</v>
      </c>
      <c r="C250" s="47">
        <f t="shared" si="10"/>
        <v>0</v>
      </c>
      <c r="D250" s="48">
        <f>ROUND(MAX((B250-3500)*{0.03,0.1,0.2,0.25,0.3,0.35,0.45}-{0,105,555,1005,2755,5505,13505},0),2)</f>
        <v>0</v>
      </c>
      <c r="E250" s="48">
        <f>LOOKUP(C250/12,{0,1500.001,4500.001,9000.001,35000.001,55000.001,80000.001},{0.03,0.1,0.2,0.25,0.3,0.35,0.45})*C250-LOOKUP(C250/12,{0,1500.001,4500.001,9000.001,35000.001,55000.001,80000.001},{0,105,555,1005,2755,5505,13505})</f>
        <v>0</v>
      </c>
      <c r="F250" s="48">
        <f t="shared" si="12"/>
        <v>0</v>
      </c>
      <c r="G250" s="1"/>
    </row>
    <row r="251" spans="1:7">
      <c r="A251" s="43" t="s">
        <v>250</v>
      </c>
      <c r="B251" s="44">
        <f t="shared" si="11"/>
        <v>0</v>
      </c>
      <c r="C251" s="44">
        <f t="shared" si="10"/>
        <v>0</v>
      </c>
      <c r="D251" s="45">
        <f>ROUND(MAX((B251-3500)*{0.03,0.1,0.2,0.25,0.3,0.35,0.45}-{0,105,555,1005,2755,5505,13505},0),2)</f>
        <v>0</v>
      </c>
      <c r="E251" s="45">
        <f>LOOKUP(C251/12,{0,1500.001,4500.001,9000.001,35000.001,55000.001,80000.001},{0.03,0.1,0.2,0.25,0.3,0.35,0.45})*C251-LOOKUP(C251/12,{0,1500.001,4500.001,9000.001,35000.001,55000.001,80000.001},{0,105,555,1005,2755,5505,13505})</f>
        <v>0</v>
      </c>
      <c r="F251" s="45">
        <f t="shared" si="12"/>
        <v>0</v>
      </c>
      <c r="G251" s="1"/>
    </row>
    <row r="252" spans="1:7">
      <c r="A252" s="46" t="s">
        <v>251</v>
      </c>
      <c r="B252" s="47">
        <f t="shared" si="11"/>
        <v>0</v>
      </c>
      <c r="C252" s="47">
        <f t="shared" si="10"/>
        <v>0</v>
      </c>
      <c r="D252" s="48">
        <f>ROUND(MAX((B252-3500)*{0.03,0.1,0.2,0.25,0.3,0.35,0.45}-{0,105,555,1005,2755,5505,13505},0),2)</f>
        <v>0</v>
      </c>
      <c r="E252" s="48">
        <f>LOOKUP(C252/12,{0,1500.001,4500.001,9000.001,35000.001,55000.001,80000.001},{0.03,0.1,0.2,0.25,0.3,0.35,0.45})*C252-LOOKUP(C252/12,{0,1500.001,4500.001,9000.001,35000.001,55000.001,80000.001},{0,105,555,1005,2755,5505,13505})</f>
        <v>0</v>
      </c>
      <c r="F252" s="48">
        <f t="shared" si="12"/>
        <v>0</v>
      </c>
      <c r="G252" s="1"/>
    </row>
    <row r="253" spans="1:7" ht="14.25" thickBot="1">
      <c r="A253" s="43" t="s">
        <v>252</v>
      </c>
      <c r="B253" s="44">
        <f t="shared" si="11"/>
        <v>0</v>
      </c>
      <c r="C253" s="44">
        <f t="shared" si="10"/>
        <v>0</v>
      </c>
      <c r="D253" s="45">
        <f>ROUND(MAX((B253-3500)*{0.03,0.1,0.2,0.25,0.3,0.35,0.45}-{0,105,555,1005,2755,5505,13505},0),2)</f>
        <v>0</v>
      </c>
      <c r="E253" s="45">
        <f>LOOKUP(C253/12,{0,1500.001,4500.001,9000.001,35000.001,55000.001,80000.001},{0.03,0.1,0.2,0.25,0.3,0.35,0.45})*C253-LOOKUP(C253/12,{0,1500.001,4500.001,9000.001,35000.001,55000.001,80000.001},{0,105,555,1005,2755,5505,13505})</f>
        <v>0</v>
      </c>
      <c r="F253" s="45">
        <f t="shared" si="12"/>
        <v>0</v>
      </c>
      <c r="G253" s="1"/>
    </row>
    <row r="254" spans="1:7" ht="14.25" thickTop="1">
      <c r="A254" s="46" t="s">
        <v>253</v>
      </c>
      <c r="B254" s="41">
        <f t="shared" si="11"/>
        <v>0</v>
      </c>
      <c r="C254" s="47">
        <f t="shared" si="10"/>
        <v>0</v>
      </c>
      <c r="D254" s="48">
        <f>ROUND(MAX((B254-3500)*{0.03,0.1,0.2,0.25,0.3,0.35,0.45}-{0,105,555,1005,2755,5505,13505},0),2)</f>
        <v>0</v>
      </c>
      <c r="E254" s="48">
        <f>LOOKUP(C254/12,{0,1500.001,4500.001,9000.001,35000.001,55000.001,80000.001},{0.03,0.1,0.2,0.25,0.3,0.35,0.45})*C254-LOOKUP(C254/12,{0,1500.001,4500.001,9000.001,35000.001,55000.001,80000.001},{0,105,555,1005,2755,5505,13505})</f>
        <v>0</v>
      </c>
      <c r="F254" s="48">
        <f t="shared" si="12"/>
        <v>0</v>
      </c>
      <c r="G254" s="1"/>
    </row>
    <row r="255" spans="1:7">
      <c r="A255" s="43" t="s">
        <v>254</v>
      </c>
      <c r="B255" s="44">
        <f t="shared" si="11"/>
        <v>0</v>
      </c>
      <c r="C255" s="44">
        <f t="shared" si="10"/>
        <v>0</v>
      </c>
      <c r="D255" s="45">
        <f>ROUND(MAX((B255-3500)*{0.03,0.1,0.2,0.25,0.3,0.35,0.45}-{0,105,555,1005,2755,5505,13505},0),2)</f>
        <v>0</v>
      </c>
      <c r="E255" s="45">
        <f>LOOKUP(C255/12,{0,1500.001,4500.001,9000.001,35000.001,55000.001,80000.001},{0.03,0.1,0.2,0.25,0.3,0.35,0.45})*C255-LOOKUP(C255/12,{0,1500.001,4500.001,9000.001,35000.001,55000.001,80000.001},{0,105,555,1005,2755,5505,13505})</f>
        <v>0</v>
      </c>
      <c r="F255" s="45">
        <f t="shared" si="12"/>
        <v>0</v>
      </c>
      <c r="G255" s="1"/>
    </row>
    <row r="256" spans="1:7">
      <c r="A256" s="46" t="s">
        <v>255</v>
      </c>
      <c r="B256" s="47">
        <f t="shared" si="11"/>
        <v>0</v>
      </c>
      <c r="C256" s="47">
        <f t="shared" si="10"/>
        <v>0</v>
      </c>
      <c r="D256" s="48">
        <f>ROUND(MAX((B256-3500)*{0.03,0.1,0.2,0.25,0.3,0.35,0.45}-{0,105,555,1005,2755,5505,13505},0),2)</f>
        <v>0</v>
      </c>
      <c r="E256" s="48">
        <f>LOOKUP(C256/12,{0,1500.001,4500.001,9000.001,35000.001,55000.001,80000.001},{0.03,0.1,0.2,0.25,0.3,0.35,0.45})*C256-LOOKUP(C256/12,{0,1500.001,4500.001,9000.001,35000.001,55000.001,80000.001},{0,105,555,1005,2755,5505,13505})</f>
        <v>0</v>
      </c>
      <c r="F256" s="48">
        <f t="shared" si="12"/>
        <v>0</v>
      </c>
      <c r="G256" s="1"/>
    </row>
    <row r="257" spans="1:7" ht="14.25" thickBot="1">
      <c r="A257" s="43" t="s">
        <v>256</v>
      </c>
      <c r="B257" s="44">
        <f t="shared" si="11"/>
        <v>0</v>
      </c>
      <c r="C257" s="44">
        <f t="shared" si="10"/>
        <v>0</v>
      </c>
      <c r="D257" s="45">
        <f>ROUND(MAX((B257-3500)*{0.03,0.1,0.2,0.25,0.3,0.35,0.45}-{0,105,555,1005,2755,5505,13505},0),2)</f>
        <v>0</v>
      </c>
      <c r="E257" s="45">
        <f>LOOKUP(C257/12,{0,1500.001,4500.001,9000.001,35000.001,55000.001,80000.001},{0.03,0.1,0.2,0.25,0.3,0.35,0.45})*C257-LOOKUP(C257/12,{0,1500.001,4500.001,9000.001,35000.001,55000.001,80000.001},{0,105,555,1005,2755,5505,13505})</f>
        <v>0</v>
      </c>
      <c r="F257" s="45">
        <f t="shared" si="12"/>
        <v>0</v>
      </c>
      <c r="G257" s="1"/>
    </row>
    <row r="258" spans="1:7" ht="14.25" thickTop="1">
      <c r="A258" s="46" t="s">
        <v>257</v>
      </c>
      <c r="B258" s="41">
        <f t="shared" si="11"/>
        <v>0</v>
      </c>
      <c r="C258" s="47">
        <f t="shared" ref="C258:C321" si="13">(B258&lt;&gt;0)*($I$6+$I$5-B258)</f>
        <v>0</v>
      </c>
      <c r="D258" s="48">
        <f>ROUND(MAX((B258-3500)*{0.03,0.1,0.2,0.25,0.3,0.35,0.45}-{0,105,555,1005,2755,5505,13505},0),2)</f>
        <v>0</v>
      </c>
      <c r="E258" s="48">
        <f>LOOKUP(C258/12,{0,1500.001,4500.001,9000.001,35000.001,55000.001,80000.001},{0.03,0.1,0.2,0.25,0.3,0.35,0.45})*C258-LOOKUP(C258/12,{0,1500.001,4500.001,9000.001,35000.001,55000.001,80000.001},{0,105,555,1005,2755,5505,13505})</f>
        <v>0</v>
      </c>
      <c r="F258" s="48">
        <f t="shared" si="12"/>
        <v>0</v>
      </c>
      <c r="G258" s="1"/>
    </row>
    <row r="259" spans="1:7">
      <c r="A259" s="43" t="s">
        <v>258</v>
      </c>
      <c r="B259" s="44">
        <f t="shared" ref="B259:B322" si="14">IF(AND(B258+100&lt;$I$6+$I$5,B258&lt;&gt;0),B258+100,0)</f>
        <v>0</v>
      </c>
      <c r="C259" s="44">
        <f t="shared" si="13"/>
        <v>0</v>
      </c>
      <c r="D259" s="45">
        <f>ROUND(MAX((B259-3500)*{0.03,0.1,0.2,0.25,0.3,0.35,0.45}-{0,105,555,1005,2755,5505,13505},0),2)</f>
        <v>0</v>
      </c>
      <c r="E259" s="45">
        <f>LOOKUP(C259/12,{0,1500.001,4500.001,9000.001,35000.001,55000.001,80000.001},{0.03,0.1,0.2,0.25,0.3,0.35,0.45})*C259-LOOKUP(C259/12,{0,1500.001,4500.001,9000.001,35000.001,55000.001,80000.001},{0,105,555,1005,2755,5505,13505})</f>
        <v>0</v>
      </c>
      <c r="F259" s="45">
        <f t="shared" ref="F259:F322" si="15">D259+E259</f>
        <v>0</v>
      </c>
      <c r="G259" s="1"/>
    </row>
    <row r="260" spans="1:7">
      <c r="A260" s="46" t="s">
        <v>259</v>
      </c>
      <c r="B260" s="47">
        <f t="shared" si="14"/>
        <v>0</v>
      </c>
      <c r="C260" s="47">
        <f t="shared" si="13"/>
        <v>0</v>
      </c>
      <c r="D260" s="48">
        <f>ROUND(MAX((B260-3500)*{0.03,0.1,0.2,0.25,0.3,0.35,0.45}-{0,105,555,1005,2755,5505,13505},0),2)</f>
        <v>0</v>
      </c>
      <c r="E260" s="48">
        <f>LOOKUP(C260/12,{0,1500.001,4500.001,9000.001,35000.001,55000.001,80000.001},{0.03,0.1,0.2,0.25,0.3,0.35,0.45})*C260-LOOKUP(C260/12,{0,1500.001,4500.001,9000.001,35000.001,55000.001,80000.001},{0,105,555,1005,2755,5505,13505})</f>
        <v>0</v>
      </c>
      <c r="F260" s="48">
        <f t="shared" si="15"/>
        <v>0</v>
      </c>
      <c r="G260" s="1"/>
    </row>
    <row r="261" spans="1:7" ht="14.25" thickBot="1">
      <c r="A261" s="43" t="s">
        <v>260</v>
      </c>
      <c r="B261" s="44">
        <f t="shared" si="14"/>
        <v>0</v>
      </c>
      <c r="C261" s="44">
        <f t="shared" si="13"/>
        <v>0</v>
      </c>
      <c r="D261" s="45">
        <f>ROUND(MAX((B261-3500)*{0.03,0.1,0.2,0.25,0.3,0.35,0.45}-{0,105,555,1005,2755,5505,13505},0),2)</f>
        <v>0</v>
      </c>
      <c r="E261" s="45">
        <f>LOOKUP(C261/12,{0,1500.001,4500.001,9000.001,35000.001,55000.001,80000.001},{0.03,0.1,0.2,0.25,0.3,0.35,0.45})*C261-LOOKUP(C261/12,{0,1500.001,4500.001,9000.001,35000.001,55000.001,80000.001},{0,105,555,1005,2755,5505,13505})</f>
        <v>0</v>
      </c>
      <c r="F261" s="45">
        <f t="shared" si="15"/>
        <v>0</v>
      </c>
      <c r="G261" s="1"/>
    </row>
    <row r="262" spans="1:7" ht="14.25" thickTop="1">
      <c r="A262" s="46" t="s">
        <v>261</v>
      </c>
      <c r="B262" s="41">
        <f t="shared" si="14"/>
        <v>0</v>
      </c>
      <c r="C262" s="47">
        <f t="shared" si="13"/>
        <v>0</v>
      </c>
      <c r="D262" s="48">
        <f>ROUND(MAX((B262-3500)*{0.03,0.1,0.2,0.25,0.3,0.35,0.45}-{0,105,555,1005,2755,5505,13505},0),2)</f>
        <v>0</v>
      </c>
      <c r="E262" s="48">
        <f>LOOKUP(C262/12,{0,1500.001,4500.001,9000.001,35000.001,55000.001,80000.001},{0.03,0.1,0.2,0.25,0.3,0.35,0.45})*C262-LOOKUP(C262/12,{0,1500.001,4500.001,9000.001,35000.001,55000.001,80000.001},{0,105,555,1005,2755,5505,13505})</f>
        <v>0</v>
      </c>
      <c r="F262" s="48">
        <f t="shared" si="15"/>
        <v>0</v>
      </c>
      <c r="G262" s="1"/>
    </row>
    <row r="263" spans="1:7">
      <c r="A263" s="43" t="s">
        <v>262</v>
      </c>
      <c r="B263" s="44">
        <f t="shared" si="14"/>
        <v>0</v>
      </c>
      <c r="C263" s="44">
        <f t="shared" si="13"/>
        <v>0</v>
      </c>
      <c r="D263" s="45">
        <f>ROUND(MAX((B263-3500)*{0.03,0.1,0.2,0.25,0.3,0.35,0.45}-{0,105,555,1005,2755,5505,13505},0),2)</f>
        <v>0</v>
      </c>
      <c r="E263" s="45">
        <f>LOOKUP(C263/12,{0,1500.001,4500.001,9000.001,35000.001,55000.001,80000.001},{0.03,0.1,0.2,0.25,0.3,0.35,0.45})*C263-LOOKUP(C263/12,{0,1500.001,4500.001,9000.001,35000.001,55000.001,80000.001},{0,105,555,1005,2755,5505,13505})</f>
        <v>0</v>
      </c>
      <c r="F263" s="45">
        <f t="shared" si="15"/>
        <v>0</v>
      </c>
      <c r="G263" s="1"/>
    </row>
    <row r="264" spans="1:7">
      <c r="A264" s="46" t="s">
        <v>263</v>
      </c>
      <c r="B264" s="47">
        <f t="shared" si="14"/>
        <v>0</v>
      </c>
      <c r="C264" s="47">
        <f t="shared" si="13"/>
        <v>0</v>
      </c>
      <c r="D264" s="48">
        <f>ROUND(MAX((B264-3500)*{0.03,0.1,0.2,0.25,0.3,0.35,0.45}-{0,105,555,1005,2755,5505,13505},0),2)</f>
        <v>0</v>
      </c>
      <c r="E264" s="48">
        <f>LOOKUP(C264/12,{0,1500.001,4500.001,9000.001,35000.001,55000.001,80000.001},{0.03,0.1,0.2,0.25,0.3,0.35,0.45})*C264-LOOKUP(C264/12,{0,1500.001,4500.001,9000.001,35000.001,55000.001,80000.001},{0,105,555,1005,2755,5505,13505})</f>
        <v>0</v>
      </c>
      <c r="F264" s="48">
        <f t="shared" si="15"/>
        <v>0</v>
      </c>
      <c r="G264" s="1"/>
    </row>
    <row r="265" spans="1:7" ht="14.25" thickBot="1">
      <c r="A265" s="43" t="s">
        <v>264</v>
      </c>
      <c r="B265" s="44">
        <f t="shared" si="14"/>
        <v>0</v>
      </c>
      <c r="C265" s="44">
        <f t="shared" si="13"/>
        <v>0</v>
      </c>
      <c r="D265" s="45">
        <f>ROUND(MAX((B265-3500)*{0.03,0.1,0.2,0.25,0.3,0.35,0.45}-{0,105,555,1005,2755,5505,13505},0),2)</f>
        <v>0</v>
      </c>
      <c r="E265" s="45">
        <f>LOOKUP(C265/12,{0,1500.001,4500.001,9000.001,35000.001,55000.001,80000.001},{0.03,0.1,0.2,0.25,0.3,0.35,0.45})*C265-LOOKUP(C265/12,{0,1500.001,4500.001,9000.001,35000.001,55000.001,80000.001},{0,105,555,1005,2755,5505,13505})</f>
        <v>0</v>
      </c>
      <c r="F265" s="45">
        <f t="shared" si="15"/>
        <v>0</v>
      </c>
      <c r="G265" s="1"/>
    </row>
    <row r="266" spans="1:7" ht="14.25" thickTop="1">
      <c r="A266" s="46" t="s">
        <v>265</v>
      </c>
      <c r="B266" s="41">
        <f t="shared" si="14"/>
        <v>0</v>
      </c>
      <c r="C266" s="47">
        <f t="shared" si="13"/>
        <v>0</v>
      </c>
      <c r="D266" s="48">
        <f>ROUND(MAX((B266-3500)*{0.03,0.1,0.2,0.25,0.3,0.35,0.45}-{0,105,555,1005,2755,5505,13505},0),2)</f>
        <v>0</v>
      </c>
      <c r="E266" s="48">
        <f>LOOKUP(C266/12,{0,1500.001,4500.001,9000.001,35000.001,55000.001,80000.001},{0.03,0.1,0.2,0.25,0.3,0.35,0.45})*C266-LOOKUP(C266/12,{0,1500.001,4500.001,9000.001,35000.001,55000.001,80000.001},{0,105,555,1005,2755,5505,13505})</f>
        <v>0</v>
      </c>
      <c r="F266" s="48">
        <f t="shared" si="15"/>
        <v>0</v>
      </c>
      <c r="G266" s="1"/>
    </row>
    <row r="267" spans="1:7">
      <c r="A267" s="43" t="s">
        <v>266</v>
      </c>
      <c r="B267" s="44">
        <f t="shared" si="14"/>
        <v>0</v>
      </c>
      <c r="C267" s="44">
        <f t="shared" si="13"/>
        <v>0</v>
      </c>
      <c r="D267" s="45">
        <f>ROUND(MAX((B267-3500)*{0.03,0.1,0.2,0.25,0.3,0.35,0.45}-{0,105,555,1005,2755,5505,13505},0),2)</f>
        <v>0</v>
      </c>
      <c r="E267" s="45">
        <f>LOOKUP(C267/12,{0,1500.001,4500.001,9000.001,35000.001,55000.001,80000.001},{0.03,0.1,0.2,0.25,0.3,0.35,0.45})*C267-LOOKUP(C267/12,{0,1500.001,4500.001,9000.001,35000.001,55000.001,80000.001},{0,105,555,1005,2755,5505,13505})</f>
        <v>0</v>
      </c>
      <c r="F267" s="45">
        <f t="shared" si="15"/>
        <v>0</v>
      </c>
      <c r="G267" s="1"/>
    </row>
    <row r="268" spans="1:7">
      <c r="A268" s="46" t="s">
        <v>267</v>
      </c>
      <c r="B268" s="47">
        <f t="shared" si="14"/>
        <v>0</v>
      </c>
      <c r="C268" s="47">
        <f t="shared" si="13"/>
        <v>0</v>
      </c>
      <c r="D268" s="48">
        <f>ROUND(MAX((B268-3500)*{0.03,0.1,0.2,0.25,0.3,0.35,0.45}-{0,105,555,1005,2755,5505,13505},0),2)</f>
        <v>0</v>
      </c>
      <c r="E268" s="48">
        <f>LOOKUP(C268/12,{0,1500.001,4500.001,9000.001,35000.001,55000.001,80000.001},{0.03,0.1,0.2,0.25,0.3,0.35,0.45})*C268-LOOKUP(C268/12,{0,1500.001,4500.001,9000.001,35000.001,55000.001,80000.001},{0,105,555,1005,2755,5505,13505})</f>
        <v>0</v>
      </c>
      <c r="F268" s="48">
        <f t="shared" si="15"/>
        <v>0</v>
      </c>
      <c r="G268" s="1"/>
    </row>
    <row r="269" spans="1:7" ht="14.25" thickBot="1">
      <c r="A269" s="43" t="s">
        <v>268</v>
      </c>
      <c r="B269" s="44">
        <f t="shared" si="14"/>
        <v>0</v>
      </c>
      <c r="C269" s="44">
        <f t="shared" si="13"/>
        <v>0</v>
      </c>
      <c r="D269" s="45">
        <f>ROUND(MAX((B269-3500)*{0.03,0.1,0.2,0.25,0.3,0.35,0.45}-{0,105,555,1005,2755,5505,13505},0),2)</f>
        <v>0</v>
      </c>
      <c r="E269" s="45">
        <f>LOOKUP(C269/12,{0,1500.001,4500.001,9000.001,35000.001,55000.001,80000.001},{0.03,0.1,0.2,0.25,0.3,0.35,0.45})*C269-LOOKUP(C269/12,{0,1500.001,4500.001,9000.001,35000.001,55000.001,80000.001},{0,105,555,1005,2755,5505,13505})</f>
        <v>0</v>
      </c>
      <c r="F269" s="45">
        <f t="shared" si="15"/>
        <v>0</v>
      </c>
      <c r="G269" s="1"/>
    </row>
    <row r="270" spans="1:7" ht="14.25" thickTop="1">
      <c r="A270" s="46" t="s">
        <v>269</v>
      </c>
      <c r="B270" s="41">
        <f t="shared" si="14"/>
        <v>0</v>
      </c>
      <c r="C270" s="47">
        <f t="shared" si="13"/>
        <v>0</v>
      </c>
      <c r="D270" s="48">
        <f>ROUND(MAX((B270-3500)*{0.03,0.1,0.2,0.25,0.3,0.35,0.45}-{0,105,555,1005,2755,5505,13505},0),2)</f>
        <v>0</v>
      </c>
      <c r="E270" s="48">
        <f>LOOKUP(C270/12,{0,1500.001,4500.001,9000.001,35000.001,55000.001,80000.001},{0.03,0.1,0.2,0.25,0.3,0.35,0.45})*C270-LOOKUP(C270/12,{0,1500.001,4500.001,9000.001,35000.001,55000.001,80000.001},{0,105,555,1005,2755,5505,13505})</f>
        <v>0</v>
      </c>
      <c r="F270" s="48">
        <f t="shared" si="15"/>
        <v>0</v>
      </c>
      <c r="G270" s="1"/>
    </row>
    <row r="271" spans="1:7">
      <c r="A271" s="43" t="s">
        <v>270</v>
      </c>
      <c r="B271" s="44">
        <f t="shared" si="14"/>
        <v>0</v>
      </c>
      <c r="C271" s="44">
        <f t="shared" si="13"/>
        <v>0</v>
      </c>
      <c r="D271" s="45">
        <f>ROUND(MAX((B271-3500)*{0.03,0.1,0.2,0.25,0.3,0.35,0.45}-{0,105,555,1005,2755,5505,13505},0),2)</f>
        <v>0</v>
      </c>
      <c r="E271" s="45">
        <f>LOOKUP(C271/12,{0,1500.001,4500.001,9000.001,35000.001,55000.001,80000.001},{0.03,0.1,0.2,0.25,0.3,0.35,0.45})*C271-LOOKUP(C271/12,{0,1500.001,4500.001,9000.001,35000.001,55000.001,80000.001},{0,105,555,1005,2755,5505,13505})</f>
        <v>0</v>
      </c>
      <c r="F271" s="45">
        <f t="shared" si="15"/>
        <v>0</v>
      </c>
      <c r="G271" s="1"/>
    </row>
    <row r="272" spans="1:7">
      <c r="A272" s="46" t="s">
        <v>271</v>
      </c>
      <c r="B272" s="47">
        <f t="shared" si="14"/>
        <v>0</v>
      </c>
      <c r="C272" s="47">
        <f t="shared" si="13"/>
        <v>0</v>
      </c>
      <c r="D272" s="48">
        <f>ROUND(MAX((B272-3500)*{0.03,0.1,0.2,0.25,0.3,0.35,0.45}-{0,105,555,1005,2755,5505,13505},0),2)</f>
        <v>0</v>
      </c>
      <c r="E272" s="48">
        <f>LOOKUP(C272/12,{0,1500.001,4500.001,9000.001,35000.001,55000.001,80000.001},{0.03,0.1,0.2,0.25,0.3,0.35,0.45})*C272-LOOKUP(C272/12,{0,1500.001,4500.001,9000.001,35000.001,55000.001,80000.001},{0,105,555,1005,2755,5505,13505})</f>
        <v>0</v>
      </c>
      <c r="F272" s="48">
        <f t="shared" si="15"/>
        <v>0</v>
      </c>
      <c r="G272" s="1"/>
    </row>
    <row r="273" spans="1:7" ht="14.25" thickBot="1">
      <c r="A273" s="43" t="s">
        <v>272</v>
      </c>
      <c r="B273" s="44">
        <f t="shared" si="14"/>
        <v>0</v>
      </c>
      <c r="C273" s="44">
        <f t="shared" si="13"/>
        <v>0</v>
      </c>
      <c r="D273" s="45">
        <f>ROUND(MAX((B273-3500)*{0.03,0.1,0.2,0.25,0.3,0.35,0.45}-{0,105,555,1005,2755,5505,13505},0),2)</f>
        <v>0</v>
      </c>
      <c r="E273" s="45">
        <f>LOOKUP(C273/12,{0,1500.001,4500.001,9000.001,35000.001,55000.001,80000.001},{0.03,0.1,0.2,0.25,0.3,0.35,0.45})*C273-LOOKUP(C273/12,{0,1500.001,4500.001,9000.001,35000.001,55000.001,80000.001},{0,105,555,1005,2755,5505,13505})</f>
        <v>0</v>
      </c>
      <c r="F273" s="45">
        <f t="shared" si="15"/>
        <v>0</v>
      </c>
      <c r="G273" s="1"/>
    </row>
    <row r="274" spans="1:7" ht="14.25" thickTop="1">
      <c r="A274" s="46" t="s">
        <v>273</v>
      </c>
      <c r="B274" s="41">
        <f t="shared" si="14"/>
        <v>0</v>
      </c>
      <c r="C274" s="47">
        <f t="shared" si="13"/>
        <v>0</v>
      </c>
      <c r="D274" s="48">
        <f>ROUND(MAX((B274-3500)*{0.03,0.1,0.2,0.25,0.3,0.35,0.45}-{0,105,555,1005,2755,5505,13505},0),2)</f>
        <v>0</v>
      </c>
      <c r="E274" s="48">
        <f>LOOKUP(C274/12,{0,1500.001,4500.001,9000.001,35000.001,55000.001,80000.001},{0.03,0.1,0.2,0.25,0.3,0.35,0.45})*C274-LOOKUP(C274/12,{0,1500.001,4500.001,9000.001,35000.001,55000.001,80000.001},{0,105,555,1005,2755,5505,13505})</f>
        <v>0</v>
      </c>
      <c r="F274" s="48">
        <f t="shared" si="15"/>
        <v>0</v>
      </c>
      <c r="G274" s="1"/>
    </row>
    <row r="275" spans="1:7">
      <c r="A275" s="43" t="s">
        <v>274</v>
      </c>
      <c r="B275" s="44">
        <f t="shared" si="14"/>
        <v>0</v>
      </c>
      <c r="C275" s="44">
        <f t="shared" si="13"/>
        <v>0</v>
      </c>
      <c r="D275" s="45">
        <f>ROUND(MAX((B275-3500)*{0.03,0.1,0.2,0.25,0.3,0.35,0.45}-{0,105,555,1005,2755,5505,13505},0),2)</f>
        <v>0</v>
      </c>
      <c r="E275" s="45">
        <f>LOOKUP(C275/12,{0,1500.001,4500.001,9000.001,35000.001,55000.001,80000.001},{0.03,0.1,0.2,0.25,0.3,0.35,0.45})*C275-LOOKUP(C275/12,{0,1500.001,4500.001,9000.001,35000.001,55000.001,80000.001},{0,105,555,1005,2755,5505,13505})</f>
        <v>0</v>
      </c>
      <c r="F275" s="45">
        <f t="shared" si="15"/>
        <v>0</v>
      </c>
      <c r="G275" s="1"/>
    </row>
    <row r="276" spans="1:7">
      <c r="A276" s="46" t="s">
        <v>275</v>
      </c>
      <c r="B276" s="47">
        <f t="shared" si="14"/>
        <v>0</v>
      </c>
      <c r="C276" s="47">
        <f t="shared" si="13"/>
        <v>0</v>
      </c>
      <c r="D276" s="48">
        <f>ROUND(MAX((B276-3500)*{0.03,0.1,0.2,0.25,0.3,0.35,0.45}-{0,105,555,1005,2755,5505,13505},0),2)</f>
        <v>0</v>
      </c>
      <c r="E276" s="48">
        <f>LOOKUP(C276/12,{0,1500.001,4500.001,9000.001,35000.001,55000.001,80000.001},{0.03,0.1,0.2,0.25,0.3,0.35,0.45})*C276-LOOKUP(C276/12,{0,1500.001,4500.001,9000.001,35000.001,55000.001,80000.001},{0,105,555,1005,2755,5505,13505})</f>
        <v>0</v>
      </c>
      <c r="F276" s="48">
        <f t="shared" si="15"/>
        <v>0</v>
      </c>
      <c r="G276" s="1"/>
    </row>
    <row r="277" spans="1:7" ht="14.25" thickBot="1">
      <c r="A277" s="43" t="s">
        <v>276</v>
      </c>
      <c r="B277" s="44">
        <f t="shared" si="14"/>
        <v>0</v>
      </c>
      <c r="C277" s="44">
        <f t="shared" si="13"/>
        <v>0</v>
      </c>
      <c r="D277" s="45">
        <f>ROUND(MAX((B277-3500)*{0.03,0.1,0.2,0.25,0.3,0.35,0.45}-{0,105,555,1005,2755,5505,13505},0),2)</f>
        <v>0</v>
      </c>
      <c r="E277" s="45">
        <f>LOOKUP(C277/12,{0,1500.001,4500.001,9000.001,35000.001,55000.001,80000.001},{0.03,0.1,0.2,0.25,0.3,0.35,0.45})*C277-LOOKUP(C277/12,{0,1500.001,4500.001,9000.001,35000.001,55000.001,80000.001},{0,105,555,1005,2755,5505,13505})</f>
        <v>0</v>
      </c>
      <c r="F277" s="45">
        <f t="shared" si="15"/>
        <v>0</v>
      </c>
      <c r="G277" s="1"/>
    </row>
    <row r="278" spans="1:7" ht="14.25" thickTop="1">
      <c r="A278" s="46" t="s">
        <v>277</v>
      </c>
      <c r="B278" s="41">
        <f t="shared" si="14"/>
        <v>0</v>
      </c>
      <c r="C278" s="47">
        <f t="shared" si="13"/>
        <v>0</v>
      </c>
      <c r="D278" s="48">
        <f>ROUND(MAX((B278-3500)*{0.03,0.1,0.2,0.25,0.3,0.35,0.45}-{0,105,555,1005,2755,5505,13505},0),2)</f>
        <v>0</v>
      </c>
      <c r="E278" s="48">
        <f>LOOKUP(C278/12,{0,1500.001,4500.001,9000.001,35000.001,55000.001,80000.001},{0.03,0.1,0.2,0.25,0.3,0.35,0.45})*C278-LOOKUP(C278/12,{0,1500.001,4500.001,9000.001,35000.001,55000.001,80000.001},{0,105,555,1005,2755,5505,13505})</f>
        <v>0</v>
      </c>
      <c r="F278" s="48">
        <f t="shared" si="15"/>
        <v>0</v>
      </c>
      <c r="G278" s="1"/>
    </row>
    <row r="279" spans="1:7">
      <c r="A279" s="43" t="s">
        <v>278</v>
      </c>
      <c r="B279" s="44">
        <f t="shared" si="14"/>
        <v>0</v>
      </c>
      <c r="C279" s="44">
        <f t="shared" si="13"/>
        <v>0</v>
      </c>
      <c r="D279" s="45">
        <f>ROUND(MAX((B279-3500)*{0.03,0.1,0.2,0.25,0.3,0.35,0.45}-{0,105,555,1005,2755,5505,13505},0),2)</f>
        <v>0</v>
      </c>
      <c r="E279" s="45">
        <f>LOOKUP(C279/12,{0,1500.001,4500.001,9000.001,35000.001,55000.001,80000.001},{0.03,0.1,0.2,0.25,0.3,0.35,0.45})*C279-LOOKUP(C279/12,{0,1500.001,4500.001,9000.001,35000.001,55000.001,80000.001},{0,105,555,1005,2755,5505,13505})</f>
        <v>0</v>
      </c>
      <c r="F279" s="45">
        <f t="shared" si="15"/>
        <v>0</v>
      </c>
      <c r="G279" s="1"/>
    </row>
    <row r="280" spans="1:7">
      <c r="A280" s="46" t="s">
        <v>279</v>
      </c>
      <c r="B280" s="47">
        <f t="shared" si="14"/>
        <v>0</v>
      </c>
      <c r="C280" s="47">
        <f t="shared" si="13"/>
        <v>0</v>
      </c>
      <c r="D280" s="48">
        <f>ROUND(MAX((B280-3500)*{0.03,0.1,0.2,0.25,0.3,0.35,0.45}-{0,105,555,1005,2755,5505,13505},0),2)</f>
        <v>0</v>
      </c>
      <c r="E280" s="48">
        <f>LOOKUP(C280/12,{0,1500.001,4500.001,9000.001,35000.001,55000.001,80000.001},{0.03,0.1,0.2,0.25,0.3,0.35,0.45})*C280-LOOKUP(C280/12,{0,1500.001,4500.001,9000.001,35000.001,55000.001,80000.001},{0,105,555,1005,2755,5505,13505})</f>
        <v>0</v>
      </c>
      <c r="F280" s="48">
        <f t="shared" si="15"/>
        <v>0</v>
      </c>
      <c r="G280" s="1"/>
    </row>
    <row r="281" spans="1:7" ht="14.25" thickBot="1">
      <c r="A281" s="43" t="s">
        <v>280</v>
      </c>
      <c r="B281" s="44">
        <f t="shared" si="14"/>
        <v>0</v>
      </c>
      <c r="C281" s="44">
        <f t="shared" si="13"/>
        <v>0</v>
      </c>
      <c r="D281" s="45">
        <f>ROUND(MAX((B281-3500)*{0.03,0.1,0.2,0.25,0.3,0.35,0.45}-{0,105,555,1005,2755,5505,13505},0),2)</f>
        <v>0</v>
      </c>
      <c r="E281" s="45">
        <f>LOOKUP(C281/12,{0,1500.001,4500.001,9000.001,35000.001,55000.001,80000.001},{0.03,0.1,0.2,0.25,0.3,0.35,0.45})*C281-LOOKUP(C281/12,{0,1500.001,4500.001,9000.001,35000.001,55000.001,80000.001},{0,105,555,1005,2755,5505,13505})</f>
        <v>0</v>
      </c>
      <c r="F281" s="45">
        <f t="shared" si="15"/>
        <v>0</v>
      </c>
      <c r="G281" s="1"/>
    </row>
    <row r="282" spans="1:7" ht="14.25" thickTop="1">
      <c r="A282" s="46" t="s">
        <v>281</v>
      </c>
      <c r="B282" s="41">
        <f t="shared" si="14"/>
        <v>0</v>
      </c>
      <c r="C282" s="47">
        <f t="shared" si="13"/>
        <v>0</v>
      </c>
      <c r="D282" s="48">
        <f>ROUND(MAX((B282-3500)*{0.03,0.1,0.2,0.25,0.3,0.35,0.45}-{0,105,555,1005,2755,5505,13505},0),2)</f>
        <v>0</v>
      </c>
      <c r="E282" s="48">
        <f>LOOKUP(C282/12,{0,1500.001,4500.001,9000.001,35000.001,55000.001,80000.001},{0.03,0.1,0.2,0.25,0.3,0.35,0.45})*C282-LOOKUP(C282/12,{0,1500.001,4500.001,9000.001,35000.001,55000.001,80000.001},{0,105,555,1005,2755,5505,13505})</f>
        <v>0</v>
      </c>
      <c r="F282" s="48">
        <f t="shared" si="15"/>
        <v>0</v>
      </c>
      <c r="G282" s="1"/>
    </row>
    <row r="283" spans="1:7">
      <c r="A283" s="43" t="s">
        <v>282</v>
      </c>
      <c r="B283" s="44">
        <f t="shared" si="14"/>
        <v>0</v>
      </c>
      <c r="C283" s="44">
        <f t="shared" si="13"/>
        <v>0</v>
      </c>
      <c r="D283" s="45">
        <f>ROUND(MAX((B283-3500)*{0.03,0.1,0.2,0.25,0.3,0.35,0.45}-{0,105,555,1005,2755,5505,13505},0),2)</f>
        <v>0</v>
      </c>
      <c r="E283" s="45">
        <f>LOOKUP(C283/12,{0,1500.001,4500.001,9000.001,35000.001,55000.001,80000.001},{0.03,0.1,0.2,0.25,0.3,0.35,0.45})*C283-LOOKUP(C283/12,{0,1500.001,4500.001,9000.001,35000.001,55000.001,80000.001},{0,105,555,1005,2755,5505,13505})</f>
        <v>0</v>
      </c>
      <c r="F283" s="45">
        <f t="shared" si="15"/>
        <v>0</v>
      </c>
      <c r="G283" s="1"/>
    </row>
    <row r="284" spans="1:7">
      <c r="A284" s="46" t="s">
        <v>283</v>
      </c>
      <c r="B284" s="47">
        <f t="shared" si="14"/>
        <v>0</v>
      </c>
      <c r="C284" s="47">
        <f t="shared" si="13"/>
        <v>0</v>
      </c>
      <c r="D284" s="48">
        <f>ROUND(MAX((B284-3500)*{0.03,0.1,0.2,0.25,0.3,0.35,0.45}-{0,105,555,1005,2755,5505,13505},0),2)</f>
        <v>0</v>
      </c>
      <c r="E284" s="48">
        <f>LOOKUP(C284/12,{0,1500.001,4500.001,9000.001,35000.001,55000.001,80000.001},{0.03,0.1,0.2,0.25,0.3,0.35,0.45})*C284-LOOKUP(C284/12,{0,1500.001,4500.001,9000.001,35000.001,55000.001,80000.001},{0,105,555,1005,2755,5505,13505})</f>
        <v>0</v>
      </c>
      <c r="F284" s="48">
        <f t="shared" si="15"/>
        <v>0</v>
      </c>
      <c r="G284" s="1"/>
    </row>
    <row r="285" spans="1:7" ht="14.25" thickBot="1">
      <c r="A285" s="43" t="s">
        <v>284</v>
      </c>
      <c r="B285" s="44">
        <f t="shared" si="14"/>
        <v>0</v>
      </c>
      <c r="C285" s="44">
        <f t="shared" si="13"/>
        <v>0</v>
      </c>
      <c r="D285" s="45">
        <f>ROUND(MAX((B285-3500)*{0.03,0.1,0.2,0.25,0.3,0.35,0.45}-{0,105,555,1005,2755,5505,13505},0),2)</f>
        <v>0</v>
      </c>
      <c r="E285" s="45">
        <f>LOOKUP(C285/12,{0,1500.001,4500.001,9000.001,35000.001,55000.001,80000.001},{0.03,0.1,0.2,0.25,0.3,0.35,0.45})*C285-LOOKUP(C285/12,{0,1500.001,4500.001,9000.001,35000.001,55000.001,80000.001},{0,105,555,1005,2755,5505,13505})</f>
        <v>0</v>
      </c>
      <c r="F285" s="45">
        <f t="shared" si="15"/>
        <v>0</v>
      </c>
      <c r="G285" s="1"/>
    </row>
    <row r="286" spans="1:7" ht="14.25" thickTop="1">
      <c r="A286" s="46" t="s">
        <v>285</v>
      </c>
      <c r="B286" s="41">
        <f t="shared" si="14"/>
        <v>0</v>
      </c>
      <c r="C286" s="47">
        <f t="shared" si="13"/>
        <v>0</v>
      </c>
      <c r="D286" s="48">
        <f>ROUND(MAX((B286-3500)*{0.03,0.1,0.2,0.25,0.3,0.35,0.45}-{0,105,555,1005,2755,5505,13505},0),2)</f>
        <v>0</v>
      </c>
      <c r="E286" s="48">
        <f>LOOKUP(C286/12,{0,1500.001,4500.001,9000.001,35000.001,55000.001,80000.001},{0.03,0.1,0.2,0.25,0.3,0.35,0.45})*C286-LOOKUP(C286/12,{0,1500.001,4500.001,9000.001,35000.001,55000.001,80000.001},{0,105,555,1005,2755,5505,13505})</f>
        <v>0</v>
      </c>
      <c r="F286" s="48">
        <f t="shared" si="15"/>
        <v>0</v>
      </c>
      <c r="G286" s="1"/>
    </row>
    <row r="287" spans="1:7">
      <c r="A287" s="43" t="s">
        <v>286</v>
      </c>
      <c r="B287" s="44">
        <f t="shared" si="14"/>
        <v>0</v>
      </c>
      <c r="C287" s="44">
        <f t="shared" si="13"/>
        <v>0</v>
      </c>
      <c r="D287" s="45">
        <f>ROUND(MAX((B287-3500)*{0.03,0.1,0.2,0.25,0.3,0.35,0.45}-{0,105,555,1005,2755,5505,13505},0),2)</f>
        <v>0</v>
      </c>
      <c r="E287" s="45">
        <f>LOOKUP(C287/12,{0,1500.001,4500.001,9000.001,35000.001,55000.001,80000.001},{0.03,0.1,0.2,0.25,0.3,0.35,0.45})*C287-LOOKUP(C287/12,{0,1500.001,4500.001,9000.001,35000.001,55000.001,80000.001},{0,105,555,1005,2755,5505,13505})</f>
        <v>0</v>
      </c>
      <c r="F287" s="45">
        <f t="shared" si="15"/>
        <v>0</v>
      </c>
      <c r="G287" s="1"/>
    </row>
    <row r="288" spans="1:7">
      <c r="A288" s="46" t="s">
        <v>287</v>
      </c>
      <c r="B288" s="47">
        <f t="shared" si="14"/>
        <v>0</v>
      </c>
      <c r="C288" s="47">
        <f t="shared" si="13"/>
        <v>0</v>
      </c>
      <c r="D288" s="48">
        <f>ROUND(MAX((B288-3500)*{0.03,0.1,0.2,0.25,0.3,0.35,0.45}-{0,105,555,1005,2755,5505,13505},0),2)</f>
        <v>0</v>
      </c>
      <c r="E288" s="48">
        <f>LOOKUP(C288/12,{0,1500.001,4500.001,9000.001,35000.001,55000.001,80000.001},{0.03,0.1,0.2,0.25,0.3,0.35,0.45})*C288-LOOKUP(C288/12,{0,1500.001,4500.001,9000.001,35000.001,55000.001,80000.001},{0,105,555,1005,2755,5505,13505})</f>
        <v>0</v>
      </c>
      <c r="F288" s="48">
        <f t="shared" si="15"/>
        <v>0</v>
      </c>
      <c r="G288" s="1"/>
    </row>
    <row r="289" spans="1:7" ht="14.25" thickBot="1">
      <c r="A289" s="43" t="s">
        <v>288</v>
      </c>
      <c r="B289" s="44">
        <f t="shared" si="14"/>
        <v>0</v>
      </c>
      <c r="C289" s="44">
        <f t="shared" si="13"/>
        <v>0</v>
      </c>
      <c r="D289" s="45">
        <f>ROUND(MAX((B289-3500)*{0.03,0.1,0.2,0.25,0.3,0.35,0.45}-{0,105,555,1005,2755,5505,13505},0),2)</f>
        <v>0</v>
      </c>
      <c r="E289" s="45">
        <f>LOOKUP(C289/12,{0,1500.001,4500.001,9000.001,35000.001,55000.001,80000.001},{0.03,0.1,0.2,0.25,0.3,0.35,0.45})*C289-LOOKUP(C289/12,{0,1500.001,4500.001,9000.001,35000.001,55000.001,80000.001},{0,105,555,1005,2755,5505,13505})</f>
        <v>0</v>
      </c>
      <c r="F289" s="45">
        <f t="shared" si="15"/>
        <v>0</v>
      </c>
      <c r="G289" s="1"/>
    </row>
    <row r="290" spans="1:7" ht="14.25" thickTop="1">
      <c r="A290" s="46" t="s">
        <v>289</v>
      </c>
      <c r="B290" s="41">
        <f t="shared" si="14"/>
        <v>0</v>
      </c>
      <c r="C290" s="47">
        <f t="shared" si="13"/>
        <v>0</v>
      </c>
      <c r="D290" s="48">
        <f>ROUND(MAX((B290-3500)*{0.03,0.1,0.2,0.25,0.3,0.35,0.45}-{0,105,555,1005,2755,5505,13505},0),2)</f>
        <v>0</v>
      </c>
      <c r="E290" s="48">
        <f>LOOKUP(C290/12,{0,1500.001,4500.001,9000.001,35000.001,55000.001,80000.001},{0.03,0.1,0.2,0.25,0.3,0.35,0.45})*C290-LOOKUP(C290/12,{0,1500.001,4500.001,9000.001,35000.001,55000.001,80000.001},{0,105,555,1005,2755,5505,13505})</f>
        <v>0</v>
      </c>
      <c r="F290" s="48">
        <f t="shared" si="15"/>
        <v>0</v>
      </c>
      <c r="G290" s="1"/>
    </row>
    <row r="291" spans="1:7">
      <c r="A291" s="43" t="s">
        <v>290</v>
      </c>
      <c r="B291" s="44">
        <f t="shared" si="14"/>
        <v>0</v>
      </c>
      <c r="C291" s="44">
        <f t="shared" si="13"/>
        <v>0</v>
      </c>
      <c r="D291" s="45">
        <f>ROUND(MAX((B291-3500)*{0.03,0.1,0.2,0.25,0.3,0.35,0.45}-{0,105,555,1005,2755,5505,13505},0),2)</f>
        <v>0</v>
      </c>
      <c r="E291" s="45">
        <f>LOOKUP(C291/12,{0,1500.001,4500.001,9000.001,35000.001,55000.001,80000.001},{0.03,0.1,0.2,0.25,0.3,0.35,0.45})*C291-LOOKUP(C291/12,{0,1500.001,4500.001,9000.001,35000.001,55000.001,80000.001},{0,105,555,1005,2755,5505,13505})</f>
        <v>0</v>
      </c>
      <c r="F291" s="45">
        <f t="shared" si="15"/>
        <v>0</v>
      </c>
      <c r="G291" s="1"/>
    </row>
    <row r="292" spans="1:7">
      <c r="A292" s="46" t="s">
        <v>291</v>
      </c>
      <c r="B292" s="47">
        <f t="shared" si="14"/>
        <v>0</v>
      </c>
      <c r="C292" s="47">
        <f t="shared" si="13"/>
        <v>0</v>
      </c>
      <c r="D292" s="48">
        <f>ROUND(MAX((B292-3500)*{0.03,0.1,0.2,0.25,0.3,0.35,0.45}-{0,105,555,1005,2755,5505,13505},0),2)</f>
        <v>0</v>
      </c>
      <c r="E292" s="48">
        <f>LOOKUP(C292/12,{0,1500.001,4500.001,9000.001,35000.001,55000.001,80000.001},{0.03,0.1,0.2,0.25,0.3,0.35,0.45})*C292-LOOKUP(C292/12,{0,1500.001,4500.001,9000.001,35000.001,55000.001,80000.001},{0,105,555,1005,2755,5505,13505})</f>
        <v>0</v>
      </c>
      <c r="F292" s="48">
        <f t="shared" si="15"/>
        <v>0</v>
      </c>
      <c r="G292" s="1"/>
    </row>
    <row r="293" spans="1:7" ht="14.25" thickBot="1">
      <c r="A293" s="43" t="s">
        <v>292</v>
      </c>
      <c r="B293" s="44">
        <f t="shared" si="14"/>
        <v>0</v>
      </c>
      <c r="C293" s="44">
        <f t="shared" si="13"/>
        <v>0</v>
      </c>
      <c r="D293" s="45">
        <f>ROUND(MAX((B293-3500)*{0.03,0.1,0.2,0.25,0.3,0.35,0.45}-{0,105,555,1005,2755,5505,13505},0),2)</f>
        <v>0</v>
      </c>
      <c r="E293" s="45">
        <f>LOOKUP(C293/12,{0,1500.001,4500.001,9000.001,35000.001,55000.001,80000.001},{0.03,0.1,0.2,0.25,0.3,0.35,0.45})*C293-LOOKUP(C293/12,{0,1500.001,4500.001,9000.001,35000.001,55000.001,80000.001},{0,105,555,1005,2755,5505,13505})</f>
        <v>0</v>
      </c>
      <c r="F293" s="45">
        <f t="shared" si="15"/>
        <v>0</v>
      </c>
      <c r="G293" s="1"/>
    </row>
    <row r="294" spans="1:7" ht="14.25" thickTop="1">
      <c r="A294" s="46" t="s">
        <v>293</v>
      </c>
      <c r="B294" s="41">
        <f t="shared" si="14"/>
        <v>0</v>
      </c>
      <c r="C294" s="47">
        <f t="shared" si="13"/>
        <v>0</v>
      </c>
      <c r="D294" s="48">
        <f>ROUND(MAX((B294-3500)*{0.03,0.1,0.2,0.25,0.3,0.35,0.45}-{0,105,555,1005,2755,5505,13505},0),2)</f>
        <v>0</v>
      </c>
      <c r="E294" s="48">
        <f>LOOKUP(C294/12,{0,1500.001,4500.001,9000.001,35000.001,55000.001,80000.001},{0.03,0.1,0.2,0.25,0.3,0.35,0.45})*C294-LOOKUP(C294/12,{0,1500.001,4500.001,9000.001,35000.001,55000.001,80000.001},{0,105,555,1005,2755,5505,13505})</f>
        <v>0</v>
      </c>
      <c r="F294" s="48">
        <f t="shared" si="15"/>
        <v>0</v>
      </c>
      <c r="G294" s="1"/>
    </row>
    <row r="295" spans="1:7">
      <c r="A295" s="43" t="s">
        <v>294</v>
      </c>
      <c r="B295" s="44">
        <f t="shared" si="14"/>
        <v>0</v>
      </c>
      <c r="C295" s="44">
        <f t="shared" si="13"/>
        <v>0</v>
      </c>
      <c r="D295" s="45">
        <f>ROUND(MAX((B295-3500)*{0.03,0.1,0.2,0.25,0.3,0.35,0.45}-{0,105,555,1005,2755,5505,13505},0),2)</f>
        <v>0</v>
      </c>
      <c r="E295" s="45">
        <f>LOOKUP(C295/12,{0,1500.001,4500.001,9000.001,35000.001,55000.001,80000.001},{0.03,0.1,0.2,0.25,0.3,0.35,0.45})*C295-LOOKUP(C295/12,{0,1500.001,4500.001,9000.001,35000.001,55000.001,80000.001},{0,105,555,1005,2755,5505,13505})</f>
        <v>0</v>
      </c>
      <c r="F295" s="45">
        <f t="shared" si="15"/>
        <v>0</v>
      </c>
      <c r="G295" s="1"/>
    </row>
    <row r="296" spans="1:7">
      <c r="A296" s="46" t="s">
        <v>295</v>
      </c>
      <c r="B296" s="47">
        <f t="shared" si="14"/>
        <v>0</v>
      </c>
      <c r="C296" s="47">
        <f t="shared" si="13"/>
        <v>0</v>
      </c>
      <c r="D296" s="48">
        <f>ROUND(MAX((B296-3500)*{0.03,0.1,0.2,0.25,0.3,0.35,0.45}-{0,105,555,1005,2755,5505,13505},0),2)</f>
        <v>0</v>
      </c>
      <c r="E296" s="48">
        <f>LOOKUP(C296/12,{0,1500.001,4500.001,9000.001,35000.001,55000.001,80000.001},{0.03,0.1,0.2,0.25,0.3,0.35,0.45})*C296-LOOKUP(C296/12,{0,1500.001,4500.001,9000.001,35000.001,55000.001,80000.001},{0,105,555,1005,2755,5505,13505})</f>
        <v>0</v>
      </c>
      <c r="F296" s="48">
        <f t="shared" si="15"/>
        <v>0</v>
      </c>
      <c r="G296" s="1"/>
    </row>
    <row r="297" spans="1:7" ht="14.25" thickBot="1">
      <c r="A297" s="43" t="s">
        <v>296</v>
      </c>
      <c r="B297" s="44">
        <f t="shared" si="14"/>
        <v>0</v>
      </c>
      <c r="C297" s="44">
        <f t="shared" si="13"/>
        <v>0</v>
      </c>
      <c r="D297" s="45">
        <f>ROUND(MAX((B297-3500)*{0.03,0.1,0.2,0.25,0.3,0.35,0.45}-{0,105,555,1005,2755,5505,13505},0),2)</f>
        <v>0</v>
      </c>
      <c r="E297" s="45">
        <f>LOOKUP(C297/12,{0,1500.001,4500.001,9000.001,35000.001,55000.001,80000.001},{0.03,0.1,0.2,0.25,0.3,0.35,0.45})*C297-LOOKUP(C297/12,{0,1500.001,4500.001,9000.001,35000.001,55000.001,80000.001},{0,105,555,1005,2755,5505,13505})</f>
        <v>0</v>
      </c>
      <c r="F297" s="45">
        <f t="shared" si="15"/>
        <v>0</v>
      </c>
      <c r="G297" s="1"/>
    </row>
    <row r="298" spans="1:7" ht="14.25" thickTop="1">
      <c r="A298" s="46" t="s">
        <v>297</v>
      </c>
      <c r="B298" s="41">
        <f t="shared" si="14"/>
        <v>0</v>
      </c>
      <c r="C298" s="47">
        <f t="shared" si="13"/>
        <v>0</v>
      </c>
      <c r="D298" s="48">
        <f>ROUND(MAX((B298-3500)*{0.03,0.1,0.2,0.25,0.3,0.35,0.45}-{0,105,555,1005,2755,5505,13505},0),2)</f>
        <v>0</v>
      </c>
      <c r="E298" s="48">
        <f>LOOKUP(C298/12,{0,1500.001,4500.001,9000.001,35000.001,55000.001,80000.001},{0.03,0.1,0.2,0.25,0.3,0.35,0.45})*C298-LOOKUP(C298/12,{0,1500.001,4500.001,9000.001,35000.001,55000.001,80000.001},{0,105,555,1005,2755,5505,13505})</f>
        <v>0</v>
      </c>
      <c r="F298" s="48">
        <f t="shared" si="15"/>
        <v>0</v>
      </c>
      <c r="G298" s="1"/>
    </row>
    <row r="299" spans="1:7">
      <c r="A299" s="43" t="s">
        <v>298</v>
      </c>
      <c r="B299" s="44">
        <f t="shared" si="14"/>
        <v>0</v>
      </c>
      <c r="C299" s="44">
        <f t="shared" si="13"/>
        <v>0</v>
      </c>
      <c r="D299" s="45">
        <f>ROUND(MAX((B299-3500)*{0.03,0.1,0.2,0.25,0.3,0.35,0.45}-{0,105,555,1005,2755,5505,13505},0),2)</f>
        <v>0</v>
      </c>
      <c r="E299" s="45">
        <f>LOOKUP(C299/12,{0,1500.001,4500.001,9000.001,35000.001,55000.001,80000.001},{0.03,0.1,0.2,0.25,0.3,0.35,0.45})*C299-LOOKUP(C299/12,{0,1500.001,4500.001,9000.001,35000.001,55000.001,80000.001},{0,105,555,1005,2755,5505,13505})</f>
        <v>0</v>
      </c>
      <c r="F299" s="45">
        <f t="shared" si="15"/>
        <v>0</v>
      </c>
      <c r="G299" s="1"/>
    </row>
    <row r="300" spans="1:7">
      <c r="A300" s="46" t="s">
        <v>299</v>
      </c>
      <c r="B300" s="47">
        <f t="shared" si="14"/>
        <v>0</v>
      </c>
      <c r="C300" s="47">
        <f t="shared" si="13"/>
        <v>0</v>
      </c>
      <c r="D300" s="48">
        <f>ROUND(MAX((B300-3500)*{0.03,0.1,0.2,0.25,0.3,0.35,0.45}-{0,105,555,1005,2755,5505,13505},0),2)</f>
        <v>0</v>
      </c>
      <c r="E300" s="48">
        <f>LOOKUP(C300/12,{0,1500.001,4500.001,9000.001,35000.001,55000.001,80000.001},{0.03,0.1,0.2,0.25,0.3,0.35,0.45})*C300-LOOKUP(C300/12,{0,1500.001,4500.001,9000.001,35000.001,55000.001,80000.001},{0,105,555,1005,2755,5505,13505})</f>
        <v>0</v>
      </c>
      <c r="F300" s="48">
        <f t="shared" si="15"/>
        <v>0</v>
      </c>
      <c r="G300" s="1"/>
    </row>
    <row r="301" spans="1:7" ht="14.25" thickBot="1">
      <c r="A301" s="43" t="s">
        <v>300</v>
      </c>
      <c r="B301" s="44">
        <f t="shared" si="14"/>
        <v>0</v>
      </c>
      <c r="C301" s="44">
        <f t="shared" si="13"/>
        <v>0</v>
      </c>
      <c r="D301" s="45">
        <f>ROUND(MAX((B301-3500)*{0.03,0.1,0.2,0.25,0.3,0.35,0.45}-{0,105,555,1005,2755,5505,13505},0),2)</f>
        <v>0</v>
      </c>
      <c r="E301" s="45">
        <f>LOOKUP(C301/12,{0,1500.001,4500.001,9000.001,35000.001,55000.001,80000.001},{0.03,0.1,0.2,0.25,0.3,0.35,0.45})*C301-LOOKUP(C301/12,{0,1500.001,4500.001,9000.001,35000.001,55000.001,80000.001},{0,105,555,1005,2755,5505,13505})</f>
        <v>0</v>
      </c>
      <c r="F301" s="45">
        <f t="shared" si="15"/>
        <v>0</v>
      </c>
      <c r="G301" s="1"/>
    </row>
    <row r="302" spans="1:7" ht="14.25" thickTop="1">
      <c r="A302" s="46" t="s">
        <v>301</v>
      </c>
      <c r="B302" s="41">
        <f t="shared" si="14"/>
        <v>0</v>
      </c>
      <c r="C302" s="47">
        <f t="shared" si="13"/>
        <v>0</v>
      </c>
      <c r="D302" s="48">
        <f>ROUND(MAX((B302-3500)*{0.03,0.1,0.2,0.25,0.3,0.35,0.45}-{0,105,555,1005,2755,5505,13505},0),2)</f>
        <v>0</v>
      </c>
      <c r="E302" s="48">
        <f>LOOKUP(C302/12,{0,1500.001,4500.001,9000.001,35000.001,55000.001,80000.001},{0.03,0.1,0.2,0.25,0.3,0.35,0.45})*C302-LOOKUP(C302/12,{0,1500.001,4500.001,9000.001,35000.001,55000.001,80000.001},{0,105,555,1005,2755,5505,13505})</f>
        <v>0</v>
      </c>
      <c r="F302" s="48">
        <f t="shared" si="15"/>
        <v>0</v>
      </c>
      <c r="G302" s="1"/>
    </row>
    <row r="303" spans="1:7">
      <c r="A303" s="43" t="s">
        <v>302</v>
      </c>
      <c r="B303" s="44">
        <f t="shared" si="14"/>
        <v>0</v>
      </c>
      <c r="C303" s="44">
        <f t="shared" si="13"/>
        <v>0</v>
      </c>
      <c r="D303" s="45">
        <f>ROUND(MAX((B303-3500)*{0.03,0.1,0.2,0.25,0.3,0.35,0.45}-{0,105,555,1005,2755,5505,13505},0),2)</f>
        <v>0</v>
      </c>
      <c r="E303" s="45">
        <f>LOOKUP(C303/12,{0,1500.001,4500.001,9000.001,35000.001,55000.001,80000.001},{0.03,0.1,0.2,0.25,0.3,0.35,0.45})*C303-LOOKUP(C303/12,{0,1500.001,4500.001,9000.001,35000.001,55000.001,80000.001},{0,105,555,1005,2755,5505,13505})</f>
        <v>0</v>
      </c>
      <c r="F303" s="45">
        <f t="shared" si="15"/>
        <v>0</v>
      </c>
      <c r="G303" s="1"/>
    </row>
    <row r="304" spans="1:7">
      <c r="A304" s="46" t="s">
        <v>303</v>
      </c>
      <c r="B304" s="47">
        <f t="shared" si="14"/>
        <v>0</v>
      </c>
      <c r="C304" s="47">
        <f t="shared" si="13"/>
        <v>0</v>
      </c>
      <c r="D304" s="48">
        <f>ROUND(MAX((B304-3500)*{0.03,0.1,0.2,0.25,0.3,0.35,0.45}-{0,105,555,1005,2755,5505,13505},0),2)</f>
        <v>0</v>
      </c>
      <c r="E304" s="48">
        <f>LOOKUP(C304/12,{0,1500.001,4500.001,9000.001,35000.001,55000.001,80000.001},{0.03,0.1,0.2,0.25,0.3,0.35,0.45})*C304-LOOKUP(C304/12,{0,1500.001,4500.001,9000.001,35000.001,55000.001,80000.001},{0,105,555,1005,2755,5505,13505})</f>
        <v>0</v>
      </c>
      <c r="F304" s="48">
        <f t="shared" si="15"/>
        <v>0</v>
      </c>
      <c r="G304" s="1"/>
    </row>
    <row r="305" spans="1:7" ht="14.25" thickBot="1">
      <c r="A305" s="43" t="s">
        <v>304</v>
      </c>
      <c r="B305" s="44">
        <f t="shared" si="14"/>
        <v>0</v>
      </c>
      <c r="C305" s="44">
        <f t="shared" si="13"/>
        <v>0</v>
      </c>
      <c r="D305" s="45">
        <f>ROUND(MAX((B305-3500)*{0.03,0.1,0.2,0.25,0.3,0.35,0.45}-{0,105,555,1005,2755,5505,13505},0),2)</f>
        <v>0</v>
      </c>
      <c r="E305" s="45">
        <f>LOOKUP(C305/12,{0,1500.001,4500.001,9000.001,35000.001,55000.001,80000.001},{0.03,0.1,0.2,0.25,0.3,0.35,0.45})*C305-LOOKUP(C305/12,{0,1500.001,4500.001,9000.001,35000.001,55000.001,80000.001},{0,105,555,1005,2755,5505,13505})</f>
        <v>0</v>
      </c>
      <c r="F305" s="45">
        <f t="shared" si="15"/>
        <v>0</v>
      </c>
      <c r="G305" s="1"/>
    </row>
    <row r="306" spans="1:7" ht="14.25" thickTop="1">
      <c r="A306" s="46" t="s">
        <v>305</v>
      </c>
      <c r="B306" s="41">
        <f t="shared" si="14"/>
        <v>0</v>
      </c>
      <c r="C306" s="47">
        <f t="shared" si="13"/>
        <v>0</v>
      </c>
      <c r="D306" s="48">
        <f>ROUND(MAX((B306-3500)*{0.03,0.1,0.2,0.25,0.3,0.35,0.45}-{0,105,555,1005,2755,5505,13505},0),2)</f>
        <v>0</v>
      </c>
      <c r="E306" s="48">
        <f>LOOKUP(C306/12,{0,1500.001,4500.001,9000.001,35000.001,55000.001,80000.001},{0.03,0.1,0.2,0.25,0.3,0.35,0.45})*C306-LOOKUP(C306/12,{0,1500.001,4500.001,9000.001,35000.001,55000.001,80000.001},{0,105,555,1005,2755,5505,13505})</f>
        <v>0</v>
      </c>
      <c r="F306" s="48">
        <f t="shared" si="15"/>
        <v>0</v>
      </c>
      <c r="G306" s="1"/>
    </row>
    <row r="307" spans="1:7">
      <c r="A307" s="43" t="s">
        <v>306</v>
      </c>
      <c r="B307" s="44">
        <f t="shared" si="14"/>
        <v>0</v>
      </c>
      <c r="C307" s="44">
        <f t="shared" si="13"/>
        <v>0</v>
      </c>
      <c r="D307" s="45">
        <f>ROUND(MAX((B307-3500)*{0.03,0.1,0.2,0.25,0.3,0.35,0.45}-{0,105,555,1005,2755,5505,13505},0),2)</f>
        <v>0</v>
      </c>
      <c r="E307" s="45">
        <f>LOOKUP(C307/12,{0,1500.001,4500.001,9000.001,35000.001,55000.001,80000.001},{0.03,0.1,0.2,0.25,0.3,0.35,0.45})*C307-LOOKUP(C307/12,{0,1500.001,4500.001,9000.001,35000.001,55000.001,80000.001},{0,105,555,1005,2755,5505,13505})</f>
        <v>0</v>
      </c>
      <c r="F307" s="45">
        <f t="shared" si="15"/>
        <v>0</v>
      </c>
      <c r="G307" s="1"/>
    </row>
    <row r="308" spans="1:7">
      <c r="A308" s="46" t="s">
        <v>307</v>
      </c>
      <c r="B308" s="47">
        <f t="shared" si="14"/>
        <v>0</v>
      </c>
      <c r="C308" s="47">
        <f t="shared" si="13"/>
        <v>0</v>
      </c>
      <c r="D308" s="48">
        <f>ROUND(MAX((B308-3500)*{0.03,0.1,0.2,0.25,0.3,0.35,0.45}-{0,105,555,1005,2755,5505,13505},0),2)</f>
        <v>0</v>
      </c>
      <c r="E308" s="48">
        <f>LOOKUP(C308/12,{0,1500.001,4500.001,9000.001,35000.001,55000.001,80000.001},{0.03,0.1,0.2,0.25,0.3,0.35,0.45})*C308-LOOKUP(C308/12,{0,1500.001,4500.001,9000.001,35000.001,55000.001,80000.001},{0,105,555,1005,2755,5505,13505})</f>
        <v>0</v>
      </c>
      <c r="F308" s="48">
        <f t="shared" si="15"/>
        <v>0</v>
      </c>
      <c r="G308" s="1"/>
    </row>
    <row r="309" spans="1:7" ht="14.25" thickBot="1">
      <c r="A309" s="43" t="s">
        <v>308</v>
      </c>
      <c r="B309" s="44">
        <f t="shared" si="14"/>
        <v>0</v>
      </c>
      <c r="C309" s="44">
        <f t="shared" si="13"/>
        <v>0</v>
      </c>
      <c r="D309" s="45">
        <f>ROUND(MAX((B309-3500)*{0.03,0.1,0.2,0.25,0.3,0.35,0.45}-{0,105,555,1005,2755,5505,13505},0),2)</f>
        <v>0</v>
      </c>
      <c r="E309" s="45">
        <f>LOOKUP(C309/12,{0,1500.001,4500.001,9000.001,35000.001,55000.001,80000.001},{0.03,0.1,0.2,0.25,0.3,0.35,0.45})*C309-LOOKUP(C309/12,{0,1500.001,4500.001,9000.001,35000.001,55000.001,80000.001},{0,105,555,1005,2755,5505,13505})</f>
        <v>0</v>
      </c>
      <c r="F309" s="45">
        <f t="shared" si="15"/>
        <v>0</v>
      </c>
      <c r="G309" s="1"/>
    </row>
    <row r="310" spans="1:7" ht="14.25" thickTop="1">
      <c r="A310" s="46" t="s">
        <v>309</v>
      </c>
      <c r="B310" s="41">
        <f t="shared" si="14"/>
        <v>0</v>
      </c>
      <c r="C310" s="47">
        <f t="shared" si="13"/>
        <v>0</v>
      </c>
      <c r="D310" s="48">
        <f>ROUND(MAX((B310-3500)*{0.03,0.1,0.2,0.25,0.3,0.35,0.45}-{0,105,555,1005,2755,5505,13505},0),2)</f>
        <v>0</v>
      </c>
      <c r="E310" s="48">
        <f>LOOKUP(C310/12,{0,1500.001,4500.001,9000.001,35000.001,55000.001,80000.001},{0.03,0.1,0.2,0.25,0.3,0.35,0.45})*C310-LOOKUP(C310/12,{0,1500.001,4500.001,9000.001,35000.001,55000.001,80000.001},{0,105,555,1005,2755,5505,13505})</f>
        <v>0</v>
      </c>
      <c r="F310" s="48">
        <f t="shared" si="15"/>
        <v>0</v>
      </c>
      <c r="G310" s="1"/>
    </row>
    <row r="311" spans="1:7">
      <c r="A311" s="43" t="s">
        <v>310</v>
      </c>
      <c r="B311" s="44">
        <f t="shared" si="14"/>
        <v>0</v>
      </c>
      <c r="C311" s="44">
        <f t="shared" si="13"/>
        <v>0</v>
      </c>
      <c r="D311" s="45">
        <f>ROUND(MAX((B311-3500)*{0.03,0.1,0.2,0.25,0.3,0.35,0.45}-{0,105,555,1005,2755,5505,13505},0),2)</f>
        <v>0</v>
      </c>
      <c r="E311" s="45">
        <f>LOOKUP(C311/12,{0,1500.001,4500.001,9000.001,35000.001,55000.001,80000.001},{0.03,0.1,0.2,0.25,0.3,0.35,0.45})*C311-LOOKUP(C311/12,{0,1500.001,4500.001,9000.001,35000.001,55000.001,80000.001},{0,105,555,1005,2755,5505,13505})</f>
        <v>0</v>
      </c>
      <c r="F311" s="45">
        <f t="shared" si="15"/>
        <v>0</v>
      </c>
      <c r="G311" s="1"/>
    </row>
    <row r="312" spans="1:7">
      <c r="A312" s="46" t="s">
        <v>311</v>
      </c>
      <c r="B312" s="47">
        <f t="shared" si="14"/>
        <v>0</v>
      </c>
      <c r="C312" s="47">
        <f t="shared" si="13"/>
        <v>0</v>
      </c>
      <c r="D312" s="48">
        <f>ROUND(MAX((B312-3500)*{0.03,0.1,0.2,0.25,0.3,0.35,0.45}-{0,105,555,1005,2755,5505,13505},0),2)</f>
        <v>0</v>
      </c>
      <c r="E312" s="48">
        <f>LOOKUP(C312/12,{0,1500.001,4500.001,9000.001,35000.001,55000.001,80000.001},{0.03,0.1,0.2,0.25,0.3,0.35,0.45})*C312-LOOKUP(C312/12,{0,1500.001,4500.001,9000.001,35000.001,55000.001,80000.001},{0,105,555,1005,2755,5505,13505})</f>
        <v>0</v>
      </c>
      <c r="F312" s="48">
        <f t="shared" si="15"/>
        <v>0</v>
      </c>
      <c r="G312" s="1"/>
    </row>
    <row r="313" spans="1:7" ht="14.25" thickBot="1">
      <c r="A313" s="43" t="s">
        <v>312</v>
      </c>
      <c r="B313" s="44">
        <f t="shared" si="14"/>
        <v>0</v>
      </c>
      <c r="C313" s="44">
        <f t="shared" si="13"/>
        <v>0</v>
      </c>
      <c r="D313" s="45">
        <f>ROUND(MAX((B313-3500)*{0.03,0.1,0.2,0.25,0.3,0.35,0.45}-{0,105,555,1005,2755,5505,13505},0),2)</f>
        <v>0</v>
      </c>
      <c r="E313" s="45">
        <f>LOOKUP(C313/12,{0,1500.001,4500.001,9000.001,35000.001,55000.001,80000.001},{0.03,0.1,0.2,0.25,0.3,0.35,0.45})*C313-LOOKUP(C313/12,{0,1500.001,4500.001,9000.001,35000.001,55000.001,80000.001},{0,105,555,1005,2755,5505,13505})</f>
        <v>0</v>
      </c>
      <c r="F313" s="45">
        <f t="shared" si="15"/>
        <v>0</v>
      </c>
      <c r="G313" s="1"/>
    </row>
    <row r="314" spans="1:7" ht="14.25" thickTop="1">
      <c r="A314" s="46" t="s">
        <v>313</v>
      </c>
      <c r="B314" s="41">
        <f t="shared" si="14"/>
        <v>0</v>
      </c>
      <c r="C314" s="47">
        <f t="shared" si="13"/>
        <v>0</v>
      </c>
      <c r="D314" s="48">
        <f>ROUND(MAX((B314-3500)*{0.03,0.1,0.2,0.25,0.3,0.35,0.45}-{0,105,555,1005,2755,5505,13505},0),2)</f>
        <v>0</v>
      </c>
      <c r="E314" s="48">
        <f>LOOKUP(C314/12,{0,1500.001,4500.001,9000.001,35000.001,55000.001,80000.001},{0.03,0.1,0.2,0.25,0.3,0.35,0.45})*C314-LOOKUP(C314/12,{0,1500.001,4500.001,9000.001,35000.001,55000.001,80000.001},{0,105,555,1005,2755,5505,13505})</f>
        <v>0</v>
      </c>
      <c r="F314" s="48">
        <f t="shared" si="15"/>
        <v>0</v>
      </c>
      <c r="G314" s="1"/>
    </row>
    <row r="315" spans="1:7">
      <c r="A315" s="43" t="s">
        <v>314</v>
      </c>
      <c r="B315" s="44">
        <f t="shared" si="14"/>
        <v>0</v>
      </c>
      <c r="C315" s="44">
        <f t="shared" si="13"/>
        <v>0</v>
      </c>
      <c r="D315" s="45">
        <f>ROUND(MAX((B315-3500)*{0.03,0.1,0.2,0.25,0.3,0.35,0.45}-{0,105,555,1005,2755,5505,13505},0),2)</f>
        <v>0</v>
      </c>
      <c r="E315" s="45">
        <f>LOOKUP(C315/12,{0,1500.001,4500.001,9000.001,35000.001,55000.001,80000.001},{0.03,0.1,0.2,0.25,0.3,0.35,0.45})*C315-LOOKUP(C315/12,{0,1500.001,4500.001,9000.001,35000.001,55000.001,80000.001},{0,105,555,1005,2755,5505,13505})</f>
        <v>0</v>
      </c>
      <c r="F315" s="45">
        <f t="shared" si="15"/>
        <v>0</v>
      </c>
      <c r="G315" s="1"/>
    </row>
    <row r="316" spans="1:7">
      <c r="A316" s="46" t="s">
        <v>315</v>
      </c>
      <c r="B316" s="47">
        <f t="shared" si="14"/>
        <v>0</v>
      </c>
      <c r="C316" s="47">
        <f t="shared" si="13"/>
        <v>0</v>
      </c>
      <c r="D316" s="48">
        <f>ROUND(MAX((B316-3500)*{0.03,0.1,0.2,0.25,0.3,0.35,0.45}-{0,105,555,1005,2755,5505,13505},0),2)</f>
        <v>0</v>
      </c>
      <c r="E316" s="48">
        <f>LOOKUP(C316/12,{0,1500.001,4500.001,9000.001,35000.001,55000.001,80000.001},{0.03,0.1,0.2,0.25,0.3,0.35,0.45})*C316-LOOKUP(C316/12,{0,1500.001,4500.001,9000.001,35000.001,55000.001,80000.001},{0,105,555,1005,2755,5505,13505})</f>
        <v>0</v>
      </c>
      <c r="F316" s="48">
        <f t="shared" si="15"/>
        <v>0</v>
      </c>
      <c r="G316" s="1"/>
    </row>
    <row r="317" spans="1:7" ht="14.25" thickBot="1">
      <c r="A317" s="43" t="s">
        <v>316</v>
      </c>
      <c r="B317" s="44">
        <f t="shared" si="14"/>
        <v>0</v>
      </c>
      <c r="C317" s="44">
        <f t="shared" si="13"/>
        <v>0</v>
      </c>
      <c r="D317" s="45">
        <f>ROUND(MAX((B317-3500)*{0.03,0.1,0.2,0.25,0.3,0.35,0.45}-{0,105,555,1005,2755,5505,13505},0),2)</f>
        <v>0</v>
      </c>
      <c r="E317" s="45">
        <f>LOOKUP(C317/12,{0,1500.001,4500.001,9000.001,35000.001,55000.001,80000.001},{0.03,0.1,0.2,0.25,0.3,0.35,0.45})*C317-LOOKUP(C317/12,{0,1500.001,4500.001,9000.001,35000.001,55000.001,80000.001},{0,105,555,1005,2755,5505,13505})</f>
        <v>0</v>
      </c>
      <c r="F317" s="45">
        <f t="shared" si="15"/>
        <v>0</v>
      </c>
      <c r="G317" s="1"/>
    </row>
    <row r="318" spans="1:7" ht="14.25" thickTop="1">
      <c r="A318" s="46" t="s">
        <v>317</v>
      </c>
      <c r="B318" s="41">
        <f t="shared" si="14"/>
        <v>0</v>
      </c>
      <c r="C318" s="47">
        <f t="shared" si="13"/>
        <v>0</v>
      </c>
      <c r="D318" s="48">
        <f>ROUND(MAX((B318-3500)*{0.03,0.1,0.2,0.25,0.3,0.35,0.45}-{0,105,555,1005,2755,5505,13505},0),2)</f>
        <v>0</v>
      </c>
      <c r="E318" s="48">
        <f>LOOKUP(C318/12,{0,1500.001,4500.001,9000.001,35000.001,55000.001,80000.001},{0.03,0.1,0.2,0.25,0.3,0.35,0.45})*C318-LOOKUP(C318/12,{0,1500.001,4500.001,9000.001,35000.001,55000.001,80000.001},{0,105,555,1005,2755,5505,13505})</f>
        <v>0</v>
      </c>
      <c r="F318" s="48">
        <f t="shared" si="15"/>
        <v>0</v>
      </c>
      <c r="G318" s="1"/>
    </row>
    <row r="319" spans="1:7">
      <c r="A319" s="43" t="s">
        <v>318</v>
      </c>
      <c r="B319" s="44">
        <f t="shared" si="14"/>
        <v>0</v>
      </c>
      <c r="C319" s="44">
        <f t="shared" si="13"/>
        <v>0</v>
      </c>
      <c r="D319" s="45">
        <f>ROUND(MAX((B319-3500)*{0.03,0.1,0.2,0.25,0.3,0.35,0.45}-{0,105,555,1005,2755,5505,13505},0),2)</f>
        <v>0</v>
      </c>
      <c r="E319" s="45">
        <f>LOOKUP(C319/12,{0,1500.001,4500.001,9000.001,35000.001,55000.001,80000.001},{0.03,0.1,0.2,0.25,0.3,0.35,0.45})*C319-LOOKUP(C319/12,{0,1500.001,4500.001,9000.001,35000.001,55000.001,80000.001},{0,105,555,1005,2755,5505,13505})</f>
        <v>0</v>
      </c>
      <c r="F319" s="45">
        <f t="shared" si="15"/>
        <v>0</v>
      </c>
      <c r="G319" s="1"/>
    </row>
    <row r="320" spans="1:7">
      <c r="A320" s="46" t="s">
        <v>319</v>
      </c>
      <c r="B320" s="47">
        <f t="shared" si="14"/>
        <v>0</v>
      </c>
      <c r="C320" s="47">
        <f t="shared" si="13"/>
        <v>0</v>
      </c>
      <c r="D320" s="48">
        <f>ROUND(MAX((B320-3500)*{0.03,0.1,0.2,0.25,0.3,0.35,0.45}-{0,105,555,1005,2755,5505,13505},0),2)</f>
        <v>0</v>
      </c>
      <c r="E320" s="48">
        <f>LOOKUP(C320/12,{0,1500.001,4500.001,9000.001,35000.001,55000.001,80000.001},{0.03,0.1,0.2,0.25,0.3,0.35,0.45})*C320-LOOKUP(C320/12,{0,1500.001,4500.001,9000.001,35000.001,55000.001,80000.001},{0,105,555,1005,2755,5505,13505})</f>
        <v>0</v>
      </c>
      <c r="F320" s="48">
        <f t="shared" si="15"/>
        <v>0</v>
      </c>
      <c r="G320" s="1"/>
    </row>
    <row r="321" spans="1:7" ht="14.25" thickBot="1">
      <c r="A321" s="43" t="s">
        <v>320</v>
      </c>
      <c r="B321" s="44">
        <f t="shared" si="14"/>
        <v>0</v>
      </c>
      <c r="C321" s="44">
        <f t="shared" si="13"/>
        <v>0</v>
      </c>
      <c r="D321" s="45">
        <f>ROUND(MAX((B321-3500)*{0.03,0.1,0.2,0.25,0.3,0.35,0.45}-{0,105,555,1005,2755,5505,13505},0),2)</f>
        <v>0</v>
      </c>
      <c r="E321" s="45">
        <f>LOOKUP(C321/12,{0,1500.001,4500.001,9000.001,35000.001,55000.001,80000.001},{0.03,0.1,0.2,0.25,0.3,0.35,0.45})*C321-LOOKUP(C321/12,{0,1500.001,4500.001,9000.001,35000.001,55000.001,80000.001},{0,105,555,1005,2755,5505,13505})</f>
        <v>0</v>
      </c>
      <c r="F321" s="45">
        <f t="shared" si="15"/>
        <v>0</v>
      </c>
      <c r="G321" s="1"/>
    </row>
    <row r="322" spans="1:7" ht="14.25" thickTop="1">
      <c r="A322" s="46" t="s">
        <v>321</v>
      </c>
      <c r="B322" s="41">
        <f t="shared" si="14"/>
        <v>0</v>
      </c>
      <c r="C322" s="47">
        <f t="shared" ref="C322:C385" si="16">(B322&lt;&gt;0)*($I$6+$I$5-B322)</f>
        <v>0</v>
      </c>
      <c r="D322" s="48">
        <f>ROUND(MAX((B322-3500)*{0.03,0.1,0.2,0.25,0.3,0.35,0.45}-{0,105,555,1005,2755,5505,13505},0),2)</f>
        <v>0</v>
      </c>
      <c r="E322" s="48">
        <f>LOOKUP(C322/12,{0,1500.001,4500.001,9000.001,35000.001,55000.001,80000.001},{0.03,0.1,0.2,0.25,0.3,0.35,0.45})*C322-LOOKUP(C322/12,{0,1500.001,4500.001,9000.001,35000.001,55000.001,80000.001},{0,105,555,1005,2755,5505,13505})</f>
        <v>0</v>
      </c>
      <c r="F322" s="48">
        <f t="shared" si="15"/>
        <v>0</v>
      </c>
      <c r="G322" s="1"/>
    </row>
    <row r="323" spans="1:7">
      <c r="A323" s="43" t="s">
        <v>322</v>
      </c>
      <c r="B323" s="44">
        <f t="shared" ref="B323:B386" si="17">IF(AND(B322+100&lt;$I$6+$I$5,B322&lt;&gt;0),B322+100,0)</f>
        <v>0</v>
      </c>
      <c r="C323" s="44">
        <f t="shared" si="16"/>
        <v>0</v>
      </c>
      <c r="D323" s="45">
        <f>ROUND(MAX((B323-3500)*{0.03,0.1,0.2,0.25,0.3,0.35,0.45}-{0,105,555,1005,2755,5505,13505},0),2)</f>
        <v>0</v>
      </c>
      <c r="E323" s="45">
        <f>LOOKUP(C323/12,{0,1500.001,4500.001,9000.001,35000.001,55000.001,80000.001},{0.03,0.1,0.2,0.25,0.3,0.35,0.45})*C323-LOOKUP(C323/12,{0,1500.001,4500.001,9000.001,35000.001,55000.001,80000.001},{0,105,555,1005,2755,5505,13505})</f>
        <v>0</v>
      </c>
      <c r="F323" s="45">
        <f t="shared" ref="F323:F386" si="18">D323+E323</f>
        <v>0</v>
      </c>
      <c r="G323" s="1"/>
    </row>
    <row r="324" spans="1:7">
      <c r="A324" s="46" t="s">
        <v>323</v>
      </c>
      <c r="B324" s="47">
        <f t="shared" si="17"/>
        <v>0</v>
      </c>
      <c r="C324" s="47">
        <f t="shared" si="16"/>
        <v>0</v>
      </c>
      <c r="D324" s="48">
        <f>ROUND(MAX((B324-3500)*{0.03,0.1,0.2,0.25,0.3,0.35,0.45}-{0,105,555,1005,2755,5505,13505},0),2)</f>
        <v>0</v>
      </c>
      <c r="E324" s="48">
        <f>LOOKUP(C324/12,{0,1500.001,4500.001,9000.001,35000.001,55000.001,80000.001},{0.03,0.1,0.2,0.25,0.3,0.35,0.45})*C324-LOOKUP(C324/12,{0,1500.001,4500.001,9000.001,35000.001,55000.001,80000.001},{0,105,555,1005,2755,5505,13505})</f>
        <v>0</v>
      </c>
      <c r="F324" s="48">
        <f t="shared" si="18"/>
        <v>0</v>
      </c>
      <c r="G324" s="1"/>
    </row>
    <row r="325" spans="1:7" ht="14.25" thickBot="1">
      <c r="A325" s="43" t="s">
        <v>324</v>
      </c>
      <c r="B325" s="44">
        <f t="shared" si="17"/>
        <v>0</v>
      </c>
      <c r="C325" s="44">
        <f t="shared" si="16"/>
        <v>0</v>
      </c>
      <c r="D325" s="45">
        <f>ROUND(MAX((B325-3500)*{0.03,0.1,0.2,0.25,0.3,0.35,0.45}-{0,105,555,1005,2755,5505,13505},0),2)</f>
        <v>0</v>
      </c>
      <c r="E325" s="45">
        <f>LOOKUP(C325/12,{0,1500.001,4500.001,9000.001,35000.001,55000.001,80000.001},{0.03,0.1,0.2,0.25,0.3,0.35,0.45})*C325-LOOKUP(C325/12,{0,1500.001,4500.001,9000.001,35000.001,55000.001,80000.001},{0,105,555,1005,2755,5505,13505})</f>
        <v>0</v>
      </c>
      <c r="F325" s="45">
        <f t="shared" si="18"/>
        <v>0</v>
      </c>
      <c r="G325" s="1"/>
    </row>
    <row r="326" spans="1:7" ht="14.25" thickTop="1">
      <c r="A326" s="46" t="s">
        <v>325</v>
      </c>
      <c r="B326" s="41">
        <f t="shared" si="17"/>
        <v>0</v>
      </c>
      <c r="C326" s="47">
        <f t="shared" si="16"/>
        <v>0</v>
      </c>
      <c r="D326" s="48">
        <f>ROUND(MAX((B326-3500)*{0.03,0.1,0.2,0.25,0.3,0.35,0.45}-{0,105,555,1005,2755,5505,13505},0),2)</f>
        <v>0</v>
      </c>
      <c r="E326" s="48">
        <f>LOOKUP(C326/12,{0,1500.001,4500.001,9000.001,35000.001,55000.001,80000.001},{0.03,0.1,0.2,0.25,0.3,0.35,0.45})*C326-LOOKUP(C326/12,{0,1500.001,4500.001,9000.001,35000.001,55000.001,80000.001},{0,105,555,1005,2755,5505,13505})</f>
        <v>0</v>
      </c>
      <c r="F326" s="48">
        <f t="shared" si="18"/>
        <v>0</v>
      </c>
      <c r="G326" s="1"/>
    </row>
    <row r="327" spans="1:7">
      <c r="A327" s="43" t="s">
        <v>326</v>
      </c>
      <c r="B327" s="44">
        <f t="shared" si="17"/>
        <v>0</v>
      </c>
      <c r="C327" s="44">
        <f t="shared" si="16"/>
        <v>0</v>
      </c>
      <c r="D327" s="45">
        <f>ROUND(MAX((B327-3500)*{0.03,0.1,0.2,0.25,0.3,0.35,0.45}-{0,105,555,1005,2755,5505,13505},0),2)</f>
        <v>0</v>
      </c>
      <c r="E327" s="45">
        <f>LOOKUP(C327/12,{0,1500.001,4500.001,9000.001,35000.001,55000.001,80000.001},{0.03,0.1,0.2,0.25,0.3,0.35,0.45})*C327-LOOKUP(C327/12,{0,1500.001,4500.001,9000.001,35000.001,55000.001,80000.001},{0,105,555,1005,2755,5505,13505})</f>
        <v>0</v>
      </c>
      <c r="F327" s="45">
        <f t="shared" si="18"/>
        <v>0</v>
      </c>
      <c r="G327" s="1"/>
    </row>
    <row r="328" spans="1:7">
      <c r="A328" s="46" t="s">
        <v>327</v>
      </c>
      <c r="B328" s="47">
        <f t="shared" si="17"/>
        <v>0</v>
      </c>
      <c r="C328" s="47">
        <f t="shared" si="16"/>
        <v>0</v>
      </c>
      <c r="D328" s="48">
        <f>ROUND(MAX((B328-3500)*{0.03,0.1,0.2,0.25,0.3,0.35,0.45}-{0,105,555,1005,2755,5505,13505},0),2)</f>
        <v>0</v>
      </c>
      <c r="E328" s="48">
        <f>LOOKUP(C328/12,{0,1500.001,4500.001,9000.001,35000.001,55000.001,80000.001},{0.03,0.1,0.2,0.25,0.3,0.35,0.45})*C328-LOOKUP(C328/12,{0,1500.001,4500.001,9000.001,35000.001,55000.001,80000.001},{0,105,555,1005,2755,5505,13505})</f>
        <v>0</v>
      </c>
      <c r="F328" s="48">
        <f t="shared" si="18"/>
        <v>0</v>
      </c>
      <c r="G328" s="1"/>
    </row>
    <row r="329" spans="1:7" ht="14.25" thickBot="1">
      <c r="A329" s="43" t="s">
        <v>328</v>
      </c>
      <c r="B329" s="44">
        <f t="shared" si="17"/>
        <v>0</v>
      </c>
      <c r="C329" s="44">
        <f t="shared" si="16"/>
        <v>0</v>
      </c>
      <c r="D329" s="45">
        <f>ROUND(MAX((B329-3500)*{0.03,0.1,0.2,0.25,0.3,0.35,0.45}-{0,105,555,1005,2755,5505,13505},0),2)</f>
        <v>0</v>
      </c>
      <c r="E329" s="45">
        <f>LOOKUP(C329/12,{0,1500.001,4500.001,9000.001,35000.001,55000.001,80000.001},{0.03,0.1,0.2,0.25,0.3,0.35,0.45})*C329-LOOKUP(C329/12,{0,1500.001,4500.001,9000.001,35000.001,55000.001,80000.001},{0,105,555,1005,2755,5505,13505})</f>
        <v>0</v>
      </c>
      <c r="F329" s="45">
        <f t="shared" si="18"/>
        <v>0</v>
      </c>
      <c r="G329" s="1"/>
    </row>
    <row r="330" spans="1:7" ht="14.25" thickTop="1">
      <c r="A330" s="46" t="s">
        <v>329</v>
      </c>
      <c r="B330" s="41">
        <f t="shared" si="17"/>
        <v>0</v>
      </c>
      <c r="C330" s="47">
        <f t="shared" si="16"/>
        <v>0</v>
      </c>
      <c r="D330" s="48">
        <f>ROUND(MAX((B330-3500)*{0.03,0.1,0.2,0.25,0.3,0.35,0.45}-{0,105,555,1005,2755,5505,13505},0),2)</f>
        <v>0</v>
      </c>
      <c r="E330" s="48">
        <f>LOOKUP(C330/12,{0,1500.001,4500.001,9000.001,35000.001,55000.001,80000.001},{0.03,0.1,0.2,0.25,0.3,0.35,0.45})*C330-LOOKUP(C330/12,{0,1500.001,4500.001,9000.001,35000.001,55000.001,80000.001},{0,105,555,1005,2755,5505,13505})</f>
        <v>0</v>
      </c>
      <c r="F330" s="48">
        <f t="shared" si="18"/>
        <v>0</v>
      </c>
      <c r="G330" s="1"/>
    </row>
    <row r="331" spans="1:7">
      <c r="A331" s="43" t="s">
        <v>330</v>
      </c>
      <c r="B331" s="44">
        <f t="shared" si="17"/>
        <v>0</v>
      </c>
      <c r="C331" s="44">
        <f t="shared" si="16"/>
        <v>0</v>
      </c>
      <c r="D331" s="45">
        <f>ROUND(MAX((B331-3500)*{0.03,0.1,0.2,0.25,0.3,0.35,0.45}-{0,105,555,1005,2755,5505,13505},0),2)</f>
        <v>0</v>
      </c>
      <c r="E331" s="45">
        <f>LOOKUP(C331/12,{0,1500.001,4500.001,9000.001,35000.001,55000.001,80000.001},{0.03,0.1,0.2,0.25,0.3,0.35,0.45})*C331-LOOKUP(C331/12,{0,1500.001,4500.001,9000.001,35000.001,55000.001,80000.001},{0,105,555,1005,2755,5505,13505})</f>
        <v>0</v>
      </c>
      <c r="F331" s="45">
        <f t="shared" si="18"/>
        <v>0</v>
      </c>
      <c r="G331" s="1"/>
    </row>
    <row r="332" spans="1:7">
      <c r="A332" s="46" t="s">
        <v>331</v>
      </c>
      <c r="B332" s="47">
        <f t="shared" si="17"/>
        <v>0</v>
      </c>
      <c r="C332" s="47">
        <f t="shared" si="16"/>
        <v>0</v>
      </c>
      <c r="D332" s="48">
        <f>ROUND(MAX((B332-3500)*{0.03,0.1,0.2,0.25,0.3,0.35,0.45}-{0,105,555,1005,2755,5505,13505},0),2)</f>
        <v>0</v>
      </c>
      <c r="E332" s="48">
        <f>LOOKUP(C332/12,{0,1500.001,4500.001,9000.001,35000.001,55000.001,80000.001},{0.03,0.1,0.2,0.25,0.3,0.35,0.45})*C332-LOOKUP(C332/12,{0,1500.001,4500.001,9000.001,35000.001,55000.001,80000.001},{0,105,555,1005,2755,5505,13505})</f>
        <v>0</v>
      </c>
      <c r="F332" s="48">
        <f t="shared" si="18"/>
        <v>0</v>
      </c>
      <c r="G332" s="1"/>
    </row>
    <row r="333" spans="1:7" ht="14.25" thickBot="1">
      <c r="A333" s="43" t="s">
        <v>332</v>
      </c>
      <c r="B333" s="44">
        <f t="shared" si="17"/>
        <v>0</v>
      </c>
      <c r="C333" s="44">
        <f t="shared" si="16"/>
        <v>0</v>
      </c>
      <c r="D333" s="45">
        <f>ROUND(MAX((B333-3500)*{0.03,0.1,0.2,0.25,0.3,0.35,0.45}-{0,105,555,1005,2755,5505,13505},0),2)</f>
        <v>0</v>
      </c>
      <c r="E333" s="45">
        <f>LOOKUP(C333/12,{0,1500.001,4500.001,9000.001,35000.001,55000.001,80000.001},{0.03,0.1,0.2,0.25,0.3,0.35,0.45})*C333-LOOKUP(C333/12,{0,1500.001,4500.001,9000.001,35000.001,55000.001,80000.001},{0,105,555,1005,2755,5505,13505})</f>
        <v>0</v>
      </c>
      <c r="F333" s="45">
        <f t="shared" si="18"/>
        <v>0</v>
      </c>
      <c r="G333" s="1"/>
    </row>
    <row r="334" spans="1:7" ht="14.25" thickTop="1">
      <c r="A334" s="46" t="s">
        <v>333</v>
      </c>
      <c r="B334" s="41">
        <f t="shared" si="17"/>
        <v>0</v>
      </c>
      <c r="C334" s="47">
        <f t="shared" si="16"/>
        <v>0</v>
      </c>
      <c r="D334" s="48">
        <f>ROUND(MAX((B334-3500)*{0.03,0.1,0.2,0.25,0.3,0.35,0.45}-{0,105,555,1005,2755,5505,13505},0),2)</f>
        <v>0</v>
      </c>
      <c r="E334" s="48">
        <f>LOOKUP(C334/12,{0,1500.001,4500.001,9000.001,35000.001,55000.001,80000.001},{0.03,0.1,0.2,0.25,0.3,0.35,0.45})*C334-LOOKUP(C334/12,{0,1500.001,4500.001,9000.001,35000.001,55000.001,80000.001},{0,105,555,1005,2755,5505,13505})</f>
        <v>0</v>
      </c>
      <c r="F334" s="48">
        <f t="shared" si="18"/>
        <v>0</v>
      </c>
      <c r="G334" s="1"/>
    </row>
    <row r="335" spans="1:7">
      <c r="A335" s="43" t="s">
        <v>334</v>
      </c>
      <c r="B335" s="44">
        <f t="shared" si="17"/>
        <v>0</v>
      </c>
      <c r="C335" s="44">
        <f t="shared" si="16"/>
        <v>0</v>
      </c>
      <c r="D335" s="45">
        <f>ROUND(MAX((B335-3500)*{0.03,0.1,0.2,0.25,0.3,0.35,0.45}-{0,105,555,1005,2755,5505,13505},0),2)</f>
        <v>0</v>
      </c>
      <c r="E335" s="45">
        <f>LOOKUP(C335/12,{0,1500.001,4500.001,9000.001,35000.001,55000.001,80000.001},{0.03,0.1,0.2,0.25,0.3,0.35,0.45})*C335-LOOKUP(C335/12,{0,1500.001,4500.001,9000.001,35000.001,55000.001,80000.001},{0,105,555,1005,2755,5505,13505})</f>
        <v>0</v>
      </c>
      <c r="F335" s="45">
        <f t="shared" si="18"/>
        <v>0</v>
      </c>
      <c r="G335" s="1"/>
    </row>
    <row r="336" spans="1:7">
      <c r="A336" s="46" t="s">
        <v>335</v>
      </c>
      <c r="B336" s="47">
        <f t="shared" si="17"/>
        <v>0</v>
      </c>
      <c r="C336" s="47">
        <f t="shared" si="16"/>
        <v>0</v>
      </c>
      <c r="D336" s="48">
        <f>ROUND(MAX((B336-3500)*{0.03,0.1,0.2,0.25,0.3,0.35,0.45}-{0,105,555,1005,2755,5505,13505},0),2)</f>
        <v>0</v>
      </c>
      <c r="E336" s="48">
        <f>LOOKUP(C336/12,{0,1500.001,4500.001,9000.001,35000.001,55000.001,80000.001},{0.03,0.1,0.2,0.25,0.3,0.35,0.45})*C336-LOOKUP(C336/12,{0,1500.001,4500.001,9000.001,35000.001,55000.001,80000.001},{0,105,555,1005,2755,5505,13505})</f>
        <v>0</v>
      </c>
      <c r="F336" s="48">
        <f t="shared" si="18"/>
        <v>0</v>
      </c>
      <c r="G336" s="1"/>
    </row>
    <row r="337" spans="1:7" ht="14.25" thickBot="1">
      <c r="A337" s="43" t="s">
        <v>336</v>
      </c>
      <c r="B337" s="44">
        <f t="shared" si="17"/>
        <v>0</v>
      </c>
      <c r="C337" s="44">
        <f t="shared" si="16"/>
        <v>0</v>
      </c>
      <c r="D337" s="45">
        <f>ROUND(MAX((B337-3500)*{0.03,0.1,0.2,0.25,0.3,0.35,0.45}-{0,105,555,1005,2755,5505,13505},0),2)</f>
        <v>0</v>
      </c>
      <c r="E337" s="45">
        <f>LOOKUP(C337/12,{0,1500.001,4500.001,9000.001,35000.001,55000.001,80000.001},{0.03,0.1,0.2,0.25,0.3,0.35,0.45})*C337-LOOKUP(C337/12,{0,1500.001,4500.001,9000.001,35000.001,55000.001,80000.001},{0,105,555,1005,2755,5505,13505})</f>
        <v>0</v>
      </c>
      <c r="F337" s="45">
        <f t="shared" si="18"/>
        <v>0</v>
      </c>
      <c r="G337" s="1"/>
    </row>
    <row r="338" spans="1:7" ht="14.25" thickTop="1">
      <c r="A338" s="46" t="s">
        <v>337</v>
      </c>
      <c r="B338" s="41">
        <f t="shared" si="17"/>
        <v>0</v>
      </c>
      <c r="C338" s="47">
        <f t="shared" si="16"/>
        <v>0</v>
      </c>
      <c r="D338" s="48">
        <f>ROUND(MAX((B338-3500)*{0.03,0.1,0.2,0.25,0.3,0.35,0.45}-{0,105,555,1005,2755,5505,13505},0),2)</f>
        <v>0</v>
      </c>
      <c r="E338" s="48">
        <f>LOOKUP(C338/12,{0,1500.001,4500.001,9000.001,35000.001,55000.001,80000.001},{0.03,0.1,0.2,0.25,0.3,0.35,0.45})*C338-LOOKUP(C338/12,{0,1500.001,4500.001,9000.001,35000.001,55000.001,80000.001},{0,105,555,1005,2755,5505,13505})</f>
        <v>0</v>
      </c>
      <c r="F338" s="48">
        <f t="shared" si="18"/>
        <v>0</v>
      </c>
      <c r="G338" s="1"/>
    </row>
    <row r="339" spans="1:7">
      <c r="A339" s="43" t="s">
        <v>338</v>
      </c>
      <c r="B339" s="44">
        <f t="shared" si="17"/>
        <v>0</v>
      </c>
      <c r="C339" s="44">
        <f t="shared" si="16"/>
        <v>0</v>
      </c>
      <c r="D339" s="45">
        <f>ROUND(MAX((B339-3500)*{0.03,0.1,0.2,0.25,0.3,0.35,0.45}-{0,105,555,1005,2755,5505,13505},0),2)</f>
        <v>0</v>
      </c>
      <c r="E339" s="45">
        <f>LOOKUP(C339/12,{0,1500.001,4500.001,9000.001,35000.001,55000.001,80000.001},{0.03,0.1,0.2,0.25,0.3,0.35,0.45})*C339-LOOKUP(C339/12,{0,1500.001,4500.001,9000.001,35000.001,55000.001,80000.001},{0,105,555,1005,2755,5505,13505})</f>
        <v>0</v>
      </c>
      <c r="F339" s="45">
        <f t="shared" si="18"/>
        <v>0</v>
      </c>
      <c r="G339" s="1"/>
    </row>
    <row r="340" spans="1:7">
      <c r="A340" s="46" t="s">
        <v>339</v>
      </c>
      <c r="B340" s="47">
        <f t="shared" si="17"/>
        <v>0</v>
      </c>
      <c r="C340" s="47">
        <f t="shared" si="16"/>
        <v>0</v>
      </c>
      <c r="D340" s="48">
        <f>ROUND(MAX((B340-3500)*{0.03,0.1,0.2,0.25,0.3,0.35,0.45}-{0,105,555,1005,2755,5505,13505},0),2)</f>
        <v>0</v>
      </c>
      <c r="E340" s="48">
        <f>LOOKUP(C340/12,{0,1500.001,4500.001,9000.001,35000.001,55000.001,80000.001},{0.03,0.1,0.2,0.25,0.3,0.35,0.45})*C340-LOOKUP(C340/12,{0,1500.001,4500.001,9000.001,35000.001,55000.001,80000.001},{0,105,555,1005,2755,5505,13505})</f>
        <v>0</v>
      </c>
      <c r="F340" s="48">
        <f t="shared" si="18"/>
        <v>0</v>
      </c>
      <c r="G340" s="1"/>
    </row>
    <row r="341" spans="1:7" ht="14.25" thickBot="1">
      <c r="A341" s="43" t="s">
        <v>340</v>
      </c>
      <c r="B341" s="44">
        <f t="shared" si="17"/>
        <v>0</v>
      </c>
      <c r="C341" s="44">
        <f t="shared" si="16"/>
        <v>0</v>
      </c>
      <c r="D341" s="45">
        <f>ROUND(MAX((B341-3500)*{0.03,0.1,0.2,0.25,0.3,0.35,0.45}-{0,105,555,1005,2755,5505,13505},0),2)</f>
        <v>0</v>
      </c>
      <c r="E341" s="45">
        <f>LOOKUP(C341/12,{0,1500.001,4500.001,9000.001,35000.001,55000.001,80000.001},{0.03,0.1,0.2,0.25,0.3,0.35,0.45})*C341-LOOKUP(C341/12,{0,1500.001,4500.001,9000.001,35000.001,55000.001,80000.001},{0,105,555,1005,2755,5505,13505})</f>
        <v>0</v>
      </c>
      <c r="F341" s="45">
        <f t="shared" si="18"/>
        <v>0</v>
      </c>
      <c r="G341" s="1"/>
    </row>
    <row r="342" spans="1:7" ht="14.25" thickTop="1">
      <c r="A342" s="46" t="s">
        <v>341</v>
      </c>
      <c r="B342" s="41">
        <f t="shared" si="17"/>
        <v>0</v>
      </c>
      <c r="C342" s="47">
        <f t="shared" si="16"/>
        <v>0</v>
      </c>
      <c r="D342" s="48">
        <f>ROUND(MAX((B342-3500)*{0.03,0.1,0.2,0.25,0.3,0.35,0.45}-{0,105,555,1005,2755,5505,13505},0),2)</f>
        <v>0</v>
      </c>
      <c r="E342" s="48">
        <f>LOOKUP(C342/12,{0,1500.001,4500.001,9000.001,35000.001,55000.001,80000.001},{0.03,0.1,0.2,0.25,0.3,0.35,0.45})*C342-LOOKUP(C342/12,{0,1500.001,4500.001,9000.001,35000.001,55000.001,80000.001},{0,105,555,1005,2755,5505,13505})</f>
        <v>0</v>
      </c>
      <c r="F342" s="48">
        <f t="shared" si="18"/>
        <v>0</v>
      </c>
      <c r="G342" s="1"/>
    </row>
    <row r="343" spans="1:7">
      <c r="A343" s="43" t="s">
        <v>342</v>
      </c>
      <c r="B343" s="44">
        <f t="shared" si="17"/>
        <v>0</v>
      </c>
      <c r="C343" s="44">
        <f t="shared" si="16"/>
        <v>0</v>
      </c>
      <c r="D343" s="45">
        <f>ROUND(MAX((B343-3500)*{0.03,0.1,0.2,0.25,0.3,0.35,0.45}-{0,105,555,1005,2755,5505,13505},0),2)</f>
        <v>0</v>
      </c>
      <c r="E343" s="45">
        <f>LOOKUP(C343/12,{0,1500.001,4500.001,9000.001,35000.001,55000.001,80000.001},{0.03,0.1,0.2,0.25,0.3,0.35,0.45})*C343-LOOKUP(C343/12,{0,1500.001,4500.001,9000.001,35000.001,55000.001,80000.001},{0,105,555,1005,2755,5505,13505})</f>
        <v>0</v>
      </c>
      <c r="F343" s="45">
        <f t="shared" si="18"/>
        <v>0</v>
      </c>
      <c r="G343" s="1"/>
    </row>
    <row r="344" spans="1:7">
      <c r="A344" s="46" t="s">
        <v>343</v>
      </c>
      <c r="B344" s="47">
        <f t="shared" si="17"/>
        <v>0</v>
      </c>
      <c r="C344" s="47">
        <f t="shared" si="16"/>
        <v>0</v>
      </c>
      <c r="D344" s="48">
        <f>ROUND(MAX((B344-3500)*{0.03,0.1,0.2,0.25,0.3,0.35,0.45}-{0,105,555,1005,2755,5505,13505},0),2)</f>
        <v>0</v>
      </c>
      <c r="E344" s="48">
        <f>LOOKUP(C344/12,{0,1500.001,4500.001,9000.001,35000.001,55000.001,80000.001},{0.03,0.1,0.2,0.25,0.3,0.35,0.45})*C344-LOOKUP(C344/12,{0,1500.001,4500.001,9000.001,35000.001,55000.001,80000.001},{0,105,555,1005,2755,5505,13505})</f>
        <v>0</v>
      </c>
      <c r="F344" s="48">
        <f t="shared" si="18"/>
        <v>0</v>
      </c>
      <c r="G344" s="1"/>
    </row>
    <row r="345" spans="1:7" ht="14.25" thickBot="1">
      <c r="A345" s="43" t="s">
        <v>344</v>
      </c>
      <c r="B345" s="44">
        <f t="shared" si="17"/>
        <v>0</v>
      </c>
      <c r="C345" s="44">
        <f t="shared" si="16"/>
        <v>0</v>
      </c>
      <c r="D345" s="45">
        <f>ROUND(MAX((B345-3500)*{0.03,0.1,0.2,0.25,0.3,0.35,0.45}-{0,105,555,1005,2755,5505,13505},0),2)</f>
        <v>0</v>
      </c>
      <c r="E345" s="45">
        <f>LOOKUP(C345/12,{0,1500.001,4500.001,9000.001,35000.001,55000.001,80000.001},{0.03,0.1,0.2,0.25,0.3,0.35,0.45})*C345-LOOKUP(C345/12,{0,1500.001,4500.001,9000.001,35000.001,55000.001,80000.001},{0,105,555,1005,2755,5505,13505})</f>
        <v>0</v>
      </c>
      <c r="F345" s="45">
        <f t="shared" si="18"/>
        <v>0</v>
      </c>
      <c r="G345" s="1"/>
    </row>
    <row r="346" spans="1:7" ht="14.25" thickTop="1">
      <c r="A346" s="46" t="s">
        <v>345</v>
      </c>
      <c r="B346" s="41">
        <f t="shared" si="17"/>
        <v>0</v>
      </c>
      <c r="C346" s="47">
        <f t="shared" si="16"/>
        <v>0</v>
      </c>
      <c r="D346" s="48">
        <f>ROUND(MAX((B346-3500)*{0.03,0.1,0.2,0.25,0.3,0.35,0.45}-{0,105,555,1005,2755,5505,13505},0),2)</f>
        <v>0</v>
      </c>
      <c r="E346" s="48">
        <f>LOOKUP(C346/12,{0,1500.001,4500.001,9000.001,35000.001,55000.001,80000.001},{0.03,0.1,0.2,0.25,0.3,0.35,0.45})*C346-LOOKUP(C346/12,{0,1500.001,4500.001,9000.001,35000.001,55000.001,80000.001},{0,105,555,1005,2755,5505,13505})</f>
        <v>0</v>
      </c>
      <c r="F346" s="48">
        <f t="shared" si="18"/>
        <v>0</v>
      </c>
      <c r="G346" s="1"/>
    </row>
    <row r="347" spans="1:7">
      <c r="A347" s="43" t="s">
        <v>346</v>
      </c>
      <c r="B347" s="44">
        <f t="shared" si="17"/>
        <v>0</v>
      </c>
      <c r="C347" s="44">
        <f t="shared" si="16"/>
        <v>0</v>
      </c>
      <c r="D347" s="45">
        <f>ROUND(MAX((B347-3500)*{0.03,0.1,0.2,0.25,0.3,0.35,0.45}-{0,105,555,1005,2755,5505,13505},0),2)</f>
        <v>0</v>
      </c>
      <c r="E347" s="45">
        <f>LOOKUP(C347/12,{0,1500.001,4500.001,9000.001,35000.001,55000.001,80000.001},{0.03,0.1,0.2,0.25,0.3,0.35,0.45})*C347-LOOKUP(C347/12,{0,1500.001,4500.001,9000.001,35000.001,55000.001,80000.001},{0,105,555,1005,2755,5505,13505})</f>
        <v>0</v>
      </c>
      <c r="F347" s="45">
        <f t="shared" si="18"/>
        <v>0</v>
      </c>
      <c r="G347" s="1"/>
    </row>
    <row r="348" spans="1:7">
      <c r="A348" s="46" t="s">
        <v>347</v>
      </c>
      <c r="B348" s="47">
        <f t="shared" si="17"/>
        <v>0</v>
      </c>
      <c r="C348" s="47">
        <f t="shared" si="16"/>
        <v>0</v>
      </c>
      <c r="D348" s="48">
        <f>ROUND(MAX((B348-3500)*{0.03,0.1,0.2,0.25,0.3,0.35,0.45}-{0,105,555,1005,2755,5505,13505},0),2)</f>
        <v>0</v>
      </c>
      <c r="E348" s="48">
        <f>LOOKUP(C348/12,{0,1500.001,4500.001,9000.001,35000.001,55000.001,80000.001},{0.03,0.1,0.2,0.25,0.3,0.35,0.45})*C348-LOOKUP(C348/12,{0,1500.001,4500.001,9000.001,35000.001,55000.001,80000.001},{0,105,555,1005,2755,5505,13505})</f>
        <v>0</v>
      </c>
      <c r="F348" s="48">
        <f t="shared" si="18"/>
        <v>0</v>
      </c>
      <c r="G348" s="1"/>
    </row>
    <row r="349" spans="1:7" ht="14.25" thickBot="1">
      <c r="A349" s="43" t="s">
        <v>348</v>
      </c>
      <c r="B349" s="44">
        <f t="shared" si="17"/>
        <v>0</v>
      </c>
      <c r="C349" s="44">
        <f t="shared" si="16"/>
        <v>0</v>
      </c>
      <c r="D349" s="45">
        <f>ROUND(MAX((B349-3500)*{0.03,0.1,0.2,0.25,0.3,0.35,0.45}-{0,105,555,1005,2755,5505,13505},0),2)</f>
        <v>0</v>
      </c>
      <c r="E349" s="45">
        <f>LOOKUP(C349/12,{0,1500.001,4500.001,9000.001,35000.001,55000.001,80000.001},{0.03,0.1,0.2,0.25,0.3,0.35,0.45})*C349-LOOKUP(C349/12,{0,1500.001,4500.001,9000.001,35000.001,55000.001,80000.001},{0,105,555,1005,2755,5505,13505})</f>
        <v>0</v>
      </c>
      <c r="F349" s="45">
        <f t="shared" si="18"/>
        <v>0</v>
      </c>
      <c r="G349" s="1"/>
    </row>
    <row r="350" spans="1:7" ht="14.25" thickTop="1">
      <c r="A350" s="46" t="s">
        <v>349</v>
      </c>
      <c r="B350" s="41">
        <f t="shared" si="17"/>
        <v>0</v>
      </c>
      <c r="C350" s="47">
        <f t="shared" si="16"/>
        <v>0</v>
      </c>
      <c r="D350" s="48">
        <f>ROUND(MAX((B350-3500)*{0.03,0.1,0.2,0.25,0.3,0.35,0.45}-{0,105,555,1005,2755,5505,13505},0),2)</f>
        <v>0</v>
      </c>
      <c r="E350" s="48">
        <f>LOOKUP(C350/12,{0,1500.001,4500.001,9000.001,35000.001,55000.001,80000.001},{0.03,0.1,0.2,0.25,0.3,0.35,0.45})*C350-LOOKUP(C350/12,{0,1500.001,4500.001,9000.001,35000.001,55000.001,80000.001},{0,105,555,1005,2755,5505,13505})</f>
        <v>0</v>
      </c>
      <c r="F350" s="48">
        <f t="shared" si="18"/>
        <v>0</v>
      </c>
      <c r="G350" s="1"/>
    </row>
    <row r="351" spans="1:7">
      <c r="A351" s="43" t="s">
        <v>350</v>
      </c>
      <c r="B351" s="44">
        <f t="shared" si="17"/>
        <v>0</v>
      </c>
      <c r="C351" s="44">
        <f t="shared" si="16"/>
        <v>0</v>
      </c>
      <c r="D351" s="45">
        <f>ROUND(MAX((B351-3500)*{0.03,0.1,0.2,0.25,0.3,0.35,0.45}-{0,105,555,1005,2755,5505,13505},0),2)</f>
        <v>0</v>
      </c>
      <c r="E351" s="45">
        <f>LOOKUP(C351/12,{0,1500.001,4500.001,9000.001,35000.001,55000.001,80000.001},{0.03,0.1,0.2,0.25,0.3,0.35,0.45})*C351-LOOKUP(C351/12,{0,1500.001,4500.001,9000.001,35000.001,55000.001,80000.001},{0,105,555,1005,2755,5505,13505})</f>
        <v>0</v>
      </c>
      <c r="F351" s="45">
        <f t="shared" si="18"/>
        <v>0</v>
      </c>
      <c r="G351" s="1"/>
    </row>
    <row r="352" spans="1:7">
      <c r="A352" s="46" t="s">
        <v>351</v>
      </c>
      <c r="B352" s="47">
        <f t="shared" si="17"/>
        <v>0</v>
      </c>
      <c r="C352" s="47">
        <f t="shared" si="16"/>
        <v>0</v>
      </c>
      <c r="D352" s="48">
        <f>ROUND(MAX((B352-3500)*{0.03,0.1,0.2,0.25,0.3,0.35,0.45}-{0,105,555,1005,2755,5505,13505},0),2)</f>
        <v>0</v>
      </c>
      <c r="E352" s="48">
        <f>LOOKUP(C352/12,{0,1500.001,4500.001,9000.001,35000.001,55000.001,80000.001},{0.03,0.1,0.2,0.25,0.3,0.35,0.45})*C352-LOOKUP(C352/12,{0,1500.001,4500.001,9000.001,35000.001,55000.001,80000.001},{0,105,555,1005,2755,5505,13505})</f>
        <v>0</v>
      </c>
      <c r="F352" s="48">
        <f t="shared" si="18"/>
        <v>0</v>
      </c>
      <c r="G352" s="1"/>
    </row>
    <row r="353" spans="1:7" ht="14.25" thickBot="1">
      <c r="A353" s="43" t="s">
        <v>352</v>
      </c>
      <c r="B353" s="44">
        <f t="shared" si="17"/>
        <v>0</v>
      </c>
      <c r="C353" s="44">
        <f t="shared" si="16"/>
        <v>0</v>
      </c>
      <c r="D353" s="45">
        <f>ROUND(MAX((B353-3500)*{0.03,0.1,0.2,0.25,0.3,0.35,0.45}-{0,105,555,1005,2755,5505,13505},0),2)</f>
        <v>0</v>
      </c>
      <c r="E353" s="45">
        <f>LOOKUP(C353/12,{0,1500.001,4500.001,9000.001,35000.001,55000.001,80000.001},{0.03,0.1,0.2,0.25,0.3,0.35,0.45})*C353-LOOKUP(C353/12,{0,1500.001,4500.001,9000.001,35000.001,55000.001,80000.001},{0,105,555,1005,2755,5505,13505})</f>
        <v>0</v>
      </c>
      <c r="F353" s="45">
        <f t="shared" si="18"/>
        <v>0</v>
      </c>
      <c r="G353" s="1"/>
    </row>
    <row r="354" spans="1:7" ht="14.25" thickTop="1">
      <c r="A354" s="46" t="s">
        <v>353</v>
      </c>
      <c r="B354" s="41">
        <f t="shared" si="17"/>
        <v>0</v>
      </c>
      <c r="C354" s="47">
        <f t="shared" si="16"/>
        <v>0</v>
      </c>
      <c r="D354" s="48">
        <f>ROUND(MAX((B354-3500)*{0.03,0.1,0.2,0.25,0.3,0.35,0.45}-{0,105,555,1005,2755,5505,13505},0),2)</f>
        <v>0</v>
      </c>
      <c r="E354" s="48">
        <f>LOOKUP(C354/12,{0,1500.001,4500.001,9000.001,35000.001,55000.001,80000.001},{0.03,0.1,0.2,0.25,0.3,0.35,0.45})*C354-LOOKUP(C354/12,{0,1500.001,4500.001,9000.001,35000.001,55000.001,80000.001},{0,105,555,1005,2755,5505,13505})</f>
        <v>0</v>
      </c>
      <c r="F354" s="48">
        <f t="shared" si="18"/>
        <v>0</v>
      </c>
      <c r="G354" s="1"/>
    </row>
    <row r="355" spans="1:7">
      <c r="A355" s="43" t="s">
        <v>354</v>
      </c>
      <c r="B355" s="44">
        <f t="shared" si="17"/>
        <v>0</v>
      </c>
      <c r="C355" s="44">
        <f t="shared" si="16"/>
        <v>0</v>
      </c>
      <c r="D355" s="45">
        <f>ROUND(MAX((B355-3500)*{0.03,0.1,0.2,0.25,0.3,0.35,0.45}-{0,105,555,1005,2755,5505,13505},0),2)</f>
        <v>0</v>
      </c>
      <c r="E355" s="45">
        <f>LOOKUP(C355/12,{0,1500.001,4500.001,9000.001,35000.001,55000.001,80000.001},{0.03,0.1,0.2,0.25,0.3,0.35,0.45})*C355-LOOKUP(C355/12,{0,1500.001,4500.001,9000.001,35000.001,55000.001,80000.001},{0,105,555,1005,2755,5505,13505})</f>
        <v>0</v>
      </c>
      <c r="F355" s="45">
        <f t="shared" si="18"/>
        <v>0</v>
      </c>
      <c r="G355" s="1"/>
    </row>
    <row r="356" spans="1:7">
      <c r="A356" s="46" t="s">
        <v>355</v>
      </c>
      <c r="B356" s="47">
        <f t="shared" si="17"/>
        <v>0</v>
      </c>
      <c r="C356" s="47">
        <f t="shared" si="16"/>
        <v>0</v>
      </c>
      <c r="D356" s="48">
        <f>ROUND(MAX((B356-3500)*{0.03,0.1,0.2,0.25,0.3,0.35,0.45}-{0,105,555,1005,2755,5505,13505},0),2)</f>
        <v>0</v>
      </c>
      <c r="E356" s="48">
        <f>LOOKUP(C356/12,{0,1500.001,4500.001,9000.001,35000.001,55000.001,80000.001},{0.03,0.1,0.2,0.25,0.3,0.35,0.45})*C356-LOOKUP(C356/12,{0,1500.001,4500.001,9000.001,35000.001,55000.001,80000.001},{0,105,555,1005,2755,5505,13505})</f>
        <v>0</v>
      </c>
      <c r="F356" s="48">
        <f t="shared" si="18"/>
        <v>0</v>
      </c>
      <c r="G356" s="1"/>
    </row>
    <row r="357" spans="1:7" ht="14.25" thickBot="1">
      <c r="A357" s="43" t="s">
        <v>356</v>
      </c>
      <c r="B357" s="44">
        <f t="shared" si="17"/>
        <v>0</v>
      </c>
      <c r="C357" s="44">
        <f t="shared" si="16"/>
        <v>0</v>
      </c>
      <c r="D357" s="45">
        <f>ROUND(MAX((B357-3500)*{0.03,0.1,0.2,0.25,0.3,0.35,0.45}-{0,105,555,1005,2755,5505,13505},0),2)</f>
        <v>0</v>
      </c>
      <c r="E357" s="45">
        <f>LOOKUP(C357/12,{0,1500.001,4500.001,9000.001,35000.001,55000.001,80000.001},{0.03,0.1,0.2,0.25,0.3,0.35,0.45})*C357-LOOKUP(C357/12,{0,1500.001,4500.001,9000.001,35000.001,55000.001,80000.001},{0,105,555,1005,2755,5505,13505})</f>
        <v>0</v>
      </c>
      <c r="F357" s="45">
        <f t="shared" si="18"/>
        <v>0</v>
      </c>
      <c r="G357" s="1"/>
    </row>
    <row r="358" spans="1:7" ht="14.25" thickTop="1">
      <c r="A358" s="46" t="s">
        <v>357</v>
      </c>
      <c r="B358" s="41">
        <f t="shared" si="17"/>
        <v>0</v>
      </c>
      <c r="C358" s="47">
        <f t="shared" si="16"/>
        <v>0</v>
      </c>
      <c r="D358" s="48">
        <f>ROUND(MAX((B358-3500)*{0.03,0.1,0.2,0.25,0.3,0.35,0.45}-{0,105,555,1005,2755,5505,13505},0),2)</f>
        <v>0</v>
      </c>
      <c r="E358" s="48">
        <f>LOOKUP(C358/12,{0,1500.001,4500.001,9000.001,35000.001,55000.001,80000.001},{0.03,0.1,0.2,0.25,0.3,0.35,0.45})*C358-LOOKUP(C358/12,{0,1500.001,4500.001,9000.001,35000.001,55000.001,80000.001},{0,105,555,1005,2755,5505,13505})</f>
        <v>0</v>
      </c>
      <c r="F358" s="48">
        <f t="shared" si="18"/>
        <v>0</v>
      </c>
      <c r="G358" s="1"/>
    </row>
    <row r="359" spans="1:7">
      <c r="A359" s="43" t="s">
        <v>358</v>
      </c>
      <c r="B359" s="44">
        <f t="shared" si="17"/>
        <v>0</v>
      </c>
      <c r="C359" s="44">
        <f t="shared" si="16"/>
        <v>0</v>
      </c>
      <c r="D359" s="45">
        <f>ROUND(MAX((B359-3500)*{0.03,0.1,0.2,0.25,0.3,0.35,0.45}-{0,105,555,1005,2755,5505,13505},0),2)</f>
        <v>0</v>
      </c>
      <c r="E359" s="45">
        <f>LOOKUP(C359/12,{0,1500.001,4500.001,9000.001,35000.001,55000.001,80000.001},{0.03,0.1,0.2,0.25,0.3,0.35,0.45})*C359-LOOKUP(C359/12,{0,1500.001,4500.001,9000.001,35000.001,55000.001,80000.001},{0,105,555,1005,2755,5505,13505})</f>
        <v>0</v>
      </c>
      <c r="F359" s="45">
        <f t="shared" si="18"/>
        <v>0</v>
      </c>
      <c r="G359" s="1"/>
    </row>
    <row r="360" spans="1:7">
      <c r="A360" s="46" t="s">
        <v>359</v>
      </c>
      <c r="B360" s="47">
        <f t="shared" si="17"/>
        <v>0</v>
      </c>
      <c r="C360" s="47">
        <f t="shared" si="16"/>
        <v>0</v>
      </c>
      <c r="D360" s="48">
        <f>ROUND(MAX((B360-3500)*{0.03,0.1,0.2,0.25,0.3,0.35,0.45}-{0,105,555,1005,2755,5505,13505},0),2)</f>
        <v>0</v>
      </c>
      <c r="E360" s="48">
        <f>LOOKUP(C360/12,{0,1500.001,4500.001,9000.001,35000.001,55000.001,80000.001},{0.03,0.1,0.2,0.25,0.3,0.35,0.45})*C360-LOOKUP(C360/12,{0,1500.001,4500.001,9000.001,35000.001,55000.001,80000.001},{0,105,555,1005,2755,5505,13505})</f>
        <v>0</v>
      </c>
      <c r="F360" s="48">
        <f t="shared" si="18"/>
        <v>0</v>
      </c>
      <c r="G360" s="1"/>
    </row>
    <row r="361" spans="1:7" ht="14.25" thickBot="1">
      <c r="A361" s="43" t="s">
        <v>360</v>
      </c>
      <c r="B361" s="44">
        <f t="shared" si="17"/>
        <v>0</v>
      </c>
      <c r="C361" s="44">
        <f t="shared" si="16"/>
        <v>0</v>
      </c>
      <c r="D361" s="45">
        <f>ROUND(MAX((B361-3500)*{0.03,0.1,0.2,0.25,0.3,0.35,0.45}-{0,105,555,1005,2755,5505,13505},0),2)</f>
        <v>0</v>
      </c>
      <c r="E361" s="45">
        <f>LOOKUP(C361/12,{0,1500.001,4500.001,9000.001,35000.001,55000.001,80000.001},{0.03,0.1,0.2,0.25,0.3,0.35,0.45})*C361-LOOKUP(C361/12,{0,1500.001,4500.001,9000.001,35000.001,55000.001,80000.001},{0,105,555,1005,2755,5505,13505})</f>
        <v>0</v>
      </c>
      <c r="F361" s="45">
        <f t="shared" si="18"/>
        <v>0</v>
      </c>
      <c r="G361" s="1"/>
    </row>
    <row r="362" spans="1:7" ht="14.25" thickTop="1">
      <c r="A362" s="46" t="s">
        <v>361</v>
      </c>
      <c r="B362" s="41">
        <f t="shared" si="17"/>
        <v>0</v>
      </c>
      <c r="C362" s="47">
        <f t="shared" si="16"/>
        <v>0</v>
      </c>
      <c r="D362" s="48">
        <f>ROUND(MAX((B362-3500)*{0.03,0.1,0.2,0.25,0.3,0.35,0.45}-{0,105,555,1005,2755,5505,13505},0),2)</f>
        <v>0</v>
      </c>
      <c r="E362" s="48">
        <f>LOOKUP(C362/12,{0,1500.001,4500.001,9000.001,35000.001,55000.001,80000.001},{0.03,0.1,0.2,0.25,0.3,0.35,0.45})*C362-LOOKUP(C362/12,{0,1500.001,4500.001,9000.001,35000.001,55000.001,80000.001},{0,105,555,1005,2755,5505,13505})</f>
        <v>0</v>
      </c>
      <c r="F362" s="48">
        <f t="shared" si="18"/>
        <v>0</v>
      </c>
      <c r="G362" s="1"/>
    </row>
    <row r="363" spans="1:7">
      <c r="A363" s="43" t="s">
        <v>362</v>
      </c>
      <c r="B363" s="44">
        <f t="shared" si="17"/>
        <v>0</v>
      </c>
      <c r="C363" s="44">
        <f t="shared" si="16"/>
        <v>0</v>
      </c>
      <c r="D363" s="45">
        <f>ROUND(MAX((B363-3500)*{0.03,0.1,0.2,0.25,0.3,0.35,0.45}-{0,105,555,1005,2755,5505,13505},0),2)</f>
        <v>0</v>
      </c>
      <c r="E363" s="45">
        <f>LOOKUP(C363/12,{0,1500.001,4500.001,9000.001,35000.001,55000.001,80000.001},{0.03,0.1,0.2,0.25,0.3,0.35,0.45})*C363-LOOKUP(C363/12,{0,1500.001,4500.001,9000.001,35000.001,55000.001,80000.001},{0,105,555,1005,2755,5505,13505})</f>
        <v>0</v>
      </c>
      <c r="F363" s="45">
        <f t="shared" si="18"/>
        <v>0</v>
      </c>
      <c r="G363" s="1"/>
    </row>
    <row r="364" spans="1:7">
      <c r="A364" s="46" t="s">
        <v>363</v>
      </c>
      <c r="B364" s="47">
        <f t="shared" si="17"/>
        <v>0</v>
      </c>
      <c r="C364" s="47">
        <f t="shared" si="16"/>
        <v>0</v>
      </c>
      <c r="D364" s="48">
        <f>ROUND(MAX((B364-3500)*{0.03,0.1,0.2,0.25,0.3,0.35,0.45}-{0,105,555,1005,2755,5505,13505},0),2)</f>
        <v>0</v>
      </c>
      <c r="E364" s="48">
        <f>LOOKUP(C364/12,{0,1500.001,4500.001,9000.001,35000.001,55000.001,80000.001},{0.03,0.1,0.2,0.25,0.3,0.35,0.45})*C364-LOOKUP(C364/12,{0,1500.001,4500.001,9000.001,35000.001,55000.001,80000.001},{0,105,555,1005,2755,5505,13505})</f>
        <v>0</v>
      </c>
      <c r="F364" s="48">
        <f t="shared" si="18"/>
        <v>0</v>
      </c>
      <c r="G364" s="1"/>
    </row>
    <row r="365" spans="1:7" ht="14.25" thickBot="1">
      <c r="A365" s="43" t="s">
        <v>364</v>
      </c>
      <c r="B365" s="44">
        <f t="shared" si="17"/>
        <v>0</v>
      </c>
      <c r="C365" s="44">
        <f t="shared" si="16"/>
        <v>0</v>
      </c>
      <c r="D365" s="45">
        <f>ROUND(MAX((B365-3500)*{0.03,0.1,0.2,0.25,0.3,0.35,0.45}-{0,105,555,1005,2755,5505,13505},0),2)</f>
        <v>0</v>
      </c>
      <c r="E365" s="45">
        <f>LOOKUP(C365/12,{0,1500.001,4500.001,9000.001,35000.001,55000.001,80000.001},{0.03,0.1,0.2,0.25,0.3,0.35,0.45})*C365-LOOKUP(C365/12,{0,1500.001,4500.001,9000.001,35000.001,55000.001,80000.001},{0,105,555,1005,2755,5505,13505})</f>
        <v>0</v>
      </c>
      <c r="F365" s="45">
        <f t="shared" si="18"/>
        <v>0</v>
      </c>
      <c r="G365" s="1"/>
    </row>
    <row r="366" spans="1:7" ht="14.25" thickTop="1">
      <c r="A366" s="46" t="s">
        <v>365</v>
      </c>
      <c r="B366" s="41">
        <f t="shared" si="17"/>
        <v>0</v>
      </c>
      <c r="C366" s="47">
        <f t="shared" si="16"/>
        <v>0</v>
      </c>
      <c r="D366" s="48">
        <f>ROUND(MAX((B366-3500)*{0.03,0.1,0.2,0.25,0.3,0.35,0.45}-{0,105,555,1005,2755,5505,13505},0),2)</f>
        <v>0</v>
      </c>
      <c r="E366" s="48">
        <f>LOOKUP(C366/12,{0,1500.001,4500.001,9000.001,35000.001,55000.001,80000.001},{0.03,0.1,0.2,0.25,0.3,0.35,0.45})*C366-LOOKUP(C366/12,{0,1500.001,4500.001,9000.001,35000.001,55000.001,80000.001},{0,105,555,1005,2755,5505,13505})</f>
        <v>0</v>
      </c>
      <c r="F366" s="48">
        <f t="shared" si="18"/>
        <v>0</v>
      </c>
      <c r="G366" s="1"/>
    </row>
    <row r="367" spans="1:7">
      <c r="A367" s="43" t="s">
        <v>366</v>
      </c>
      <c r="B367" s="44">
        <f t="shared" si="17"/>
        <v>0</v>
      </c>
      <c r="C367" s="44">
        <f t="shared" si="16"/>
        <v>0</v>
      </c>
      <c r="D367" s="45">
        <f>ROUND(MAX((B367-3500)*{0.03,0.1,0.2,0.25,0.3,0.35,0.45}-{0,105,555,1005,2755,5505,13505},0),2)</f>
        <v>0</v>
      </c>
      <c r="E367" s="45">
        <f>LOOKUP(C367/12,{0,1500.001,4500.001,9000.001,35000.001,55000.001,80000.001},{0.03,0.1,0.2,0.25,0.3,0.35,0.45})*C367-LOOKUP(C367/12,{0,1500.001,4500.001,9000.001,35000.001,55000.001,80000.001},{0,105,555,1005,2755,5505,13505})</f>
        <v>0</v>
      </c>
      <c r="F367" s="45">
        <f t="shared" si="18"/>
        <v>0</v>
      </c>
      <c r="G367" s="1"/>
    </row>
    <row r="368" spans="1:7">
      <c r="A368" s="46" t="s">
        <v>367</v>
      </c>
      <c r="B368" s="47">
        <f t="shared" si="17"/>
        <v>0</v>
      </c>
      <c r="C368" s="47">
        <f t="shared" si="16"/>
        <v>0</v>
      </c>
      <c r="D368" s="48">
        <f>ROUND(MAX((B368-3500)*{0.03,0.1,0.2,0.25,0.3,0.35,0.45}-{0,105,555,1005,2755,5505,13505},0),2)</f>
        <v>0</v>
      </c>
      <c r="E368" s="48">
        <f>LOOKUP(C368/12,{0,1500.001,4500.001,9000.001,35000.001,55000.001,80000.001},{0.03,0.1,0.2,0.25,0.3,0.35,0.45})*C368-LOOKUP(C368/12,{0,1500.001,4500.001,9000.001,35000.001,55000.001,80000.001},{0,105,555,1005,2755,5505,13505})</f>
        <v>0</v>
      </c>
      <c r="F368" s="48">
        <f t="shared" si="18"/>
        <v>0</v>
      </c>
      <c r="G368" s="1"/>
    </row>
    <row r="369" spans="1:7" ht="14.25" thickBot="1">
      <c r="A369" s="43" t="s">
        <v>368</v>
      </c>
      <c r="B369" s="44">
        <f t="shared" si="17"/>
        <v>0</v>
      </c>
      <c r="C369" s="44">
        <f t="shared" si="16"/>
        <v>0</v>
      </c>
      <c r="D369" s="45">
        <f>ROUND(MAX((B369-3500)*{0.03,0.1,0.2,0.25,0.3,0.35,0.45}-{0,105,555,1005,2755,5505,13505},0),2)</f>
        <v>0</v>
      </c>
      <c r="E369" s="45">
        <f>LOOKUP(C369/12,{0,1500.001,4500.001,9000.001,35000.001,55000.001,80000.001},{0.03,0.1,0.2,0.25,0.3,0.35,0.45})*C369-LOOKUP(C369/12,{0,1500.001,4500.001,9000.001,35000.001,55000.001,80000.001},{0,105,555,1005,2755,5505,13505})</f>
        <v>0</v>
      </c>
      <c r="F369" s="45">
        <f t="shared" si="18"/>
        <v>0</v>
      </c>
      <c r="G369" s="1"/>
    </row>
    <row r="370" spans="1:7" ht="14.25" thickTop="1">
      <c r="A370" s="46" t="s">
        <v>369</v>
      </c>
      <c r="B370" s="41">
        <f t="shared" si="17"/>
        <v>0</v>
      </c>
      <c r="C370" s="47">
        <f t="shared" si="16"/>
        <v>0</v>
      </c>
      <c r="D370" s="48">
        <f>ROUND(MAX((B370-3500)*{0.03,0.1,0.2,0.25,0.3,0.35,0.45}-{0,105,555,1005,2755,5505,13505},0),2)</f>
        <v>0</v>
      </c>
      <c r="E370" s="48">
        <f>LOOKUP(C370/12,{0,1500.001,4500.001,9000.001,35000.001,55000.001,80000.001},{0.03,0.1,0.2,0.25,0.3,0.35,0.45})*C370-LOOKUP(C370/12,{0,1500.001,4500.001,9000.001,35000.001,55000.001,80000.001},{0,105,555,1005,2755,5505,13505})</f>
        <v>0</v>
      </c>
      <c r="F370" s="48">
        <f t="shared" si="18"/>
        <v>0</v>
      </c>
      <c r="G370" s="1"/>
    </row>
    <row r="371" spans="1:7">
      <c r="A371" s="43" t="s">
        <v>370</v>
      </c>
      <c r="B371" s="44">
        <f t="shared" si="17"/>
        <v>0</v>
      </c>
      <c r="C371" s="44">
        <f t="shared" si="16"/>
        <v>0</v>
      </c>
      <c r="D371" s="45">
        <f>ROUND(MAX((B371-3500)*{0.03,0.1,0.2,0.25,0.3,0.35,0.45}-{0,105,555,1005,2755,5505,13505},0),2)</f>
        <v>0</v>
      </c>
      <c r="E371" s="45">
        <f>LOOKUP(C371/12,{0,1500.001,4500.001,9000.001,35000.001,55000.001,80000.001},{0.03,0.1,0.2,0.25,0.3,0.35,0.45})*C371-LOOKUP(C371/12,{0,1500.001,4500.001,9000.001,35000.001,55000.001,80000.001},{0,105,555,1005,2755,5505,13505})</f>
        <v>0</v>
      </c>
      <c r="F371" s="45">
        <f t="shared" si="18"/>
        <v>0</v>
      </c>
      <c r="G371" s="1"/>
    </row>
    <row r="372" spans="1:7">
      <c r="A372" s="46" t="s">
        <v>371</v>
      </c>
      <c r="B372" s="47">
        <f t="shared" si="17"/>
        <v>0</v>
      </c>
      <c r="C372" s="47">
        <f t="shared" si="16"/>
        <v>0</v>
      </c>
      <c r="D372" s="48">
        <f>ROUND(MAX((B372-3500)*{0.03,0.1,0.2,0.25,0.3,0.35,0.45}-{0,105,555,1005,2755,5505,13505},0),2)</f>
        <v>0</v>
      </c>
      <c r="E372" s="48">
        <f>LOOKUP(C372/12,{0,1500.001,4500.001,9000.001,35000.001,55000.001,80000.001},{0.03,0.1,0.2,0.25,0.3,0.35,0.45})*C372-LOOKUP(C372/12,{0,1500.001,4500.001,9000.001,35000.001,55000.001,80000.001},{0,105,555,1005,2755,5505,13505})</f>
        <v>0</v>
      </c>
      <c r="F372" s="48">
        <f t="shared" si="18"/>
        <v>0</v>
      </c>
      <c r="G372" s="1"/>
    </row>
    <row r="373" spans="1:7" ht="14.25" thickBot="1">
      <c r="A373" s="43" t="s">
        <v>372</v>
      </c>
      <c r="B373" s="44">
        <f t="shared" si="17"/>
        <v>0</v>
      </c>
      <c r="C373" s="44">
        <f t="shared" si="16"/>
        <v>0</v>
      </c>
      <c r="D373" s="45">
        <f>ROUND(MAX((B373-3500)*{0.03,0.1,0.2,0.25,0.3,0.35,0.45}-{0,105,555,1005,2755,5505,13505},0),2)</f>
        <v>0</v>
      </c>
      <c r="E373" s="45">
        <f>LOOKUP(C373/12,{0,1500.001,4500.001,9000.001,35000.001,55000.001,80000.001},{0.03,0.1,0.2,0.25,0.3,0.35,0.45})*C373-LOOKUP(C373/12,{0,1500.001,4500.001,9000.001,35000.001,55000.001,80000.001},{0,105,555,1005,2755,5505,13505})</f>
        <v>0</v>
      </c>
      <c r="F373" s="45">
        <f t="shared" si="18"/>
        <v>0</v>
      </c>
      <c r="G373" s="1"/>
    </row>
    <row r="374" spans="1:7" ht="14.25" thickTop="1">
      <c r="A374" s="46" t="s">
        <v>373</v>
      </c>
      <c r="B374" s="41">
        <f t="shared" si="17"/>
        <v>0</v>
      </c>
      <c r="C374" s="47">
        <f t="shared" si="16"/>
        <v>0</v>
      </c>
      <c r="D374" s="48">
        <f>ROUND(MAX((B374-3500)*{0.03,0.1,0.2,0.25,0.3,0.35,0.45}-{0,105,555,1005,2755,5505,13505},0),2)</f>
        <v>0</v>
      </c>
      <c r="E374" s="48">
        <f>LOOKUP(C374/12,{0,1500.001,4500.001,9000.001,35000.001,55000.001,80000.001},{0.03,0.1,0.2,0.25,0.3,0.35,0.45})*C374-LOOKUP(C374/12,{0,1500.001,4500.001,9000.001,35000.001,55000.001,80000.001},{0,105,555,1005,2755,5505,13505})</f>
        <v>0</v>
      </c>
      <c r="F374" s="48">
        <f t="shared" si="18"/>
        <v>0</v>
      </c>
      <c r="G374" s="1"/>
    </row>
    <row r="375" spans="1:7">
      <c r="A375" s="43" t="s">
        <v>374</v>
      </c>
      <c r="B375" s="44">
        <f t="shared" si="17"/>
        <v>0</v>
      </c>
      <c r="C375" s="44">
        <f t="shared" si="16"/>
        <v>0</v>
      </c>
      <c r="D375" s="45">
        <f>ROUND(MAX((B375-3500)*{0.03,0.1,0.2,0.25,0.3,0.35,0.45}-{0,105,555,1005,2755,5505,13505},0),2)</f>
        <v>0</v>
      </c>
      <c r="E375" s="45">
        <f>LOOKUP(C375/12,{0,1500.001,4500.001,9000.001,35000.001,55000.001,80000.001},{0.03,0.1,0.2,0.25,0.3,0.35,0.45})*C375-LOOKUP(C375/12,{0,1500.001,4500.001,9000.001,35000.001,55000.001,80000.001},{0,105,555,1005,2755,5505,13505})</f>
        <v>0</v>
      </c>
      <c r="F375" s="45">
        <f t="shared" si="18"/>
        <v>0</v>
      </c>
      <c r="G375" s="1"/>
    </row>
    <row r="376" spans="1:7">
      <c r="A376" s="46" t="s">
        <v>375</v>
      </c>
      <c r="B376" s="47">
        <f t="shared" si="17"/>
        <v>0</v>
      </c>
      <c r="C376" s="47">
        <f t="shared" si="16"/>
        <v>0</v>
      </c>
      <c r="D376" s="48">
        <f>ROUND(MAX((B376-3500)*{0.03,0.1,0.2,0.25,0.3,0.35,0.45}-{0,105,555,1005,2755,5505,13505},0),2)</f>
        <v>0</v>
      </c>
      <c r="E376" s="48">
        <f>LOOKUP(C376/12,{0,1500.001,4500.001,9000.001,35000.001,55000.001,80000.001},{0.03,0.1,0.2,0.25,0.3,0.35,0.45})*C376-LOOKUP(C376/12,{0,1500.001,4500.001,9000.001,35000.001,55000.001,80000.001},{0,105,555,1005,2755,5505,13505})</f>
        <v>0</v>
      </c>
      <c r="F376" s="48">
        <f t="shared" si="18"/>
        <v>0</v>
      </c>
      <c r="G376" s="1"/>
    </row>
    <row r="377" spans="1:7" ht="14.25" thickBot="1">
      <c r="A377" s="43" t="s">
        <v>376</v>
      </c>
      <c r="B377" s="44">
        <f t="shared" si="17"/>
        <v>0</v>
      </c>
      <c r="C377" s="44">
        <f t="shared" si="16"/>
        <v>0</v>
      </c>
      <c r="D377" s="45">
        <f>ROUND(MAX((B377-3500)*{0.03,0.1,0.2,0.25,0.3,0.35,0.45}-{0,105,555,1005,2755,5505,13505},0),2)</f>
        <v>0</v>
      </c>
      <c r="E377" s="45">
        <f>LOOKUP(C377/12,{0,1500.001,4500.001,9000.001,35000.001,55000.001,80000.001},{0.03,0.1,0.2,0.25,0.3,0.35,0.45})*C377-LOOKUP(C377/12,{0,1500.001,4500.001,9000.001,35000.001,55000.001,80000.001},{0,105,555,1005,2755,5505,13505})</f>
        <v>0</v>
      </c>
      <c r="F377" s="45">
        <f t="shared" si="18"/>
        <v>0</v>
      </c>
      <c r="G377" s="1"/>
    </row>
    <row r="378" spans="1:7" ht="14.25" thickTop="1">
      <c r="A378" s="46" t="s">
        <v>377</v>
      </c>
      <c r="B378" s="41">
        <f t="shared" si="17"/>
        <v>0</v>
      </c>
      <c r="C378" s="47">
        <f t="shared" si="16"/>
        <v>0</v>
      </c>
      <c r="D378" s="48">
        <f>ROUND(MAX((B378-3500)*{0.03,0.1,0.2,0.25,0.3,0.35,0.45}-{0,105,555,1005,2755,5505,13505},0),2)</f>
        <v>0</v>
      </c>
      <c r="E378" s="48">
        <f>LOOKUP(C378/12,{0,1500.001,4500.001,9000.001,35000.001,55000.001,80000.001},{0.03,0.1,0.2,0.25,0.3,0.35,0.45})*C378-LOOKUP(C378/12,{0,1500.001,4500.001,9000.001,35000.001,55000.001,80000.001},{0,105,555,1005,2755,5505,13505})</f>
        <v>0</v>
      </c>
      <c r="F378" s="48">
        <f t="shared" si="18"/>
        <v>0</v>
      </c>
      <c r="G378" s="1"/>
    </row>
    <row r="379" spans="1:7">
      <c r="A379" s="43" t="s">
        <v>378</v>
      </c>
      <c r="B379" s="44">
        <f t="shared" si="17"/>
        <v>0</v>
      </c>
      <c r="C379" s="44">
        <f t="shared" si="16"/>
        <v>0</v>
      </c>
      <c r="D379" s="45">
        <f>ROUND(MAX((B379-3500)*{0.03,0.1,0.2,0.25,0.3,0.35,0.45}-{0,105,555,1005,2755,5505,13505},0),2)</f>
        <v>0</v>
      </c>
      <c r="E379" s="45">
        <f>LOOKUP(C379/12,{0,1500.001,4500.001,9000.001,35000.001,55000.001,80000.001},{0.03,0.1,0.2,0.25,0.3,0.35,0.45})*C379-LOOKUP(C379/12,{0,1500.001,4500.001,9000.001,35000.001,55000.001,80000.001},{0,105,555,1005,2755,5505,13505})</f>
        <v>0</v>
      </c>
      <c r="F379" s="45">
        <f t="shared" si="18"/>
        <v>0</v>
      </c>
      <c r="G379" s="1"/>
    </row>
    <row r="380" spans="1:7">
      <c r="A380" s="46" t="s">
        <v>379</v>
      </c>
      <c r="B380" s="47">
        <f t="shared" si="17"/>
        <v>0</v>
      </c>
      <c r="C380" s="47">
        <f t="shared" si="16"/>
        <v>0</v>
      </c>
      <c r="D380" s="48">
        <f>ROUND(MAX((B380-3500)*{0.03,0.1,0.2,0.25,0.3,0.35,0.45}-{0,105,555,1005,2755,5505,13505},0),2)</f>
        <v>0</v>
      </c>
      <c r="E380" s="48">
        <f>LOOKUP(C380/12,{0,1500.001,4500.001,9000.001,35000.001,55000.001,80000.001},{0.03,0.1,0.2,0.25,0.3,0.35,0.45})*C380-LOOKUP(C380/12,{0,1500.001,4500.001,9000.001,35000.001,55000.001,80000.001},{0,105,555,1005,2755,5505,13505})</f>
        <v>0</v>
      </c>
      <c r="F380" s="48">
        <f t="shared" si="18"/>
        <v>0</v>
      </c>
      <c r="G380" s="1"/>
    </row>
    <row r="381" spans="1:7" ht="14.25" thickBot="1">
      <c r="A381" s="43" t="s">
        <v>380</v>
      </c>
      <c r="B381" s="44">
        <f t="shared" si="17"/>
        <v>0</v>
      </c>
      <c r="C381" s="44">
        <f t="shared" si="16"/>
        <v>0</v>
      </c>
      <c r="D381" s="45">
        <f>ROUND(MAX((B381-3500)*{0.03,0.1,0.2,0.25,0.3,0.35,0.45}-{0,105,555,1005,2755,5505,13505},0),2)</f>
        <v>0</v>
      </c>
      <c r="E381" s="45">
        <f>LOOKUP(C381/12,{0,1500.001,4500.001,9000.001,35000.001,55000.001,80000.001},{0.03,0.1,0.2,0.25,0.3,0.35,0.45})*C381-LOOKUP(C381/12,{0,1500.001,4500.001,9000.001,35000.001,55000.001,80000.001},{0,105,555,1005,2755,5505,13505})</f>
        <v>0</v>
      </c>
      <c r="F381" s="45">
        <f t="shared" si="18"/>
        <v>0</v>
      </c>
      <c r="G381" s="1"/>
    </row>
    <row r="382" spans="1:7" ht="14.25" thickTop="1">
      <c r="A382" s="46" t="s">
        <v>381</v>
      </c>
      <c r="B382" s="41">
        <f t="shared" si="17"/>
        <v>0</v>
      </c>
      <c r="C382" s="47">
        <f t="shared" si="16"/>
        <v>0</v>
      </c>
      <c r="D382" s="48">
        <f>ROUND(MAX((B382-3500)*{0.03,0.1,0.2,0.25,0.3,0.35,0.45}-{0,105,555,1005,2755,5505,13505},0),2)</f>
        <v>0</v>
      </c>
      <c r="E382" s="48">
        <f>LOOKUP(C382/12,{0,1500.001,4500.001,9000.001,35000.001,55000.001,80000.001},{0.03,0.1,0.2,0.25,0.3,0.35,0.45})*C382-LOOKUP(C382/12,{0,1500.001,4500.001,9000.001,35000.001,55000.001,80000.001},{0,105,555,1005,2755,5505,13505})</f>
        <v>0</v>
      </c>
      <c r="F382" s="48">
        <f t="shared" si="18"/>
        <v>0</v>
      </c>
      <c r="G382" s="1"/>
    </row>
    <row r="383" spans="1:7">
      <c r="A383" s="43" t="s">
        <v>382</v>
      </c>
      <c r="B383" s="44">
        <f t="shared" si="17"/>
        <v>0</v>
      </c>
      <c r="C383" s="44">
        <f t="shared" si="16"/>
        <v>0</v>
      </c>
      <c r="D383" s="45">
        <f>ROUND(MAX((B383-3500)*{0.03,0.1,0.2,0.25,0.3,0.35,0.45}-{0,105,555,1005,2755,5505,13505},0),2)</f>
        <v>0</v>
      </c>
      <c r="E383" s="45">
        <f>LOOKUP(C383/12,{0,1500.001,4500.001,9000.001,35000.001,55000.001,80000.001},{0.03,0.1,0.2,0.25,0.3,0.35,0.45})*C383-LOOKUP(C383/12,{0,1500.001,4500.001,9000.001,35000.001,55000.001,80000.001},{0,105,555,1005,2755,5505,13505})</f>
        <v>0</v>
      </c>
      <c r="F383" s="45">
        <f t="shared" si="18"/>
        <v>0</v>
      </c>
      <c r="G383" s="1"/>
    </row>
    <row r="384" spans="1:7">
      <c r="A384" s="46" t="s">
        <v>383</v>
      </c>
      <c r="B384" s="47">
        <f t="shared" si="17"/>
        <v>0</v>
      </c>
      <c r="C384" s="47">
        <f t="shared" si="16"/>
        <v>0</v>
      </c>
      <c r="D384" s="48">
        <f>ROUND(MAX((B384-3500)*{0.03,0.1,0.2,0.25,0.3,0.35,0.45}-{0,105,555,1005,2755,5505,13505},0),2)</f>
        <v>0</v>
      </c>
      <c r="E384" s="48">
        <f>LOOKUP(C384/12,{0,1500.001,4500.001,9000.001,35000.001,55000.001,80000.001},{0.03,0.1,0.2,0.25,0.3,0.35,0.45})*C384-LOOKUP(C384/12,{0,1500.001,4500.001,9000.001,35000.001,55000.001,80000.001},{0,105,555,1005,2755,5505,13505})</f>
        <v>0</v>
      </c>
      <c r="F384" s="48">
        <f t="shared" si="18"/>
        <v>0</v>
      </c>
      <c r="G384" s="1"/>
    </row>
    <row r="385" spans="1:7" ht="14.25" thickBot="1">
      <c r="A385" s="43" t="s">
        <v>384</v>
      </c>
      <c r="B385" s="44">
        <f t="shared" si="17"/>
        <v>0</v>
      </c>
      <c r="C385" s="44">
        <f t="shared" si="16"/>
        <v>0</v>
      </c>
      <c r="D385" s="45">
        <f>ROUND(MAX((B385-3500)*{0.03,0.1,0.2,0.25,0.3,0.35,0.45}-{0,105,555,1005,2755,5505,13505},0),2)</f>
        <v>0</v>
      </c>
      <c r="E385" s="45">
        <f>LOOKUP(C385/12,{0,1500.001,4500.001,9000.001,35000.001,55000.001,80000.001},{0.03,0.1,0.2,0.25,0.3,0.35,0.45})*C385-LOOKUP(C385/12,{0,1500.001,4500.001,9000.001,35000.001,55000.001,80000.001},{0,105,555,1005,2755,5505,13505})</f>
        <v>0</v>
      </c>
      <c r="F385" s="45">
        <f t="shared" si="18"/>
        <v>0</v>
      </c>
      <c r="G385" s="1"/>
    </row>
    <row r="386" spans="1:7" ht="14.25" thickTop="1">
      <c r="A386" s="46" t="s">
        <v>385</v>
      </c>
      <c r="B386" s="41">
        <f t="shared" si="17"/>
        <v>0</v>
      </c>
      <c r="C386" s="47">
        <f t="shared" ref="C386:C449" si="19">(B386&lt;&gt;0)*($I$6+$I$5-B386)</f>
        <v>0</v>
      </c>
      <c r="D386" s="48">
        <f>ROUND(MAX((B386-3500)*{0.03,0.1,0.2,0.25,0.3,0.35,0.45}-{0,105,555,1005,2755,5505,13505},0),2)</f>
        <v>0</v>
      </c>
      <c r="E386" s="48">
        <f>LOOKUP(C386/12,{0,1500.001,4500.001,9000.001,35000.001,55000.001,80000.001},{0.03,0.1,0.2,0.25,0.3,0.35,0.45})*C386-LOOKUP(C386/12,{0,1500.001,4500.001,9000.001,35000.001,55000.001,80000.001},{0,105,555,1005,2755,5505,13505})</f>
        <v>0</v>
      </c>
      <c r="F386" s="48">
        <f t="shared" si="18"/>
        <v>0</v>
      </c>
      <c r="G386" s="1"/>
    </row>
    <row r="387" spans="1:7">
      <c r="A387" s="43" t="s">
        <v>386</v>
      </c>
      <c r="B387" s="44">
        <f t="shared" ref="B387:B450" si="20">IF(AND(B386+100&lt;$I$6+$I$5,B386&lt;&gt;0),B386+100,0)</f>
        <v>0</v>
      </c>
      <c r="C387" s="44">
        <f t="shared" si="19"/>
        <v>0</v>
      </c>
      <c r="D387" s="45">
        <f>ROUND(MAX((B387-3500)*{0.03,0.1,0.2,0.25,0.3,0.35,0.45}-{0,105,555,1005,2755,5505,13505},0),2)</f>
        <v>0</v>
      </c>
      <c r="E387" s="45">
        <f>LOOKUP(C387/12,{0,1500.001,4500.001,9000.001,35000.001,55000.001,80000.001},{0.03,0.1,0.2,0.25,0.3,0.35,0.45})*C387-LOOKUP(C387/12,{0,1500.001,4500.001,9000.001,35000.001,55000.001,80000.001},{0,105,555,1005,2755,5505,13505})</f>
        <v>0</v>
      </c>
      <c r="F387" s="45">
        <f t="shared" ref="F387:F450" si="21">D387+E387</f>
        <v>0</v>
      </c>
      <c r="G387" s="1"/>
    </row>
    <row r="388" spans="1:7">
      <c r="A388" s="46" t="s">
        <v>387</v>
      </c>
      <c r="B388" s="47">
        <f t="shared" si="20"/>
        <v>0</v>
      </c>
      <c r="C388" s="47">
        <f t="shared" si="19"/>
        <v>0</v>
      </c>
      <c r="D388" s="48">
        <f>ROUND(MAX((B388-3500)*{0.03,0.1,0.2,0.25,0.3,0.35,0.45}-{0,105,555,1005,2755,5505,13505},0),2)</f>
        <v>0</v>
      </c>
      <c r="E388" s="48">
        <f>LOOKUP(C388/12,{0,1500.001,4500.001,9000.001,35000.001,55000.001,80000.001},{0.03,0.1,0.2,0.25,0.3,0.35,0.45})*C388-LOOKUP(C388/12,{0,1500.001,4500.001,9000.001,35000.001,55000.001,80000.001},{0,105,555,1005,2755,5505,13505})</f>
        <v>0</v>
      </c>
      <c r="F388" s="48">
        <f t="shared" si="21"/>
        <v>0</v>
      </c>
      <c r="G388" s="1"/>
    </row>
    <row r="389" spans="1:7" ht="14.25" thickBot="1">
      <c r="A389" s="43" t="s">
        <v>388</v>
      </c>
      <c r="B389" s="44">
        <f t="shared" si="20"/>
        <v>0</v>
      </c>
      <c r="C389" s="44">
        <f t="shared" si="19"/>
        <v>0</v>
      </c>
      <c r="D389" s="45">
        <f>ROUND(MAX((B389-3500)*{0.03,0.1,0.2,0.25,0.3,0.35,0.45}-{0,105,555,1005,2755,5505,13505},0),2)</f>
        <v>0</v>
      </c>
      <c r="E389" s="45">
        <f>LOOKUP(C389/12,{0,1500.001,4500.001,9000.001,35000.001,55000.001,80000.001},{0.03,0.1,0.2,0.25,0.3,0.35,0.45})*C389-LOOKUP(C389/12,{0,1500.001,4500.001,9000.001,35000.001,55000.001,80000.001},{0,105,555,1005,2755,5505,13505})</f>
        <v>0</v>
      </c>
      <c r="F389" s="45">
        <f t="shared" si="21"/>
        <v>0</v>
      </c>
      <c r="G389" s="1"/>
    </row>
    <row r="390" spans="1:7" ht="14.25" thickTop="1">
      <c r="A390" s="46" t="s">
        <v>389</v>
      </c>
      <c r="B390" s="41">
        <f t="shared" si="20"/>
        <v>0</v>
      </c>
      <c r="C390" s="47">
        <f t="shared" si="19"/>
        <v>0</v>
      </c>
      <c r="D390" s="48">
        <f>ROUND(MAX((B390-3500)*{0.03,0.1,0.2,0.25,0.3,0.35,0.45}-{0,105,555,1005,2755,5505,13505},0),2)</f>
        <v>0</v>
      </c>
      <c r="E390" s="48">
        <f>LOOKUP(C390/12,{0,1500.001,4500.001,9000.001,35000.001,55000.001,80000.001},{0.03,0.1,0.2,0.25,0.3,0.35,0.45})*C390-LOOKUP(C390/12,{0,1500.001,4500.001,9000.001,35000.001,55000.001,80000.001},{0,105,555,1005,2755,5505,13505})</f>
        <v>0</v>
      </c>
      <c r="F390" s="48">
        <f t="shared" si="21"/>
        <v>0</v>
      </c>
      <c r="G390" s="1"/>
    </row>
    <row r="391" spans="1:7">
      <c r="A391" s="43" t="s">
        <v>390</v>
      </c>
      <c r="B391" s="44">
        <f t="shared" si="20"/>
        <v>0</v>
      </c>
      <c r="C391" s="44">
        <f t="shared" si="19"/>
        <v>0</v>
      </c>
      <c r="D391" s="45">
        <f>ROUND(MAX((B391-3500)*{0.03,0.1,0.2,0.25,0.3,0.35,0.45}-{0,105,555,1005,2755,5505,13505},0),2)</f>
        <v>0</v>
      </c>
      <c r="E391" s="45">
        <f>LOOKUP(C391/12,{0,1500.001,4500.001,9000.001,35000.001,55000.001,80000.001},{0.03,0.1,0.2,0.25,0.3,0.35,0.45})*C391-LOOKUP(C391/12,{0,1500.001,4500.001,9000.001,35000.001,55000.001,80000.001},{0,105,555,1005,2755,5505,13505})</f>
        <v>0</v>
      </c>
      <c r="F391" s="45">
        <f t="shared" si="21"/>
        <v>0</v>
      </c>
      <c r="G391" s="1"/>
    </row>
    <row r="392" spans="1:7">
      <c r="A392" s="46" t="s">
        <v>391</v>
      </c>
      <c r="B392" s="47">
        <f t="shared" si="20"/>
        <v>0</v>
      </c>
      <c r="C392" s="47">
        <f t="shared" si="19"/>
        <v>0</v>
      </c>
      <c r="D392" s="48">
        <f>ROUND(MAX((B392-3500)*{0.03,0.1,0.2,0.25,0.3,0.35,0.45}-{0,105,555,1005,2755,5505,13505},0),2)</f>
        <v>0</v>
      </c>
      <c r="E392" s="48">
        <f>LOOKUP(C392/12,{0,1500.001,4500.001,9000.001,35000.001,55000.001,80000.001},{0.03,0.1,0.2,0.25,0.3,0.35,0.45})*C392-LOOKUP(C392/12,{0,1500.001,4500.001,9000.001,35000.001,55000.001,80000.001},{0,105,555,1005,2755,5505,13505})</f>
        <v>0</v>
      </c>
      <c r="F392" s="48">
        <f t="shared" si="21"/>
        <v>0</v>
      </c>
      <c r="G392" s="1"/>
    </row>
    <row r="393" spans="1:7" ht="14.25" thickBot="1">
      <c r="A393" s="43" t="s">
        <v>392</v>
      </c>
      <c r="B393" s="44">
        <f t="shared" si="20"/>
        <v>0</v>
      </c>
      <c r="C393" s="44">
        <f t="shared" si="19"/>
        <v>0</v>
      </c>
      <c r="D393" s="45">
        <f>ROUND(MAX((B393-3500)*{0.03,0.1,0.2,0.25,0.3,0.35,0.45}-{0,105,555,1005,2755,5505,13505},0),2)</f>
        <v>0</v>
      </c>
      <c r="E393" s="45">
        <f>LOOKUP(C393/12,{0,1500.001,4500.001,9000.001,35000.001,55000.001,80000.001},{0.03,0.1,0.2,0.25,0.3,0.35,0.45})*C393-LOOKUP(C393/12,{0,1500.001,4500.001,9000.001,35000.001,55000.001,80000.001},{0,105,555,1005,2755,5505,13505})</f>
        <v>0</v>
      </c>
      <c r="F393" s="45">
        <f t="shared" si="21"/>
        <v>0</v>
      </c>
      <c r="G393" s="1"/>
    </row>
    <row r="394" spans="1:7" ht="14.25" thickTop="1">
      <c r="A394" s="46" t="s">
        <v>393</v>
      </c>
      <c r="B394" s="41">
        <f t="shared" si="20"/>
        <v>0</v>
      </c>
      <c r="C394" s="47">
        <f t="shared" si="19"/>
        <v>0</v>
      </c>
      <c r="D394" s="48">
        <f>ROUND(MAX((B394-3500)*{0.03,0.1,0.2,0.25,0.3,0.35,0.45}-{0,105,555,1005,2755,5505,13505},0),2)</f>
        <v>0</v>
      </c>
      <c r="E394" s="48">
        <f>LOOKUP(C394/12,{0,1500.001,4500.001,9000.001,35000.001,55000.001,80000.001},{0.03,0.1,0.2,0.25,0.3,0.35,0.45})*C394-LOOKUP(C394/12,{0,1500.001,4500.001,9000.001,35000.001,55000.001,80000.001},{0,105,555,1005,2755,5505,13505})</f>
        <v>0</v>
      </c>
      <c r="F394" s="48">
        <f t="shared" si="21"/>
        <v>0</v>
      </c>
      <c r="G394" s="1"/>
    </row>
    <row r="395" spans="1:7">
      <c r="A395" s="43" t="s">
        <v>394</v>
      </c>
      <c r="B395" s="44">
        <f t="shared" si="20"/>
        <v>0</v>
      </c>
      <c r="C395" s="44">
        <f t="shared" si="19"/>
        <v>0</v>
      </c>
      <c r="D395" s="45">
        <f>ROUND(MAX((B395-3500)*{0.03,0.1,0.2,0.25,0.3,0.35,0.45}-{0,105,555,1005,2755,5505,13505},0),2)</f>
        <v>0</v>
      </c>
      <c r="E395" s="45">
        <f>LOOKUP(C395/12,{0,1500.001,4500.001,9000.001,35000.001,55000.001,80000.001},{0.03,0.1,0.2,0.25,0.3,0.35,0.45})*C395-LOOKUP(C395/12,{0,1500.001,4500.001,9000.001,35000.001,55000.001,80000.001},{0,105,555,1005,2755,5505,13505})</f>
        <v>0</v>
      </c>
      <c r="F395" s="45">
        <f t="shared" si="21"/>
        <v>0</v>
      </c>
      <c r="G395" s="1"/>
    </row>
    <row r="396" spans="1:7">
      <c r="A396" s="46" t="s">
        <v>395</v>
      </c>
      <c r="B396" s="47">
        <f t="shared" si="20"/>
        <v>0</v>
      </c>
      <c r="C396" s="47">
        <f t="shared" si="19"/>
        <v>0</v>
      </c>
      <c r="D396" s="48">
        <f>ROUND(MAX((B396-3500)*{0.03,0.1,0.2,0.25,0.3,0.35,0.45}-{0,105,555,1005,2755,5505,13505},0),2)</f>
        <v>0</v>
      </c>
      <c r="E396" s="48">
        <f>LOOKUP(C396/12,{0,1500.001,4500.001,9000.001,35000.001,55000.001,80000.001},{0.03,0.1,0.2,0.25,0.3,0.35,0.45})*C396-LOOKUP(C396/12,{0,1500.001,4500.001,9000.001,35000.001,55000.001,80000.001},{0,105,555,1005,2755,5505,13505})</f>
        <v>0</v>
      </c>
      <c r="F396" s="48">
        <f t="shared" si="21"/>
        <v>0</v>
      </c>
      <c r="G396" s="1"/>
    </row>
    <row r="397" spans="1:7" ht="14.25" thickBot="1">
      <c r="A397" s="43" t="s">
        <v>396</v>
      </c>
      <c r="B397" s="44">
        <f t="shared" si="20"/>
        <v>0</v>
      </c>
      <c r="C397" s="44">
        <f t="shared" si="19"/>
        <v>0</v>
      </c>
      <c r="D397" s="45">
        <f>ROUND(MAX((B397-3500)*{0.03,0.1,0.2,0.25,0.3,0.35,0.45}-{0,105,555,1005,2755,5505,13505},0),2)</f>
        <v>0</v>
      </c>
      <c r="E397" s="45">
        <f>LOOKUP(C397/12,{0,1500.001,4500.001,9000.001,35000.001,55000.001,80000.001},{0.03,0.1,0.2,0.25,0.3,0.35,0.45})*C397-LOOKUP(C397/12,{0,1500.001,4500.001,9000.001,35000.001,55000.001,80000.001},{0,105,555,1005,2755,5505,13505})</f>
        <v>0</v>
      </c>
      <c r="F397" s="45">
        <f t="shared" si="21"/>
        <v>0</v>
      </c>
      <c r="G397" s="1"/>
    </row>
    <row r="398" spans="1:7" ht="14.25" thickTop="1">
      <c r="A398" s="46" t="s">
        <v>397</v>
      </c>
      <c r="B398" s="41">
        <f t="shared" si="20"/>
        <v>0</v>
      </c>
      <c r="C398" s="47">
        <f t="shared" si="19"/>
        <v>0</v>
      </c>
      <c r="D398" s="48">
        <f>ROUND(MAX((B398-3500)*{0.03,0.1,0.2,0.25,0.3,0.35,0.45}-{0,105,555,1005,2755,5505,13505},0),2)</f>
        <v>0</v>
      </c>
      <c r="E398" s="48">
        <f>LOOKUP(C398/12,{0,1500.001,4500.001,9000.001,35000.001,55000.001,80000.001},{0.03,0.1,0.2,0.25,0.3,0.35,0.45})*C398-LOOKUP(C398/12,{0,1500.001,4500.001,9000.001,35000.001,55000.001,80000.001},{0,105,555,1005,2755,5505,13505})</f>
        <v>0</v>
      </c>
      <c r="F398" s="48">
        <f t="shared" si="21"/>
        <v>0</v>
      </c>
      <c r="G398" s="1"/>
    </row>
    <row r="399" spans="1:7">
      <c r="A399" s="43" t="s">
        <v>398</v>
      </c>
      <c r="B399" s="44">
        <f t="shared" si="20"/>
        <v>0</v>
      </c>
      <c r="C399" s="44">
        <f t="shared" si="19"/>
        <v>0</v>
      </c>
      <c r="D399" s="45">
        <f>ROUND(MAX((B399-3500)*{0.03,0.1,0.2,0.25,0.3,0.35,0.45}-{0,105,555,1005,2755,5505,13505},0),2)</f>
        <v>0</v>
      </c>
      <c r="E399" s="45">
        <f>LOOKUP(C399/12,{0,1500.001,4500.001,9000.001,35000.001,55000.001,80000.001},{0.03,0.1,0.2,0.25,0.3,0.35,0.45})*C399-LOOKUP(C399/12,{0,1500.001,4500.001,9000.001,35000.001,55000.001,80000.001},{0,105,555,1005,2755,5505,13505})</f>
        <v>0</v>
      </c>
      <c r="F399" s="45">
        <f t="shared" si="21"/>
        <v>0</v>
      </c>
      <c r="G399" s="1"/>
    </row>
    <row r="400" spans="1:7">
      <c r="A400" s="46" t="s">
        <v>399</v>
      </c>
      <c r="B400" s="47">
        <f t="shared" si="20"/>
        <v>0</v>
      </c>
      <c r="C400" s="47">
        <f t="shared" si="19"/>
        <v>0</v>
      </c>
      <c r="D400" s="48">
        <f>ROUND(MAX((B400-3500)*{0.03,0.1,0.2,0.25,0.3,0.35,0.45}-{0,105,555,1005,2755,5505,13505},0),2)</f>
        <v>0</v>
      </c>
      <c r="E400" s="48">
        <f>LOOKUP(C400/12,{0,1500.001,4500.001,9000.001,35000.001,55000.001,80000.001},{0.03,0.1,0.2,0.25,0.3,0.35,0.45})*C400-LOOKUP(C400/12,{0,1500.001,4500.001,9000.001,35000.001,55000.001,80000.001},{0,105,555,1005,2755,5505,13505})</f>
        <v>0</v>
      </c>
      <c r="F400" s="48">
        <f t="shared" si="21"/>
        <v>0</v>
      </c>
      <c r="G400" s="1"/>
    </row>
    <row r="401" spans="1:7" ht="14.25" thickBot="1">
      <c r="A401" s="43" t="s">
        <v>400</v>
      </c>
      <c r="B401" s="44">
        <f t="shared" si="20"/>
        <v>0</v>
      </c>
      <c r="C401" s="44">
        <f t="shared" si="19"/>
        <v>0</v>
      </c>
      <c r="D401" s="45">
        <f>ROUND(MAX((B401-3500)*{0.03,0.1,0.2,0.25,0.3,0.35,0.45}-{0,105,555,1005,2755,5505,13505},0),2)</f>
        <v>0</v>
      </c>
      <c r="E401" s="45">
        <f>LOOKUP(C401/12,{0,1500.001,4500.001,9000.001,35000.001,55000.001,80000.001},{0.03,0.1,0.2,0.25,0.3,0.35,0.45})*C401-LOOKUP(C401/12,{0,1500.001,4500.001,9000.001,35000.001,55000.001,80000.001},{0,105,555,1005,2755,5505,13505})</f>
        <v>0</v>
      </c>
      <c r="F401" s="45">
        <f t="shared" si="21"/>
        <v>0</v>
      </c>
      <c r="G401" s="1"/>
    </row>
    <row r="402" spans="1:7" ht="14.25" thickTop="1">
      <c r="A402" s="46" t="s">
        <v>401</v>
      </c>
      <c r="B402" s="41">
        <f t="shared" si="20"/>
        <v>0</v>
      </c>
      <c r="C402" s="47">
        <f t="shared" si="19"/>
        <v>0</v>
      </c>
      <c r="D402" s="48">
        <f>ROUND(MAX((B402-3500)*{0.03,0.1,0.2,0.25,0.3,0.35,0.45}-{0,105,555,1005,2755,5505,13505},0),2)</f>
        <v>0</v>
      </c>
      <c r="E402" s="48">
        <f>LOOKUP(C402/12,{0,1500.001,4500.001,9000.001,35000.001,55000.001,80000.001},{0.03,0.1,0.2,0.25,0.3,0.35,0.45})*C402-LOOKUP(C402/12,{0,1500.001,4500.001,9000.001,35000.001,55000.001,80000.001},{0,105,555,1005,2755,5505,13505})</f>
        <v>0</v>
      </c>
      <c r="F402" s="48">
        <f t="shared" si="21"/>
        <v>0</v>
      </c>
      <c r="G402" s="1"/>
    </row>
    <row r="403" spans="1:7">
      <c r="A403" s="43" t="s">
        <v>402</v>
      </c>
      <c r="B403" s="44">
        <f t="shared" si="20"/>
        <v>0</v>
      </c>
      <c r="C403" s="44">
        <f t="shared" si="19"/>
        <v>0</v>
      </c>
      <c r="D403" s="45">
        <f>ROUND(MAX((B403-3500)*{0.03,0.1,0.2,0.25,0.3,0.35,0.45}-{0,105,555,1005,2755,5505,13505},0),2)</f>
        <v>0</v>
      </c>
      <c r="E403" s="45">
        <f>LOOKUP(C403/12,{0,1500.001,4500.001,9000.001,35000.001,55000.001,80000.001},{0.03,0.1,0.2,0.25,0.3,0.35,0.45})*C403-LOOKUP(C403/12,{0,1500.001,4500.001,9000.001,35000.001,55000.001,80000.001},{0,105,555,1005,2755,5505,13505})</f>
        <v>0</v>
      </c>
      <c r="F403" s="45">
        <f t="shared" si="21"/>
        <v>0</v>
      </c>
      <c r="G403" s="1"/>
    </row>
    <row r="404" spans="1:7">
      <c r="A404" s="46" t="s">
        <v>403</v>
      </c>
      <c r="B404" s="47">
        <f t="shared" si="20"/>
        <v>0</v>
      </c>
      <c r="C404" s="47">
        <f t="shared" si="19"/>
        <v>0</v>
      </c>
      <c r="D404" s="48">
        <f>ROUND(MAX((B404-3500)*{0.03,0.1,0.2,0.25,0.3,0.35,0.45}-{0,105,555,1005,2755,5505,13505},0),2)</f>
        <v>0</v>
      </c>
      <c r="E404" s="48">
        <f>LOOKUP(C404/12,{0,1500.001,4500.001,9000.001,35000.001,55000.001,80000.001},{0.03,0.1,0.2,0.25,0.3,0.35,0.45})*C404-LOOKUP(C404/12,{0,1500.001,4500.001,9000.001,35000.001,55000.001,80000.001},{0,105,555,1005,2755,5505,13505})</f>
        <v>0</v>
      </c>
      <c r="F404" s="48">
        <f t="shared" si="21"/>
        <v>0</v>
      </c>
      <c r="G404" s="1"/>
    </row>
    <row r="405" spans="1:7" ht="14.25" thickBot="1">
      <c r="A405" s="43" t="s">
        <v>404</v>
      </c>
      <c r="B405" s="44">
        <f t="shared" si="20"/>
        <v>0</v>
      </c>
      <c r="C405" s="44">
        <f t="shared" si="19"/>
        <v>0</v>
      </c>
      <c r="D405" s="45">
        <f>ROUND(MAX((B405-3500)*{0.03,0.1,0.2,0.25,0.3,0.35,0.45}-{0,105,555,1005,2755,5505,13505},0),2)</f>
        <v>0</v>
      </c>
      <c r="E405" s="45">
        <f>LOOKUP(C405/12,{0,1500.001,4500.001,9000.001,35000.001,55000.001,80000.001},{0.03,0.1,0.2,0.25,0.3,0.35,0.45})*C405-LOOKUP(C405/12,{0,1500.001,4500.001,9000.001,35000.001,55000.001,80000.001},{0,105,555,1005,2755,5505,13505})</f>
        <v>0</v>
      </c>
      <c r="F405" s="45">
        <f t="shared" si="21"/>
        <v>0</v>
      </c>
      <c r="G405" s="1"/>
    </row>
    <row r="406" spans="1:7" ht="14.25" thickTop="1">
      <c r="A406" s="46" t="s">
        <v>405</v>
      </c>
      <c r="B406" s="41">
        <f t="shared" si="20"/>
        <v>0</v>
      </c>
      <c r="C406" s="47">
        <f t="shared" si="19"/>
        <v>0</v>
      </c>
      <c r="D406" s="48">
        <f>ROUND(MAX((B406-3500)*{0.03,0.1,0.2,0.25,0.3,0.35,0.45}-{0,105,555,1005,2755,5505,13505},0),2)</f>
        <v>0</v>
      </c>
      <c r="E406" s="48">
        <f>LOOKUP(C406/12,{0,1500.001,4500.001,9000.001,35000.001,55000.001,80000.001},{0.03,0.1,0.2,0.25,0.3,0.35,0.45})*C406-LOOKUP(C406/12,{0,1500.001,4500.001,9000.001,35000.001,55000.001,80000.001},{0,105,555,1005,2755,5505,13505})</f>
        <v>0</v>
      </c>
      <c r="F406" s="48">
        <f t="shared" si="21"/>
        <v>0</v>
      </c>
      <c r="G406" s="1"/>
    </row>
    <row r="407" spans="1:7">
      <c r="A407" s="43" t="s">
        <v>406</v>
      </c>
      <c r="B407" s="44">
        <f t="shared" si="20"/>
        <v>0</v>
      </c>
      <c r="C407" s="44">
        <f t="shared" si="19"/>
        <v>0</v>
      </c>
      <c r="D407" s="45">
        <f>ROUND(MAX((B407-3500)*{0.03,0.1,0.2,0.25,0.3,0.35,0.45}-{0,105,555,1005,2755,5505,13505},0),2)</f>
        <v>0</v>
      </c>
      <c r="E407" s="45">
        <f>LOOKUP(C407/12,{0,1500.001,4500.001,9000.001,35000.001,55000.001,80000.001},{0.03,0.1,0.2,0.25,0.3,0.35,0.45})*C407-LOOKUP(C407/12,{0,1500.001,4500.001,9000.001,35000.001,55000.001,80000.001},{0,105,555,1005,2755,5505,13505})</f>
        <v>0</v>
      </c>
      <c r="F407" s="45">
        <f t="shared" si="21"/>
        <v>0</v>
      </c>
      <c r="G407" s="1"/>
    </row>
    <row r="408" spans="1:7">
      <c r="A408" s="46" t="s">
        <v>407</v>
      </c>
      <c r="B408" s="47">
        <f t="shared" si="20"/>
        <v>0</v>
      </c>
      <c r="C408" s="47">
        <f t="shared" si="19"/>
        <v>0</v>
      </c>
      <c r="D408" s="48">
        <f>ROUND(MAX((B408-3500)*{0.03,0.1,0.2,0.25,0.3,0.35,0.45}-{0,105,555,1005,2755,5505,13505},0),2)</f>
        <v>0</v>
      </c>
      <c r="E408" s="48">
        <f>LOOKUP(C408/12,{0,1500.001,4500.001,9000.001,35000.001,55000.001,80000.001},{0.03,0.1,0.2,0.25,0.3,0.35,0.45})*C408-LOOKUP(C408/12,{0,1500.001,4500.001,9000.001,35000.001,55000.001,80000.001},{0,105,555,1005,2755,5505,13505})</f>
        <v>0</v>
      </c>
      <c r="F408" s="48">
        <f t="shared" si="21"/>
        <v>0</v>
      </c>
      <c r="G408" s="1"/>
    </row>
    <row r="409" spans="1:7" ht="14.25" thickBot="1">
      <c r="A409" s="43" t="s">
        <v>408</v>
      </c>
      <c r="B409" s="44">
        <f t="shared" si="20"/>
        <v>0</v>
      </c>
      <c r="C409" s="44">
        <f t="shared" si="19"/>
        <v>0</v>
      </c>
      <c r="D409" s="45">
        <f>ROUND(MAX((B409-3500)*{0.03,0.1,0.2,0.25,0.3,0.35,0.45}-{0,105,555,1005,2755,5505,13505},0),2)</f>
        <v>0</v>
      </c>
      <c r="E409" s="45">
        <f>LOOKUP(C409/12,{0,1500.001,4500.001,9000.001,35000.001,55000.001,80000.001},{0.03,0.1,0.2,0.25,0.3,0.35,0.45})*C409-LOOKUP(C409/12,{0,1500.001,4500.001,9000.001,35000.001,55000.001,80000.001},{0,105,555,1005,2755,5505,13505})</f>
        <v>0</v>
      </c>
      <c r="F409" s="45">
        <f t="shared" si="21"/>
        <v>0</v>
      </c>
      <c r="G409" s="1"/>
    </row>
    <row r="410" spans="1:7" ht="14.25" thickTop="1">
      <c r="A410" s="46" t="s">
        <v>409</v>
      </c>
      <c r="B410" s="41">
        <f t="shared" si="20"/>
        <v>0</v>
      </c>
      <c r="C410" s="47">
        <f t="shared" si="19"/>
        <v>0</v>
      </c>
      <c r="D410" s="48">
        <f>ROUND(MAX((B410-3500)*{0.03,0.1,0.2,0.25,0.3,0.35,0.45}-{0,105,555,1005,2755,5505,13505},0),2)</f>
        <v>0</v>
      </c>
      <c r="E410" s="48">
        <f>LOOKUP(C410/12,{0,1500.001,4500.001,9000.001,35000.001,55000.001,80000.001},{0.03,0.1,0.2,0.25,0.3,0.35,0.45})*C410-LOOKUP(C410/12,{0,1500.001,4500.001,9000.001,35000.001,55000.001,80000.001},{0,105,555,1005,2755,5505,13505})</f>
        <v>0</v>
      </c>
      <c r="F410" s="48">
        <f t="shared" si="21"/>
        <v>0</v>
      </c>
      <c r="G410" s="1"/>
    </row>
    <row r="411" spans="1:7">
      <c r="A411" s="43" t="s">
        <v>410</v>
      </c>
      <c r="B411" s="44">
        <f t="shared" si="20"/>
        <v>0</v>
      </c>
      <c r="C411" s="44">
        <f t="shared" si="19"/>
        <v>0</v>
      </c>
      <c r="D411" s="45">
        <f>ROUND(MAX((B411-3500)*{0.03,0.1,0.2,0.25,0.3,0.35,0.45}-{0,105,555,1005,2755,5505,13505},0),2)</f>
        <v>0</v>
      </c>
      <c r="E411" s="45">
        <f>LOOKUP(C411/12,{0,1500.001,4500.001,9000.001,35000.001,55000.001,80000.001},{0.03,0.1,0.2,0.25,0.3,0.35,0.45})*C411-LOOKUP(C411/12,{0,1500.001,4500.001,9000.001,35000.001,55000.001,80000.001},{0,105,555,1005,2755,5505,13505})</f>
        <v>0</v>
      </c>
      <c r="F411" s="45">
        <f t="shared" si="21"/>
        <v>0</v>
      </c>
      <c r="G411" s="1"/>
    </row>
    <row r="412" spans="1:7">
      <c r="A412" s="46" t="s">
        <v>411</v>
      </c>
      <c r="B412" s="47">
        <f t="shared" si="20"/>
        <v>0</v>
      </c>
      <c r="C412" s="47">
        <f t="shared" si="19"/>
        <v>0</v>
      </c>
      <c r="D412" s="48">
        <f>ROUND(MAX((B412-3500)*{0.03,0.1,0.2,0.25,0.3,0.35,0.45}-{0,105,555,1005,2755,5505,13505},0),2)</f>
        <v>0</v>
      </c>
      <c r="E412" s="48">
        <f>LOOKUP(C412/12,{0,1500.001,4500.001,9000.001,35000.001,55000.001,80000.001},{0.03,0.1,0.2,0.25,0.3,0.35,0.45})*C412-LOOKUP(C412/12,{0,1500.001,4500.001,9000.001,35000.001,55000.001,80000.001},{0,105,555,1005,2755,5505,13505})</f>
        <v>0</v>
      </c>
      <c r="F412" s="48">
        <f t="shared" si="21"/>
        <v>0</v>
      </c>
      <c r="G412" s="1"/>
    </row>
    <row r="413" spans="1:7" ht="14.25" thickBot="1">
      <c r="A413" s="43" t="s">
        <v>412</v>
      </c>
      <c r="B413" s="44">
        <f t="shared" si="20"/>
        <v>0</v>
      </c>
      <c r="C413" s="44">
        <f t="shared" si="19"/>
        <v>0</v>
      </c>
      <c r="D413" s="45">
        <f>ROUND(MAX((B413-3500)*{0.03,0.1,0.2,0.25,0.3,0.35,0.45}-{0,105,555,1005,2755,5505,13505},0),2)</f>
        <v>0</v>
      </c>
      <c r="E413" s="45">
        <f>LOOKUP(C413/12,{0,1500.001,4500.001,9000.001,35000.001,55000.001,80000.001},{0.03,0.1,0.2,0.25,0.3,0.35,0.45})*C413-LOOKUP(C413/12,{0,1500.001,4500.001,9000.001,35000.001,55000.001,80000.001},{0,105,555,1005,2755,5505,13505})</f>
        <v>0</v>
      </c>
      <c r="F413" s="45">
        <f t="shared" si="21"/>
        <v>0</v>
      </c>
      <c r="G413" s="1"/>
    </row>
    <row r="414" spans="1:7" ht="14.25" thickTop="1">
      <c r="A414" s="46" t="s">
        <v>413</v>
      </c>
      <c r="B414" s="41">
        <f t="shared" si="20"/>
        <v>0</v>
      </c>
      <c r="C414" s="47">
        <f t="shared" si="19"/>
        <v>0</v>
      </c>
      <c r="D414" s="48">
        <f>ROUND(MAX((B414-3500)*{0.03,0.1,0.2,0.25,0.3,0.35,0.45}-{0,105,555,1005,2755,5505,13505},0),2)</f>
        <v>0</v>
      </c>
      <c r="E414" s="48">
        <f>LOOKUP(C414/12,{0,1500.001,4500.001,9000.001,35000.001,55000.001,80000.001},{0.03,0.1,0.2,0.25,0.3,0.35,0.45})*C414-LOOKUP(C414/12,{0,1500.001,4500.001,9000.001,35000.001,55000.001,80000.001},{0,105,555,1005,2755,5505,13505})</f>
        <v>0</v>
      </c>
      <c r="F414" s="48">
        <f t="shared" si="21"/>
        <v>0</v>
      </c>
      <c r="G414" s="1"/>
    </row>
    <row r="415" spans="1:7">
      <c r="A415" s="43" t="s">
        <v>414</v>
      </c>
      <c r="B415" s="44">
        <f t="shared" si="20"/>
        <v>0</v>
      </c>
      <c r="C415" s="44">
        <f t="shared" si="19"/>
        <v>0</v>
      </c>
      <c r="D415" s="45">
        <f>ROUND(MAX((B415-3500)*{0.03,0.1,0.2,0.25,0.3,0.35,0.45}-{0,105,555,1005,2755,5505,13505},0),2)</f>
        <v>0</v>
      </c>
      <c r="E415" s="45">
        <f>LOOKUP(C415/12,{0,1500.001,4500.001,9000.001,35000.001,55000.001,80000.001},{0.03,0.1,0.2,0.25,0.3,0.35,0.45})*C415-LOOKUP(C415/12,{0,1500.001,4500.001,9000.001,35000.001,55000.001,80000.001},{0,105,555,1005,2755,5505,13505})</f>
        <v>0</v>
      </c>
      <c r="F415" s="45">
        <f t="shared" si="21"/>
        <v>0</v>
      </c>
      <c r="G415" s="1"/>
    </row>
    <row r="416" spans="1:7">
      <c r="A416" s="46" t="s">
        <v>415</v>
      </c>
      <c r="B416" s="47">
        <f t="shared" si="20"/>
        <v>0</v>
      </c>
      <c r="C416" s="47">
        <f t="shared" si="19"/>
        <v>0</v>
      </c>
      <c r="D416" s="48">
        <f>ROUND(MAX((B416-3500)*{0.03,0.1,0.2,0.25,0.3,0.35,0.45}-{0,105,555,1005,2755,5505,13505},0),2)</f>
        <v>0</v>
      </c>
      <c r="E416" s="48">
        <f>LOOKUP(C416/12,{0,1500.001,4500.001,9000.001,35000.001,55000.001,80000.001},{0.03,0.1,0.2,0.25,0.3,0.35,0.45})*C416-LOOKUP(C416/12,{0,1500.001,4500.001,9000.001,35000.001,55000.001,80000.001},{0,105,555,1005,2755,5505,13505})</f>
        <v>0</v>
      </c>
      <c r="F416" s="48">
        <f t="shared" si="21"/>
        <v>0</v>
      </c>
      <c r="G416" s="1"/>
    </row>
    <row r="417" spans="1:7" ht="14.25" thickBot="1">
      <c r="A417" s="43" t="s">
        <v>416</v>
      </c>
      <c r="B417" s="44">
        <f t="shared" si="20"/>
        <v>0</v>
      </c>
      <c r="C417" s="44">
        <f t="shared" si="19"/>
        <v>0</v>
      </c>
      <c r="D417" s="45">
        <f>ROUND(MAX((B417-3500)*{0.03,0.1,0.2,0.25,0.3,0.35,0.45}-{0,105,555,1005,2755,5505,13505},0),2)</f>
        <v>0</v>
      </c>
      <c r="E417" s="45">
        <f>LOOKUP(C417/12,{0,1500.001,4500.001,9000.001,35000.001,55000.001,80000.001},{0.03,0.1,0.2,0.25,0.3,0.35,0.45})*C417-LOOKUP(C417/12,{0,1500.001,4500.001,9000.001,35000.001,55000.001,80000.001},{0,105,555,1005,2755,5505,13505})</f>
        <v>0</v>
      </c>
      <c r="F417" s="45">
        <f t="shared" si="21"/>
        <v>0</v>
      </c>
      <c r="G417" s="1"/>
    </row>
    <row r="418" spans="1:7" ht="14.25" thickTop="1">
      <c r="A418" s="46" t="s">
        <v>417</v>
      </c>
      <c r="B418" s="41">
        <f t="shared" si="20"/>
        <v>0</v>
      </c>
      <c r="C418" s="47">
        <f t="shared" si="19"/>
        <v>0</v>
      </c>
      <c r="D418" s="48">
        <f>ROUND(MAX((B418-3500)*{0.03,0.1,0.2,0.25,0.3,0.35,0.45}-{0,105,555,1005,2755,5505,13505},0),2)</f>
        <v>0</v>
      </c>
      <c r="E418" s="48">
        <f>LOOKUP(C418/12,{0,1500.001,4500.001,9000.001,35000.001,55000.001,80000.001},{0.03,0.1,0.2,0.25,0.3,0.35,0.45})*C418-LOOKUP(C418/12,{0,1500.001,4500.001,9000.001,35000.001,55000.001,80000.001},{0,105,555,1005,2755,5505,13505})</f>
        <v>0</v>
      </c>
      <c r="F418" s="48">
        <f t="shared" si="21"/>
        <v>0</v>
      </c>
      <c r="G418" s="1"/>
    </row>
    <row r="419" spans="1:7">
      <c r="A419" s="43" t="s">
        <v>418</v>
      </c>
      <c r="B419" s="44">
        <f t="shared" si="20"/>
        <v>0</v>
      </c>
      <c r="C419" s="44">
        <f t="shared" si="19"/>
        <v>0</v>
      </c>
      <c r="D419" s="45">
        <f>ROUND(MAX((B419-3500)*{0.03,0.1,0.2,0.25,0.3,0.35,0.45}-{0,105,555,1005,2755,5505,13505},0),2)</f>
        <v>0</v>
      </c>
      <c r="E419" s="45">
        <f>LOOKUP(C419/12,{0,1500.001,4500.001,9000.001,35000.001,55000.001,80000.001},{0.03,0.1,0.2,0.25,0.3,0.35,0.45})*C419-LOOKUP(C419/12,{0,1500.001,4500.001,9000.001,35000.001,55000.001,80000.001},{0,105,555,1005,2755,5505,13505})</f>
        <v>0</v>
      </c>
      <c r="F419" s="45">
        <f t="shared" si="21"/>
        <v>0</v>
      </c>
      <c r="G419" s="1"/>
    </row>
    <row r="420" spans="1:7">
      <c r="A420" s="46" t="s">
        <v>419</v>
      </c>
      <c r="B420" s="47">
        <f t="shared" si="20"/>
        <v>0</v>
      </c>
      <c r="C420" s="47">
        <f t="shared" si="19"/>
        <v>0</v>
      </c>
      <c r="D420" s="48">
        <f>ROUND(MAX((B420-3500)*{0.03,0.1,0.2,0.25,0.3,0.35,0.45}-{0,105,555,1005,2755,5505,13505},0),2)</f>
        <v>0</v>
      </c>
      <c r="E420" s="48">
        <f>LOOKUP(C420/12,{0,1500.001,4500.001,9000.001,35000.001,55000.001,80000.001},{0.03,0.1,0.2,0.25,0.3,0.35,0.45})*C420-LOOKUP(C420/12,{0,1500.001,4500.001,9000.001,35000.001,55000.001,80000.001},{0,105,555,1005,2755,5505,13505})</f>
        <v>0</v>
      </c>
      <c r="F420" s="48">
        <f t="shared" si="21"/>
        <v>0</v>
      </c>
      <c r="G420" s="1"/>
    </row>
    <row r="421" spans="1:7" ht="14.25" thickBot="1">
      <c r="A421" s="43" t="s">
        <v>420</v>
      </c>
      <c r="B421" s="44">
        <f t="shared" si="20"/>
        <v>0</v>
      </c>
      <c r="C421" s="44">
        <f t="shared" si="19"/>
        <v>0</v>
      </c>
      <c r="D421" s="45">
        <f>ROUND(MAX((B421-3500)*{0.03,0.1,0.2,0.25,0.3,0.35,0.45}-{0,105,555,1005,2755,5505,13505},0),2)</f>
        <v>0</v>
      </c>
      <c r="E421" s="45">
        <f>LOOKUP(C421/12,{0,1500.001,4500.001,9000.001,35000.001,55000.001,80000.001},{0.03,0.1,0.2,0.25,0.3,0.35,0.45})*C421-LOOKUP(C421/12,{0,1500.001,4500.001,9000.001,35000.001,55000.001,80000.001},{0,105,555,1005,2755,5505,13505})</f>
        <v>0</v>
      </c>
      <c r="F421" s="45">
        <f t="shared" si="21"/>
        <v>0</v>
      </c>
      <c r="G421" s="1"/>
    </row>
    <row r="422" spans="1:7" ht="14.25" thickTop="1">
      <c r="A422" s="46" t="s">
        <v>421</v>
      </c>
      <c r="B422" s="41">
        <f t="shared" si="20"/>
        <v>0</v>
      </c>
      <c r="C422" s="47">
        <f t="shared" si="19"/>
        <v>0</v>
      </c>
      <c r="D422" s="48">
        <f>ROUND(MAX((B422-3500)*{0.03,0.1,0.2,0.25,0.3,0.35,0.45}-{0,105,555,1005,2755,5505,13505},0),2)</f>
        <v>0</v>
      </c>
      <c r="E422" s="48">
        <f>LOOKUP(C422/12,{0,1500.001,4500.001,9000.001,35000.001,55000.001,80000.001},{0.03,0.1,0.2,0.25,0.3,0.35,0.45})*C422-LOOKUP(C422/12,{0,1500.001,4500.001,9000.001,35000.001,55000.001,80000.001},{0,105,555,1005,2755,5505,13505})</f>
        <v>0</v>
      </c>
      <c r="F422" s="48">
        <f t="shared" si="21"/>
        <v>0</v>
      </c>
      <c r="G422" s="1"/>
    </row>
    <row r="423" spans="1:7">
      <c r="A423" s="43" t="s">
        <v>422</v>
      </c>
      <c r="B423" s="44">
        <f t="shared" si="20"/>
        <v>0</v>
      </c>
      <c r="C423" s="44">
        <f t="shared" si="19"/>
        <v>0</v>
      </c>
      <c r="D423" s="45">
        <f>ROUND(MAX((B423-3500)*{0.03,0.1,0.2,0.25,0.3,0.35,0.45}-{0,105,555,1005,2755,5505,13505},0),2)</f>
        <v>0</v>
      </c>
      <c r="E423" s="45">
        <f>LOOKUP(C423/12,{0,1500.001,4500.001,9000.001,35000.001,55000.001,80000.001},{0.03,0.1,0.2,0.25,0.3,0.35,0.45})*C423-LOOKUP(C423/12,{0,1500.001,4500.001,9000.001,35000.001,55000.001,80000.001},{0,105,555,1005,2755,5505,13505})</f>
        <v>0</v>
      </c>
      <c r="F423" s="45">
        <f t="shared" si="21"/>
        <v>0</v>
      </c>
      <c r="G423" s="1"/>
    </row>
    <row r="424" spans="1:7">
      <c r="A424" s="46" t="s">
        <v>423</v>
      </c>
      <c r="B424" s="47">
        <f t="shared" si="20"/>
        <v>0</v>
      </c>
      <c r="C424" s="47">
        <f t="shared" si="19"/>
        <v>0</v>
      </c>
      <c r="D424" s="48">
        <f>ROUND(MAX((B424-3500)*{0.03,0.1,0.2,0.25,0.3,0.35,0.45}-{0,105,555,1005,2755,5505,13505},0),2)</f>
        <v>0</v>
      </c>
      <c r="E424" s="48">
        <f>LOOKUP(C424/12,{0,1500.001,4500.001,9000.001,35000.001,55000.001,80000.001},{0.03,0.1,0.2,0.25,0.3,0.35,0.45})*C424-LOOKUP(C424/12,{0,1500.001,4500.001,9000.001,35000.001,55000.001,80000.001},{0,105,555,1005,2755,5505,13505})</f>
        <v>0</v>
      </c>
      <c r="F424" s="48">
        <f t="shared" si="21"/>
        <v>0</v>
      </c>
      <c r="G424" s="1"/>
    </row>
    <row r="425" spans="1:7" ht="14.25" thickBot="1">
      <c r="A425" s="43" t="s">
        <v>424</v>
      </c>
      <c r="B425" s="44">
        <f t="shared" si="20"/>
        <v>0</v>
      </c>
      <c r="C425" s="44">
        <f t="shared" si="19"/>
        <v>0</v>
      </c>
      <c r="D425" s="45">
        <f>ROUND(MAX((B425-3500)*{0.03,0.1,0.2,0.25,0.3,0.35,0.45}-{0,105,555,1005,2755,5505,13505},0),2)</f>
        <v>0</v>
      </c>
      <c r="E425" s="45">
        <f>LOOKUP(C425/12,{0,1500.001,4500.001,9000.001,35000.001,55000.001,80000.001},{0.03,0.1,0.2,0.25,0.3,0.35,0.45})*C425-LOOKUP(C425/12,{0,1500.001,4500.001,9000.001,35000.001,55000.001,80000.001},{0,105,555,1005,2755,5505,13505})</f>
        <v>0</v>
      </c>
      <c r="F425" s="45">
        <f t="shared" si="21"/>
        <v>0</v>
      </c>
      <c r="G425" s="1"/>
    </row>
    <row r="426" spans="1:7" ht="14.25" thickTop="1">
      <c r="A426" s="46" t="s">
        <v>425</v>
      </c>
      <c r="B426" s="41">
        <f t="shared" si="20"/>
        <v>0</v>
      </c>
      <c r="C426" s="47">
        <f t="shared" si="19"/>
        <v>0</v>
      </c>
      <c r="D426" s="48">
        <f>ROUND(MAX((B426-3500)*{0.03,0.1,0.2,0.25,0.3,0.35,0.45}-{0,105,555,1005,2755,5505,13505},0),2)</f>
        <v>0</v>
      </c>
      <c r="E426" s="48">
        <f>LOOKUP(C426/12,{0,1500.001,4500.001,9000.001,35000.001,55000.001,80000.001},{0.03,0.1,0.2,0.25,0.3,0.35,0.45})*C426-LOOKUP(C426/12,{0,1500.001,4500.001,9000.001,35000.001,55000.001,80000.001},{0,105,555,1005,2755,5505,13505})</f>
        <v>0</v>
      </c>
      <c r="F426" s="48">
        <f t="shared" si="21"/>
        <v>0</v>
      </c>
      <c r="G426" s="1"/>
    </row>
    <row r="427" spans="1:7">
      <c r="A427" s="43" t="s">
        <v>426</v>
      </c>
      <c r="B427" s="44">
        <f t="shared" si="20"/>
        <v>0</v>
      </c>
      <c r="C427" s="44">
        <f t="shared" si="19"/>
        <v>0</v>
      </c>
      <c r="D427" s="45">
        <f>ROUND(MAX((B427-3500)*{0.03,0.1,0.2,0.25,0.3,0.35,0.45}-{0,105,555,1005,2755,5505,13505},0),2)</f>
        <v>0</v>
      </c>
      <c r="E427" s="45">
        <f>LOOKUP(C427/12,{0,1500.001,4500.001,9000.001,35000.001,55000.001,80000.001},{0.03,0.1,0.2,0.25,0.3,0.35,0.45})*C427-LOOKUP(C427/12,{0,1500.001,4500.001,9000.001,35000.001,55000.001,80000.001},{0,105,555,1005,2755,5505,13505})</f>
        <v>0</v>
      </c>
      <c r="F427" s="45">
        <f t="shared" si="21"/>
        <v>0</v>
      </c>
      <c r="G427" s="1"/>
    </row>
    <row r="428" spans="1:7">
      <c r="A428" s="46" t="s">
        <v>427</v>
      </c>
      <c r="B428" s="47">
        <f t="shared" si="20"/>
        <v>0</v>
      </c>
      <c r="C428" s="47">
        <f t="shared" si="19"/>
        <v>0</v>
      </c>
      <c r="D428" s="48">
        <f>ROUND(MAX((B428-3500)*{0.03,0.1,0.2,0.25,0.3,0.35,0.45}-{0,105,555,1005,2755,5505,13505},0),2)</f>
        <v>0</v>
      </c>
      <c r="E428" s="48">
        <f>LOOKUP(C428/12,{0,1500.001,4500.001,9000.001,35000.001,55000.001,80000.001},{0.03,0.1,0.2,0.25,0.3,0.35,0.45})*C428-LOOKUP(C428/12,{0,1500.001,4500.001,9000.001,35000.001,55000.001,80000.001},{0,105,555,1005,2755,5505,13505})</f>
        <v>0</v>
      </c>
      <c r="F428" s="48">
        <f t="shared" si="21"/>
        <v>0</v>
      </c>
      <c r="G428" s="1"/>
    </row>
    <row r="429" spans="1:7" ht="14.25" thickBot="1">
      <c r="A429" s="43" t="s">
        <v>428</v>
      </c>
      <c r="B429" s="44">
        <f t="shared" si="20"/>
        <v>0</v>
      </c>
      <c r="C429" s="44">
        <f t="shared" si="19"/>
        <v>0</v>
      </c>
      <c r="D429" s="45">
        <f>ROUND(MAX((B429-3500)*{0.03,0.1,0.2,0.25,0.3,0.35,0.45}-{0,105,555,1005,2755,5505,13505},0),2)</f>
        <v>0</v>
      </c>
      <c r="E429" s="45">
        <f>LOOKUP(C429/12,{0,1500.001,4500.001,9000.001,35000.001,55000.001,80000.001},{0.03,0.1,0.2,0.25,0.3,0.35,0.45})*C429-LOOKUP(C429/12,{0,1500.001,4500.001,9000.001,35000.001,55000.001,80000.001},{0,105,555,1005,2755,5505,13505})</f>
        <v>0</v>
      </c>
      <c r="F429" s="45">
        <f t="shared" si="21"/>
        <v>0</v>
      </c>
      <c r="G429" s="1"/>
    </row>
    <row r="430" spans="1:7" ht="14.25" thickTop="1">
      <c r="A430" s="46" t="s">
        <v>429</v>
      </c>
      <c r="B430" s="41">
        <f t="shared" si="20"/>
        <v>0</v>
      </c>
      <c r="C430" s="47">
        <f t="shared" si="19"/>
        <v>0</v>
      </c>
      <c r="D430" s="48">
        <f>ROUND(MAX((B430-3500)*{0.03,0.1,0.2,0.25,0.3,0.35,0.45}-{0,105,555,1005,2755,5505,13505},0),2)</f>
        <v>0</v>
      </c>
      <c r="E430" s="48">
        <f>LOOKUP(C430/12,{0,1500.001,4500.001,9000.001,35000.001,55000.001,80000.001},{0.03,0.1,0.2,0.25,0.3,0.35,0.45})*C430-LOOKUP(C430/12,{0,1500.001,4500.001,9000.001,35000.001,55000.001,80000.001},{0,105,555,1005,2755,5505,13505})</f>
        <v>0</v>
      </c>
      <c r="F430" s="48">
        <f t="shared" si="21"/>
        <v>0</v>
      </c>
      <c r="G430" s="1"/>
    </row>
    <row r="431" spans="1:7">
      <c r="A431" s="43" t="s">
        <v>430</v>
      </c>
      <c r="B431" s="44">
        <f t="shared" si="20"/>
        <v>0</v>
      </c>
      <c r="C431" s="44">
        <f t="shared" si="19"/>
        <v>0</v>
      </c>
      <c r="D431" s="45">
        <f>ROUND(MAX((B431-3500)*{0.03,0.1,0.2,0.25,0.3,0.35,0.45}-{0,105,555,1005,2755,5505,13505},0),2)</f>
        <v>0</v>
      </c>
      <c r="E431" s="45">
        <f>LOOKUP(C431/12,{0,1500.001,4500.001,9000.001,35000.001,55000.001,80000.001},{0.03,0.1,0.2,0.25,0.3,0.35,0.45})*C431-LOOKUP(C431/12,{0,1500.001,4500.001,9000.001,35000.001,55000.001,80000.001},{0,105,555,1005,2755,5505,13505})</f>
        <v>0</v>
      </c>
      <c r="F431" s="45">
        <f t="shared" si="21"/>
        <v>0</v>
      </c>
      <c r="G431" s="1"/>
    </row>
    <row r="432" spans="1:7">
      <c r="A432" s="46" t="s">
        <v>431</v>
      </c>
      <c r="B432" s="47">
        <f t="shared" si="20"/>
        <v>0</v>
      </c>
      <c r="C432" s="47">
        <f t="shared" si="19"/>
        <v>0</v>
      </c>
      <c r="D432" s="48">
        <f>ROUND(MAX((B432-3500)*{0.03,0.1,0.2,0.25,0.3,0.35,0.45}-{0,105,555,1005,2755,5505,13505},0),2)</f>
        <v>0</v>
      </c>
      <c r="E432" s="48">
        <f>LOOKUP(C432/12,{0,1500.001,4500.001,9000.001,35000.001,55000.001,80000.001},{0.03,0.1,0.2,0.25,0.3,0.35,0.45})*C432-LOOKUP(C432/12,{0,1500.001,4500.001,9000.001,35000.001,55000.001,80000.001},{0,105,555,1005,2755,5505,13505})</f>
        <v>0</v>
      </c>
      <c r="F432" s="48">
        <f t="shared" si="21"/>
        <v>0</v>
      </c>
      <c r="G432" s="1"/>
    </row>
    <row r="433" spans="1:7" ht="14.25" thickBot="1">
      <c r="A433" s="43" t="s">
        <v>432</v>
      </c>
      <c r="B433" s="44">
        <f t="shared" si="20"/>
        <v>0</v>
      </c>
      <c r="C433" s="44">
        <f t="shared" si="19"/>
        <v>0</v>
      </c>
      <c r="D433" s="45">
        <f>ROUND(MAX((B433-3500)*{0.03,0.1,0.2,0.25,0.3,0.35,0.45}-{0,105,555,1005,2755,5505,13505},0),2)</f>
        <v>0</v>
      </c>
      <c r="E433" s="45">
        <f>LOOKUP(C433/12,{0,1500.001,4500.001,9000.001,35000.001,55000.001,80000.001},{0.03,0.1,0.2,0.25,0.3,0.35,0.45})*C433-LOOKUP(C433/12,{0,1500.001,4500.001,9000.001,35000.001,55000.001,80000.001},{0,105,555,1005,2755,5505,13505})</f>
        <v>0</v>
      </c>
      <c r="F433" s="45">
        <f t="shared" si="21"/>
        <v>0</v>
      </c>
      <c r="G433" s="1"/>
    </row>
    <row r="434" spans="1:7" ht="14.25" thickTop="1">
      <c r="A434" s="46" t="s">
        <v>433</v>
      </c>
      <c r="B434" s="41">
        <f t="shared" si="20"/>
        <v>0</v>
      </c>
      <c r="C434" s="47">
        <f t="shared" si="19"/>
        <v>0</v>
      </c>
      <c r="D434" s="48">
        <f>ROUND(MAX((B434-3500)*{0.03,0.1,0.2,0.25,0.3,0.35,0.45}-{0,105,555,1005,2755,5505,13505},0),2)</f>
        <v>0</v>
      </c>
      <c r="E434" s="48">
        <f>LOOKUP(C434/12,{0,1500.001,4500.001,9000.001,35000.001,55000.001,80000.001},{0.03,0.1,0.2,0.25,0.3,0.35,0.45})*C434-LOOKUP(C434/12,{0,1500.001,4500.001,9000.001,35000.001,55000.001,80000.001},{0,105,555,1005,2755,5505,13505})</f>
        <v>0</v>
      </c>
      <c r="F434" s="48">
        <f t="shared" si="21"/>
        <v>0</v>
      </c>
      <c r="G434" s="1"/>
    </row>
    <row r="435" spans="1:7">
      <c r="A435" s="43" t="s">
        <v>434</v>
      </c>
      <c r="B435" s="44">
        <f t="shared" si="20"/>
        <v>0</v>
      </c>
      <c r="C435" s="44">
        <f t="shared" si="19"/>
        <v>0</v>
      </c>
      <c r="D435" s="45">
        <f>ROUND(MAX((B435-3500)*{0.03,0.1,0.2,0.25,0.3,0.35,0.45}-{0,105,555,1005,2755,5505,13505},0),2)</f>
        <v>0</v>
      </c>
      <c r="E435" s="45">
        <f>LOOKUP(C435/12,{0,1500.001,4500.001,9000.001,35000.001,55000.001,80000.001},{0.03,0.1,0.2,0.25,0.3,0.35,0.45})*C435-LOOKUP(C435/12,{0,1500.001,4500.001,9000.001,35000.001,55000.001,80000.001},{0,105,555,1005,2755,5505,13505})</f>
        <v>0</v>
      </c>
      <c r="F435" s="45">
        <f t="shared" si="21"/>
        <v>0</v>
      </c>
      <c r="G435" s="1"/>
    </row>
    <row r="436" spans="1:7">
      <c r="A436" s="46" t="s">
        <v>435</v>
      </c>
      <c r="B436" s="47">
        <f t="shared" si="20"/>
        <v>0</v>
      </c>
      <c r="C436" s="47">
        <f t="shared" si="19"/>
        <v>0</v>
      </c>
      <c r="D436" s="48">
        <f>ROUND(MAX((B436-3500)*{0.03,0.1,0.2,0.25,0.3,0.35,0.45}-{0,105,555,1005,2755,5505,13505},0),2)</f>
        <v>0</v>
      </c>
      <c r="E436" s="48">
        <f>LOOKUP(C436/12,{0,1500.001,4500.001,9000.001,35000.001,55000.001,80000.001},{0.03,0.1,0.2,0.25,0.3,0.35,0.45})*C436-LOOKUP(C436/12,{0,1500.001,4500.001,9000.001,35000.001,55000.001,80000.001},{0,105,555,1005,2755,5505,13505})</f>
        <v>0</v>
      </c>
      <c r="F436" s="48">
        <f t="shared" si="21"/>
        <v>0</v>
      </c>
      <c r="G436" s="1"/>
    </row>
    <row r="437" spans="1:7" ht="14.25" thickBot="1">
      <c r="A437" s="43" t="s">
        <v>436</v>
      </c>
      <c r="B437" s="44">
        <f t="shared" si="20"/>
        <v>0</v>
      </c>
      <c r="C437" s="44">
        <f t="shared" si="19"/>
        <v>0</v>
      </c>
      <c r="D437" s="45">
        <f>ROUND(MAX((B437-3500)*{0.03,0.1,0.2,0.25,0.3,0.35,0.45}-{0,105,555,1005,2755,5505,13505},0),2)</f>
        <v>0</v>
      </c>
      <c r="E437" s="45">
        <f>LOOKUP(C437/12,{0,1500.001,4500.001,9000.001,35000.001,55000.001,80000.001},{0.03,0.1,0.2,0.25,0.3,0.35,0.45})*C437-LOOKUP(C437/12,{0,1500.001,4500.001,9000.001,35000.001,55000.001,80000.001},{0,105,555,1005,2755,5505,13505})</f>
        <v>0</v>
      </c>
      <c r="F437" s="45">
        <f t="shared" si="21"/>
        <v>0</v>
      </c>
      <c r="G437" s="1"/>
    </row>
    <row r="438" spans="1:7" ht="14.25" thickTop="1">
      <c r="A438" s="46" t="s">
        <v>437</v>
      </c>
      <c r="B438" s="41">
        <f t="shared" si="20"/>
        <v>0</v>
      </c>
      <c r="C438" s="47">
        <f t="shared" si="19"/>
        <v>0</v>
      </c>
      <c r="D438" s="48">
        <f>ROUND(MAX((B438-3500)*{0.03,0.1,0.2,0.25,0.3,0.35,0.45}-{0,105,555,1005,2755,5505,13505},0),2)</f>
        <v>0</v>
      </c>
      <c r="E438" s="48">
        <f>LOOKUP(C438/12,{0,1500.001,4500.001,9000.001,35000.001,55000.001,80000.001},{0.03,0.1,0.2,0.25,0.3,0.35,0.45})*C438-LOOKUP(C438/12,{0,1500.001,4500.001,9000.001,35000.001,55000.001,80000.001},{0,105,555,1005,2755,5505,13505})</f>
        <v>0</v>
      </c>
      <c r="F438" s="48">
        <f t="shared" si="21"/>
        <v>0</v>
      </c>
      <c r="G438" s="1"/>
    </row>
    <row r="439" spans="1:7">
      <c r="A439" s="43" t="s">
        <v>438</v>
      </c>
      <c r="B439" s="44">
        <f t="shared" si="20"/>
        <v>0</v>
      </c>
      <c r="C439" s="44">
        <f t="shared" si="19"/>
        <v>0</v>
      </c>
      <c r="D439" s="45">
        <f>ROUND(MAX((B439-3500)*{0.03,0.1,0.2,0.25,0.3,0.35,0.45}-{0,105,555,1005,2755,5505,13505},0),2)</f>
        <v>0</v>
      </c>
      <c r="E439" s="45">
        <f>LOOKUP(C439/12,{0,1500.001,4500.001,9000.001,35000.001,55000.001,80000.001},{0.03,0.1,0.2,0.25,0.3,0.35,0.45})*C439-LOOKUP(C439/12,{0,1500.001,4500.001,9000.001,35000.001,55000.001,80000.001},{0,105,555,1005,2755,5505,13505})</f>
        <v>0</v>
      </c>
      <c r="F439" s="45">
        <f t="shared" si="21"/>
        <v>0</v>
      </c>
      <c r="G439" s="1"/>
    </row>
    <row r="440" spans="1:7">
      <c r="A440" s="46" t="s">
        <v>439</v>
      </c>
      <c r="B440" s="47">
        <f t="shared" si="20"/>
        <v>0</v>
      </c>
      <c r="C440" s="47">
        <f t="shared" si="19"/>
        <v>0</v>
      </c>
      <c r="D440" s="48">
        <f>ROUND(MAX((B440-3500)*{0.03,0.1,0.2,0.25,0.3,0.35,0.45}-{0,105,555,1005,2755,5505,13505},0),2)</f>
        <v>0</v>
      </c>
      <c r="E440" s="48">
        <f>LOOKUP(C440/12,{0,1500.001,4500.001,9000.001,35000.001,55000.001,80000.001},{0.03,0.1,0.2,0.25,0.3,0.35,0.45})*C440-LOOKUP(C440/12,{0,1500.001,4500.001,9000.001,35000.001,55000.001,80000.001},{0,105,555,1005,2755,5505,13505})</f>
        <v>0</v>
      </c>
      <c r="F440" s="48">
        <f t="shared" si="21"/>
        <v>0</v>
      </c>
      <c r="G440" s="1"/>
    </row>
    <row r="441" spans="1:7" ht="14.25" thickBot="1">
      <c r="A441" s="43" t="s">
        <v>440</v>
      </c>
      <c r="B441" s="44">
        <f t="shared" si="20"/>
        <v>0</v>
      </c>
      <c r="C441" s="44">
        <f t="shared" si="19"/>
        <v>0</v>
      </c>
      <c r="D441" s="45">
        <f>ROUND(MAX((B441-3500)*{0.03,0.1,0.2,0.25,0.3,0.35,0.45}-{0,105,555,1005,2755,5505,13505},0),2)</f>
        <v>0</v>
      </c>
      <c r="E441" s="45">
        <f>LOOKUP(C441/12,{0,1500.001,4500.001,9000.001,35000.001,55000.001,80000.001},{0.03,0.1,0.2,0.25,0.3,0.35,0.45})*C441-LOOKUP(C441/12,{0,1500.001,4500.001,9000.001,35000.001,55000.001,80000.001},{0,105,555,1005,2755,5505,13505})</f>
        <v>0</v>
      </c>
      <c r="F441" s="45">
        <f t="shared" si="21"/>
        <v>0</v>
      </c>
      <c r="G441" s="1"/>
    </row>
    <row r="442" spans="1:7" ht="14.25" thickTop="1">
      <c r="A442" s="46" t="s">
        <v>441</v>
      </c>
      <c r="B442" s="41">
        <f t="shared" si="20"/>
        <v>0</v>
      </c>
      <c r="C442" s="47">
        <f t="shared" si="19"/>
        <v>0</v>
      </c>
      <c r="D442" s="48">
        <f>ROUND(MAX((B442-3500)*{0.03,0.1,0.2,0.25,0.3,0.35,0.45}-{0,105,555,1005,2755,5505,13505},0),2)</f>
        <v>0</v>
      </c>
      <c r="E442" s="48">
        <f>LOOKUP(C442/12,{0,1500.001,4500.001,9000.001,35000.001,55000.001,80000.001},{0.03,0.1,0.2,0.25,0.3,0.35,0.45})*C442-LOOKUP(C442/12,{0,1500.001,4500.001,9000.001,35000.001,55000.001,80000.001},{0,105,555,1005,2755,5505,13505})</f>
        <v>0</v>
      </c>
      <c r="F442" s="48">
        <f t="shared" si="21"/>
        <v>0</v>
      </c>
      <c r="G442" s="1"/>
    </row>
    <row r="443" spans="1:7">
      <c r="A443" s="43" t="s">
        <v>442</v>
      </c>
      <c r="B443" s="44">
        <f t="shared" si="20"/>
        <v>0</v>
      </c>
      <c r="C443" s="44">
        <f t="shared" si="19"/>
        <v>0</v>
      </c>
      <c r="D443" s="45">
        <f>ROUND(MAX((B443-3500)*{0.03,0.1,0.2,0.25,0.3,0.35,0.45}-{0,105,555,1005,2755,5505,13505},0),2)</f>
        <v>0</v>
      </c>
      <c r="E443" s="45">
        <f>LOOKUP(C443/12,{0,1500.001,4500.001,9000.001,35000.001,55000.001,80000.001},{0.03,0.1,0.2,0.25,0.3,0.35,0.45})*C443-LOOKUP(C443/12,{0,1500.001,4500.001,9000.001,35000.001,55000.001,80000.001},{0,105,555,1005,2755,5505,13505})</f>
        <v>0</v>
      </c>
      <c r="F443" s="45">
        <f t="shared" si="21"/>
        <v>0</v>
      </c>
      <c r="G443" s="1"/>
    </row>
    <row r="444" spans="1:7">
      <c r="A444" s="46" t="s">
        <v>443</v>
      </c>
      <c r="B444" s="47">
        <f t="shared" si="20"/>
        <v>0</v>
      </c>
      <c r="C444" s="47">
        <f t="shared" si="19"/>
        <v>0</v>
      </c>
      <c r="D444" s="48">
        <f>ROUND(MAX((B444-3500)*{0.03,0.1,0.2,0.25,0.3,0.35,0.45}-{0,105,555,1005,2755,5505,13505},0),2)</f>
        <v>0</v>
      </c>
      <c r="E444" s="48">
        <f>LOOKUP(C444/12,{0,1500.001,4500.001,9000.001,35000.001,55000.001,80000.001},{0.03,0.1,0.2,0.25,0.3,0.35,0.45})*C444-LOOKUP(C444/12,{0,1500.001,4500.001,9000.001,35000.001,55000.001,80000.001},{0,105,555,1005,2755,5505,13505})</f>
        <v>0</v>
      </c>
      <c r="F444" s="48">
        <f t="shared" si="21"/>
        <v>0</v>
      </c>
      <c r="G444" s="1"/>
    </row>
    <row r="445" spans="1:7" ht="14.25" thickBot="1">
      <c r="A445" s="43" t="s">
        <v>444</v>
      </c>
      <c r="B445" s="44">
        <f t="shared" si="20"/>
        <v>0</v>
      </c>
      <c r="C445" s="44">
        <f t="shared" si="19"/>
        <v>0</v>
      </c>
      <c r="D445" s="45">
        <f>ROUND(MAX((B445-3500)*{0.03,0.1,0.2,0.25,0.3,0.35,0.45}-{0,105,555,1005,2755,5505,13505},0),2)</f>
        <v>0</v>
      </c>
      <c r="E445" s="45">
        <f>LOOKUP(C445/12,{0,1500.001,4500.001,9000.001,35000.001,55000.001,80000.001},{0.03,0.1,0.2,0.25,0.3,0.35,0.45})*C445-LOOKUP(C445/12,{0,1500.001,4500.001,9000.001,35000.001,55000.001,80000.001},{0,105,555,1005,2755,5505,13505})</f>
        <v>0</v>
      </c>
      <c r="F445" s="45">
        <f t="shared" si="21"/>
        <v>0</v>
      </c>
      <c r="G445" s="1"/>
    </row>
    <row r="446" spans="1:7" ht="14.25" thickTop="1">
      <c r="A446" s="46" t="s">
        <v>445</v>
      </c>
      <c r="B446" s="41">
        <f t="shared" si="20"/>
        <v>0</v>
      </c>
      <c r="C446" s="47">
        <f t="shared" si="19"/>
        <v>0</v>
      </c>
      <c r="D446" s="48">
        <f>ROUND(MAX((B446-3500)*{0.03,0.1,0.2,0.25,0.3,0.35,0.45}-{0,105,555,1005,2755,5505,13505},0),2)</f>
        <v>0</v>
      </c>
      <c r="E446" s="48">
        <f>LOOKUP(C446/12,{0,1500.001,4500.001,9000.001,35000.001,55000.001,80000.001},{0.03,0.1,0.2,0.25,0.3,0.35,0.45})*C446-LOOKUP(C446/12,{0,1500.001,4500.001,9000.001,35000.001,55000.001,80000.001},{0,105,555,1005,2755,5505,13505})</f>
        <v>0</v>
      </c>
      <c r="F446" s="48">
        <f t="shared" si="21"/>
        <v>0</v>
      </c>
      <c r="G446" s="1"/>
    </row>
    <row r="447" spans="1:7">
      <c r="A447" s="43" t="s">
        <v>446</v>
      </c>
      <c r="B447" s="44">
        <f t="shared" si="20"/>
        <v>0</v>
      </c>
      <c r="C447" s="44">
        <f t="shared" si="19"/>
        <v>0</v>
      </c>
      <c r="D447" s="45">
        <f>ROUND(MAX((B447-3500)*{0.03,0.1,0.2,0.25,0.3,0.35,0.45}-{0,105,555,1005,2755,5505,13505},0),2)</f>
        <v>0</v>
      </c>
      <c r="E447" s="45">
        <f>LOOKUP(C447/12,{0,1500.001,4500.001,9000.001,35000.001,55000.001,80000.001},{0.03,0.1,0.2,0.25,0.3,0.35,0.45})*C447-LOOKUP(C447/12,{0,1500.001,4500.001,9000.001,35000.001,55000.001,80000.001},{0,105,555,1005,2755,5505,13505})</f>
        <v>0</v>
      </c>
      <c r="F447" s="45">
        <f t="shared" si="21"/>
        <v>0</v>
      </c>
      <c r="G447" s="1"/>
    </row>
    <row r="448" spans="1:7">
      <c r="A448" s="46" t="s">
        <v>447</v>
      </c>
      <c r="B448" s="47">
        <f t="shared" si="20"/>
        <v>0</v>
      </c>
      <c r="C448" s="47">
        <f t="shared" si="19"/>
        <v>0</v>
      </c>
      <c r="D448" s="48">
        <f>ROUND(MAX((B448-3500)*{0.03,0.1,0.2,0.25,0.3,0.35,0.45}-{0,105,555,1005,2755,5505,13505},0),2)</f>
        <v>0</v>
      </c>
      <c r="E448" s="48">
        <f>LOOKUP(C448/12,{0,1500.001,4500.001,9000.001,35000.001,55000.001,80000.001},{0.03,0.1,0.2,0.25,0.3,0.35,0.45})*C448-LOOKUP(C448/12,{0,1500.001,4500.001,9000.001,35000.001,55000.001,80000.001},{0,105,555,1005,2755,5505,13505})</f>
        <v>0</v>
      </c>
      <c r="F448" s="48">
        <f t="shared" si="21"/>
        <v>0</v>
      </c>
      <c r="G448" s="1"/>
    </row>
    <row r="449" spans="1:7" ht="14.25" thickBot="1">
      <c r="A449" s="43" t="s">
        <v>448</v>
      </c>
      <c r="B449" s="44">
        <f t="shared" si="20"/>
        <v>0</v>
      </c>
      <c r="C449" s="44">
        <f t="shared" si="19"/>
        <v>0</v>
      </c>
      <c r="D449" s="45">
        <f>ROUND(MAX((B449-3500)*{0.03,0.1,0.2,0.25,0.3,0.35,0.45}-{0,105,555,1005,2755,5505,13505},0),2)</f>
        <v>0</v>
      </c>
      <c r="E449" s="45">
        <f>LOOKUP(C449/12,{0,1500.001,4500.001,9000.001,35000.001,55000.001,80000.001},{0.03,0.1,0.2,0.25,0.3,0.35,0.45})*C449-LOOKUP(C449/12,{0,1500.001,4500.001,9000.001,35000.001,55000.001,80000.001},{0,105,555,1005,2755,5505,13505})</f>
        <v>0</v>
      </c>
      <c r="F449" s="45">
        <f t="shared" si="21"/>
        <v>0</v>
      </c>
      <c r="G449" s="1"/>
    </row>
    <row r="450" spans="1:7" ht="14.25" thickTop="1">
      <c r="A450" s="46" t="s">
        <v>449</v>
      </c>
      <c r="B450" s="41">
        <f t="shared" si="20"/>
        <v>0</v>
      </c>
      <c r="C450" s="47">
        <f t="shared" ref="C450:C513" si="22">(B450&lt;&gt;0)*($I$6+$I$5-B450)</f>
        <v>0</v>
      </c>
      <c r="D450" s="48">
        <f>ROUND(MAX((B450-3500)*{0.03,0.1,0.2,0.25,0.3,0.35,0.45}-{0,105,555,1005,2755,5505,13505},0),2)</f>
        <v>0</v>
      </c>
      <c r="E450" s="48">
        <f>LOOKUP(C450/12,{0,1500.001,4500.001,9000.001,35000.001,55000.001,80000.001},{0.03,0.1,0.2,0.25,0.3,0.35,0.45})*C450-LOOKUP(C450/12,{0,1500.001,4500.001,9000.001,35000.001,55000.001,80000.001},{0,105,555,1005,2755,5505,13505})</f>
        <v>0</v>
      </c>
      <c r="F450" s="48">
        <f t="shared" si="21"/>
        <v>0</v>
      </c>
      <c r="G450" s="1"/>
    </row>
    <row r="451" spans="1:7">
      <c r="A451" s="43" t="s">
        <v>450</v>
      </c>
      <c r="B451" s="44">
        <f t="shared" ref="B451:B514" si="23">IF(AND(B450+100&lt;$I$6+$I$5,B450&lt;&gt;0),B450+100,0)</f>
        <v>0</v>
      </c>
      <c r="C451" s="44">
        <f t="shared" si="22"/>
        <v>0</v>
      </c>
      <c r="D451" s="45">
        <f>ROUND(MAX((B451-3500)*{0.03,0.1,0.2,0.25,0.3,0.35,0.45}-{0,105,555,1005,2755,5505,13505},0),2)</f>
        <v>0</v>
      </c>
      <c r="E451" s="45">
        <f>LOOKUP(C451/12,{0,1500.001,4500.001,9000.001,35000.001,55000.001,80000.001},{0.03,0.1,0.2,0.25,0.3,0.35,0.45})*C451-LOOKUP(C451/12,{0,1500.001,4500.001,9000.001,35000.001,55000.001,80000.001},{0,105,555,1005,2755,5505,13505})</f>
        <v>0</v>
      </c>
      <c r="F451" s="45">
        <f t="shared" ref="F451:F514" si="24">D451+E451</f>
        <v>0</v>
      </c>
      <c r="G451" s="1"/>
    </row>
    <row r="452" spans="1:7">
      <c r="A452" s="46" t="s">
        <v>451</v>
      </c>
      <c r="B452" s="47">
        <f t="shared" si="23"/>
        <v>0</v>
      </c>
      <c r="C452" s="47">
        <f t="shared" si="22"/>
        <v>0</v>
      </c>
      <c r="D452" s="48">
        <f>ROUND(MAX((B452-3500)*{0.03,0.1,0.2,0.25,0.3,0.35,0.45}-{0,105,555,1005,2755,5505,13505},0),2)</f>
        <v>0</v>
      </c>
      <c r="E452" s="48">
        <f>LOOKUP(C452/12,{0,1500.001,4500.001,9000.001,35000.001,55000.001,80000.001},{0.03,0.1,0.2,0.25,0.3,0.35,0.45})*C452-LOOKUP(C452/12,{0,1500.001,4500.001,9000.001,35000.001,55000.001,80000.001},{0,105,555,1005,2755,5505,13505})</f>
        <v>0</v>
      </c>
      <c r="F452" s="48">
        <f t="shared" si="24"/>
        <v>0</v>
      </c>
      <c r="G452" s="1"/>
    </row>
    <row r="453" spans="1:7" ht="14.25" thickBot="1">
      <c r="A453" s="43" t="s">
        <v>452</v>
      </c>
      <c r="B453" s="44">
        <f t="shared" si="23"/>
        <v>0</v>
      </c>
      <c r="C453" s="44">
        <f t="shared" si="22"/>
        <v>0</v>
      </c>
      <c r="D453" s="45">
        <f>ROUND(MAX((B453-3500)*{0.03,0.1,0.2,0.25,0.3,0.35,0.45}-{0,105,555,1005,2755,5505,13505},0),2)</f>
        <v>0</v>
      </c>
      <c r="E453" s="45">
        <f>LOOKUP(C453/12,{0,1500.001,4500.001,9000.001,35000.001,55000.001,80000.001},{0.03,0.1,0.2,0.25,0.3,0.35,0.45})*C453-LOOKUP(C453/12,{0,1500.001,4500.001,9000.001,35000.001,55000.001,80000.001},{0,105,555,1005,2755,5505,13505})</f>
        <v>0</v>
      </c>
      <c r="F453" s="45">
        <f t="shared" si="24"/>
        <v>0</v>
      </c>
      <c r="G453" s="1"/>
    </row>
    <row r="454" spans="1:7" ht="14.25" thickTop="1">
      <c r="A454" s="46" t="s">
        <v>453</v>
      </c>
      <c r="B454" s="41">
        <f t="shared" si="23"/>
        <v>0</v>
      </c>
      <c r="C454" s="47">
        <f t="shared" si="22"/>
        <v>0</v>
      </c>
      <c r="D454" s="48">
        <f>ROUND(MAX((B454-3500)*{0.03,0.1,0.2,0.25,0.3,0.35,0.45}-{0,105,555,1005,2755,5505,13505},0),2)</f>
        <v>0</v>
      </c>
      <c r="E454" s="48">
        <f>LOOKUP(C454/12,{0,1500.001,4500.001,9000.001,35000.001,55000.001,80000.001},{0.03,0.1,0.2,0.25,0.3,0.35,0.45})*C454-LOOKUP(C454/12,{0,1500.001,4500.001,9000.001,35000.001,55000.001,80000.001},{0,105,555,1005,2755,5505,13505})</f>
        <v>0</v>
      </c>
      <c r="F454" s="48">
        <f t="shared" si="24"/>
        <v>0</v>
      </c>
      <c r="G454" s="1"/>
    </row>
    <row r="455" spans="1:7">
      <c r="A455" s="43" t="s">
        <v>454</v>
      </c>
      <c r="B455" s="44">
        <f t="shared" si="23"/>
        <v>0</v>
      </c>
      <c r="C455" s="44">
        <f t="shared" si="22"/>
        <v>0</v>
      </c>
      <c r="D455" s="45">
        <f>ROUND(MAX((B455-3500)*{0.03,0.1,0.2,0.25,0.3,0.35,0.45}-{0,105,555,1005,2755,5505,13505},0),2)</f>
        <v>0</v>
      </c>
      <c r="E455" s="45">
        <f>LOOKUP(C455/12,{0,1500.001,4500.001,9000.001,35000.001,55000.001,80000.001},{0.03,0.1,0.2,0.25,0.3,0.35,0.45})*C455-LOOKUP(C455/12,{0,1500.001,4500.001,9000.001,35000.001,55000.001,80000.001},{0,105,555,1005,2755,5505,13505})</f>
        <v>0</v>
      </c>
      <c r="F455" s="45">
        <f t="shared" si="24"/>
        <v>0</v>
      </c>
      <c r="G455" s="1"/>
    </row>
    <row r="456" spans="1:7">
      <c r="A456" s="46" t="s">
        <v>455</v>
      </c>
      <c r="B456" s="47">
        <f t="shared" si="23"/>
        <v>0</v>
      </c>
      <c r="C456" s="47">
        <f t="shared" si="22"/>
        <v>0</v>
      </c>
      <c r="D456" s="48">
        <f>ROUND(MAX((B456-3500)*{0.03,0.1,0.2,0.25,0.3,0.35,0.45}-{0,105,555,1005,2755,5505,13505},0),2)</f>
        <v>0</v>
      </c>
      <c r="E456" s="48">
        <f>LOOKUP(C456/12,{0,1500.001,4500.001,9000.001,35000.001,55000.001,80000.001},{0.03,0.1,0.2,0.25,0.3,0.35,0.45})*C456-LOOKUP(C456/12,{0,1500.001,4500.001,9000.001,35000.001,55000.001,80000.001},{0,105,555,1005,2755,5505,13505})</f>
        <v>0</v>
      </c>
      <c r="F456" s="48">
        <f t="shared" si="24"/>
        <v>0</v>
      </c>
      <c r="G456" s="1"/>
    </row>
    <row r="457" spans="1:7" ht="14.25" thickBot="1">
      <c r="A457" s="43" t="s">
        <v>456</v>
      </c>
      <c r="B457" s="44">
        <f t="shared" si="23"/>
        <v>0</v>
      </c>
      <c r="C457" s="44">
        <f t="shared" si="22"/>
        <v>0</v>
      </c>
      <c r="D457" s="45">
        <f>ROUND(MAX((B457-3500)*{0.03,0.1,0.2,0.25,0.3,0.35,0.45}-{0,105,555,1005,2755,5505,13505},0),2)</f>
        <v>0</v>
      </c>
      <c r="E457" s="45">
        <f>LOOKUP(C457/12,{0,1500.001,4500.001,9000.001,35000.001,55000.001,80000.001},{0.03,0.1,0.2,0.25,0.3,0.35,0.45})*C457-LOOKUP(C457/12,{0,1500.001,4500.001,9000.001,35000.001,55000.001,80000.001},{0,105,555,1005,2755,5505,13505})</f>
        <v>0</v>
      </c>
      <c r="F457" s="45">
        <f t="shared" si="24"/>
        <v>0</v>
      </c>
      <c r="G457" s="1"/>
    </row>
    <row r="458" spans="1:7" ht="14.25" thickTop="1">
      <c r="A458" s="46" t="s">
        <v>457</v>
      </c>
      <c r="B458" s="41">
        <f t="shared" si="23"/>
        <v>0</v>
      </c>
      <c r="C458" s="47">
        <f t="shared" si="22"/>
        <v>0</v>
      </c>
      <c r="D458" s="48">
        <f>ROUND(MAX((B458-3500)*{0.03,0.1,0.2,0.25,0.3,0.35,0.45}-{0,105,555,1005,2755,5505,13505},0),2)</f>
        <v>0</v>
      </c>
      <c r="E458" s="48">
        <f>LOOKUP(C458/12,{0,1500.001,4500.001,9000.001,35000.001,55000.001,80000.001},{0.03,0.1,0.2,0.25,0.3,0.35,0.45})*C458-LOOKUP(C458/12,{0,1500.001,4500.001,9000.001,35000.001,55000.001,80000.001},{0,105,555,1005,2755,5505,13505})</f>
        <v>0</v>
      </c>
      <c r="F458" s="48">
        <f t="shared" si="24"/>
        <v>0</v>
      </c>
      <c r="G458" s="1"/>
    </row>
    <row r="459" spans="1:7">
      <c r="A459" s="43" t="s">
        <v>458</v>
      </c>
      <c r="B459" s="44">
        <f t="shared" si="23"/>
        <v>0</v>
      </c>
      <c r="C459" s="44">
        <f t="shared" si="22"/>
        <v>0</v>
      </c>
      <c r="D459" s="45">
        <f>ROUND(MAX((B459-3500)*{0.03,0.1,0.2,0.25,0.3,0.35,0.45}-{0,105,555,1005,2755,5505,13505},0),2)</f>
        <v>0</v>
      </c>
      <c r="E459" s="45">
        <f>LOOKUP(C459/12,{0,1500.001,4500.001,9000.001,35000.001,55000.001,80000.001},{0.03,0.1,0.2,0.25,0.3,0.35,0.45})*C459-LOOKUP(C459/12,{0,1500.001,4500.001,9000.001,35000.001,55000.001,80000.001},{0,105,555,1005,2755,5505,13505})</f>
        <v>0</v>
      </c>
      <c r="F459" s="45">
        <f t="shared" si="24"/>
        <v>0</v>
      </c>
      <c r="G459" s="1"/>
    </row>
    <row r="460" spans="1:7">
      <c r="A460" s="46" t="s">
        <v>459</v>
      </c>
      <c r="B460" s="47">
        <f t="shared" si="23"/>
        <v>0</v>
      </c>
      <c r="C460" s="47">
        <f t="shared" si="22"/>
        <v>0</v>
      </c>
      <c r="D460" s="48">
        <f>ROUND(MAX((B460-3500)*{0.03,0.1,0.2,0.25,0.3,0.35,0.45}-{0,105,555,1005,2755,5505,13505},0),2)</f>
        <v>0</v>
      </c>
      <c r="E460" s="48">
        <f>LOOKUP(C460/12,{0,1500.001,4500.001,9000.001,35000.001,55000.001,80000.001},{0.03,0.1,0.2,0.25,0.3,0.35,0.45})*C460-LOOKUP(C460/12,{0,1500.001,4500.001,9000.001,35000.001,55000.001,80000.001},{0,105,555,1005,2755,5505,13505})</f>
        <v>0</v>
      </c>
      <c r="F460" s="48">
        <f t="shared" si="24"/>
        <v>0</v>
      </c>
      <c r="G460" s="1"/>
    </row>
    <row r="461" spans="1:7" ht="14.25" thickBot="1">
      <c r="A461" s="43" t="s">
        <v>460</v>
      </c>
      <c r="B461" s="44">
        <f t="shared" si="23"/>
        <v>0</v>
      </c>
      <c r="C461" s="44">
        <f t="shared" si="22"/>
        <v>0</v>
      </c>
      <c r="D461" s="45">
        <f>ROUND(MAX((B461-3500)*{0.03,0.1,0.2,0.25,0.3,0.35,0.45}-{0,105,555,1005,2755,5505,13505},0),2)</f>
        <v>0</v>
      </c>
      <c r="E461" s="45">
        <f>LOOKUP(C461/12,{0,1500.001,4500.001,9000.001,35000.001,55000.001,80000.001},{0.03,0.1,0.2,0.25,0.3,0.35,0.45})*C461-LOOKUP(C461/12,{0,1500.001,4500.001,9000.001,35000.001,55000.001,80000.001},{0,105,555,1005,2755,5505,13505})</f>
        <v>0</v>
      </c>
      <c r="F461" s="45">
        <f t="shared" si="24"/>
        <v>0</v>
      </c>
      <c r="G461" s="1"/>
    </row>
    <row r="462" spans="1:7" ht="14.25" thickTop="1">
      <c r="A462" s="46" t="s">
        <v>461</v>
      </c>
      <c r="B462" s="41">
        <f t="shared" si="23"/>
        <v>0</v>
      </c>
      <c r="C462" s="47">
        <f t="shared" si="22"/>
        <v>0</v>
      </c>
      <c r="D462" s="48">
        <f>ROUND(MAX((B462-3500)*{0.03,0.1,0.2,0.25,0.3,0.35,0.45}-{0,105,555,1005,2755,5505,13505},0),2)</f>
        <v>0</v>
      </c>
      <c r="E462" s="48">
        <f>LOOKUP(C462/12,{0,1500.001,4500.001,9000.001,35000.001,55000.001,80000.001},{0.03,0.1,0.2,0.25,0.3,0.35,0.45})*C462-LOOKUP(C462/12,{0,1500.001,4500.001,9000.001,35000.001,55000.001,80000.001},{0,105,555,1005,2755,5505,13505})</f>
        <v>0</v>
      </c>
      <c r="F462" s="48">
        <f t="shared" si="24"/>
        <v>0</v>
      </c>
      <c r="G462" s="1"/>
    </row>
    <row r="463" spans="1:7">
      <c r="A463" s="43" t="s">
        <v>462</v>
      </c>
      <c r="B463" s="44">
        <f t="shared" si="23"/>
        <v>0</v>
      </c>
      <c r="C463" s="44">
        <f t="shared" si="22"/>
        <v>0</v>
      </c>
      <c r="D463" s="45">
        <f>ROUND(MAX((B463-3500)*{0.03,0.1,0.2,0.25,0.3,0.35,0.45}-{0,105,555,1005,2755,5505,13505},0),2)</f>
        <v>0</v>
      </c>
      <c r="E463" s="45">
        <f>LOOKUP(C463/12,{0,1500.001,4500.001,9000.001,35000.001,55000.001,80000.001},{0.03,0.1,0.2,0.25,0.3,0.35,0.45})*C463-LOOKUP(C463/12,{0,1500.001,4500.001,9000.001,35000.001,55000.001,80000.001},{0,105,555,1005,2755,5505,13505})</f>
        <v>0</v>
      </c>
      <c r="F463" s="45">
        <f t="shared" si="24"/>
        <v>0</v>
      </c>
      <c r="G463" s="1"/>
    </row>
    <row r="464" spans="1:7">
      <c r="A464" s="46" t="s">
        <v>463</v>
      </c>
      <c r="B464" s="47">
        <f t="shared" si="23"/>
        <v>0</v>
      </c>
      <c r="C464" s="47">
        <f t="shared" si="22"/>
        <v>0</v>
      </c>
      <c r="D464" s="48">
        <f>ROUND(MAX((B464-3500)*{0.03,0.1,0.2,0.25,0.3,0.35,0.45}-{0,105,555,1005,2755,5505,13505},0),2)</f>
        <v>0</v>
      </c>
      <c r="E464" s="48">
        <f>LOOKUP(C464/12,{0,1500.001,4500.001,9000.001,35000.001,55000.001,80000.001},{0.03,0.1,0.2,0.25,0.3,0.35,0.45})*C464-LOOKUP(C464/12,{0,1500.001,4500.001,9000.001,35000.001,55000.001,80000.001},{0,105,555,1005,2755,5505,13505})</f>
        <v>0</v>
      </c>
      <c r="F464" s="48">
        <f t="shared" si="24"/>
        <v>0</v>
      </c>
      <c r="G464" s="1"/>
    </row>
    <row r="465" spans="1:7" ht="14.25" thickBot="1">
      <c r="A465" s="43" t="s">
        <v>464</v>
      </c>
      <c r="B465" s="44">
        <f t="shared" si="23"/>
        <v>0</v>
      </c>
      <c r="C465" s="44">
        <f t="shared" si="22"/>
        <v>0</v>
      </c>
      <c r="D465" s="45">
        <f>ROUND(MAX((B465-3500)*{0.03,0.1,0.2,0.25,0.3,0.35,0.45}-{0,105,555,1005,2755,5505,13505},0),2)</f>
        <v>0</v>
      </c>
      <c r="E465" s="45">
        <f>LOOKUP(C465/12,{0,1500.001,4500.001,9000.001,35000.001,55000.001,80000.001},{0.03,0.1,0.2,0.25,0.3,0.35,0.45})*C465-LOOKUP(C465/12,{0,1500.001,4500.001,9000.001,35000.001,55000.001,80000.001},{0,105,555,1005,2755,5505,13505})</f>
        <v>0</v>
      </c>
      <c r="F465" s="45">
        <f t="shared" si="24"/>
        <v>0</v>
      </c>
      <c r="G465" s="1"/>
    </row>
    <row r="466" spans="1:7" ht="14.25" thickTop="1">
      <c r="A466" s="46" t="s">
        <v>465</v>
      </c>
      <c r="B466" s="41">
        <f t="shared" si="23"/>
        <v>0</v>
      </c>
      <c r="C466" s="47">
        <f t="shared" si="22"/>
        <v>0</v>
      </c>
      <c r="D466" s="48">
        <f>ROUND(MAX((B466-3500)*{0.03,0.1,0.2,0.25,0.3,0.35,0.45}-{0,105,555,1005,2755,5505,13505},0),2)</f>
        <v>0</v>
      </c>
      <c r="E466" s="48">
        <f>LOOKUP(C466/12,{0,1500.001,4500.001,9000.001,35000.001,55000.001,80000.001},{0.03,0.1,0.2,0.25,0.3,0.35,0.45})*C466-LOOKUP(C466/12,{0,1500.001,4500.001,9000.001,35000.001,55000.001,80000.001},{0,105,555,1005,2755,5505,13505})</f>
        <v>0</v>
      </c>
      <c r="F466" s="48">
        <f t="shared" si="24"/>
        <v>0</v>
      </c>
      <c r="G466" s="1"/>
    </row>
    <row r="467" spans="1:7">
      <c r="A467" s="43" t="s">
        <v>466</v>
      </c>
      <c r="B467" s="44">
        <f t="shared" si="23"/>
        <v>0</v>
      </c>
      <c r="C467" s="44">
        <f t="shared" si="22"/>
        <v>0</v>
      </c>
      <c r="D467" s="45">
        <f>ROUND(MAX((B467-3500)*{0.03,0.1,0.2,0.25,0.3,0.35,0.45}-{0,105,555,1005,2755,5505,13505},0),2)</f>
        <v>0</v>
      </c>
      <c r="E467" s="45">
        <f>LOOKUP(C467/12,{0,1500.001,4500.001,9000.001,35000.001,55000.001,80000.001},{0.03,0.1,0.2,0.25,0.3,0.35,0.45})*C467-LOOKUP(C467/12,{0,1500.001,4500.001,9000.001,35000.001,55000.001,80000.001},{0,105,555,1005,2755,5505,13505})</f>
        <v>0</v>
      </c>
      <c r="F467" s="45">
        <f t="shared" si="24"/>
        <v>0</v>
      </c>
      <c r="G467" s="1"/>
    </row>
    <row r="468" spans="1:7">
      <c r="A468" s="46" t="s">
        <v>467</v>
      </c>
      <c r="B468" s="47">
        <f t="shared" si="23"/>
        <v>0</v>
      </c>
      <c r="C468" s="47">
        <f t="shared" si="22"/>
        <v>0</v>
      </c>
      <c r="D468" s="48">
        <f>ROUND(MAX((B468-3500)*{0.03,0.1,0.2,0.25,0.3,0.35,0.45}-{0,105,555,1005,2755,5505,13505},0),2)</f>
        <v>0</v>
      </c>
      <c r="E468" s="48">
        <f>LOOKUP(C468/12,{0,1500.001,4500.001,9000.001,35000.001,55000.001,80000.001},{0.03,0.1,0.2,0.25,0.3,0.35,0.45})*C468-LOOKUP(C468/12,{0,1500.001,4500.001,9000.001,35000.001,55000.001,80000.001},{0,105,555,1005,2755,5505,13505})</f>
        <v>0</v>
      </c>
      <c r="F468" s="48">
        <f t="shared" si="24"/>
        <v>0</v>
      </c>
      <c r="G468" s="1"/>
    </row>
    <row r="469" spans="1:7" ht="14.25" thickBot="1">
      <c r="A469" s="43" t="s">
        <v>468</v>
      </c>
      <c r="B469" s="44">
        <f t="shared" si="23"/>
        <v>0</v>
      </c>
      <c r="C469" s="44">
        <f t="shared" si="22"/>
        <v>0</v>
      </c>
      <c r="D469" s="45">
        <f>ROUND(MAX((B469-3500)*{0.03,0.1,0.2,0.25,0.3,0.35,0.45}-{0,105,555,1005,2755,5505,13505},0),2)</f>
        <v>0</v>
      </c>
      <c r="E469" s="45">
        <f>LOOKUP(C469/12,{0,1500.001,4500.001,9000.001,35000.001,55000.001,80000.001},{0.03,0.1,0.2,0.25,0.3,0.35,0.45})*C469-LOOKUP(C469/12,{0,1500.001,4500.001,9000.001,35000.001,55000.001,80000.001},{0,105,555,1005,2755,5505,13505})</f>
        <v>0</v>
      </c>
      <c r="F469" s="45">
        <f t="shared" si="24"/>
        <v>0</v>
      </c>
      <c r="G469" s="1"/>
    </row>
    <row r="470" spans="1:7" ht="14.25" thickTop="1">
      <c r="A470" s="46" t="s">
        <v>469</v>
      </c>
      <c r="B470" s="41">
        <f t="shared" si="23"/>
        <v>0</v>
      </c>
      <c r="C470" s="47">
        <f t="shared" si="22"/>
        <v>0</v>
      </c>
      <c r="D470" s="48">
        <f>ROUND(MAX((B470-3500)*{0.03,0.1,0.2,0.25,0.3,0.35,0.45}-{0,105,555,1005,2755,5505,13505},0),2)</f>
        <v>0</v>
      </c>
      <c r="E470" s="48">
        <f>LOOKUP(C470/12,{0,1500.001,4500.001,9000.001,35000.001,55000.001,80000.001},{0.03,0.1,0.2,0.25,0.3,0.35,0.45})*C470-LOOKUP(C470/12,{0,1500.001,4500.001,9000.001,35000.001,55000.001,80000.001},{0,105,555,1005,2755,5505,13505})</f>
        <v>0</v>
      </c>
      <c r="F470" s="48">
        <f t="shared" si="24"/>
        <v>0</v>
      </c>
      <c r="G470" s="1"/>
    </row>
    <row r="471" spans="1:7">
      <c r="A471" s="43" t="s">
        <v>470</v>
      </c>
      <c r="B471" s="44">
        <f t="shared" si="23"/>
        <v>0</v>
      </c>
      <c r="C471" s="44">
        <f t="shared" si="22"/>
        <v>0</v>
      </c>
      <c r="D471" s="45">
        <f>ROUND(MAX((B471-3500)*{0.03,0.1,0.2,0.25,0.3,0.35,0.45}-{0,105,555,1005,2755,5505,13505},0),2)</f>
        <v>0</v>
      </c>
      <c r="E471" s="45">
        <f>LOOKUP(C471/12,{0,1500.001,4500.001,9000.001,35000.001,55000.001,80000.001},{0.03,0.1,0.2,0.25,0.3,0.35,0.45})*C471-LOOKUP(C471/12,{0,1500.001,4500.001,9000.001,35000.001,55000.001,80000.001},{0,105,555,1005,2755,5505,13505})</f>
        <v>0</v>
      </c>
      <c r="F471" s="45">
        <f t="shared" si="24"/>
        <v>0</v>
      </c>
      <c r="G471" s="1"/>
    </row>
    <row r="472" spans="1:7">
      <c r="A472" s="46" t="s">
        <v>471</v>
      </c>
      <c r="B472" s="47">
        <f t="shared" si="23"/>
        <v>0</v>
      </c>
      <c r="C472" s="47">
        <f t="shared" si="22"/>
        <v>0</v>
      </c>
      <c r="D472" s="48">
        <f>ROUND(MAX((B472-3500)*{0.03,0.1,0.2,0.25,0.3,0.35,0.45}-{0,105,555,1005,2755,5505,13505},0),2)</f>
        <v>0</v>
      </c>
      <c r="E472" s="48">
        <f>LOOKUP(C472/12,{0,1500.001,4500.001,9000.001,35000.001,55000.001,80000.001},{0.03,0.1,0.2,0.25,0.3,0.35,0.45})*C472-LOOKUP(C472/12,{0,1500.001,4500.001,9000.001,35000.001,55000.001,80000.001},{0,105,555,1005,2755,5505,13505})</f>
        <v>0</v>
      </c>
      <c r="F472" s="48">
        <f t="shared" si="24"/>
        <v>0</v>
      </c>
      <c r="G472" s="1"/>
    </row>
    <row r="473" spans="1:7" ht="14.25" thickBot="1">
      <c r="A473" s="43" t="s">
        <v>472</v>
      </c>
      <c r="B473" s="44">
        <f t="shared" si="23"/>
        <v>0</v>
      </c>
      <c r="C473" s="44">
        <f t="shared" si="22"/>
        <v>0</v>
      </c>
      <c r="D473" s="45">
        <f>ROUND(MAX((B473-3500)*{0.03,0.1,0.2,0.25,0.3,0.35,0.45}-{0,105,555,1005,2755,5505,13505},0),2)</f>
        <v>0</v>
      </c>
      <c r="E473" s="45">
        <f>LOOKUP(C473/12,{0,1500.001,4500.001,9000.001,35000.001,55000.001,80000.001},{0.03,0.1,0.2,0.25,0.3,0.35,0.45})*C473-LOOKUP(C473/12,{0,1500.001,4500.001,9000.001,35000.001,55000.001,80000.001},{0,105,555,1005,2755,5505,13505})</f>
        <v>0</v>
      </c>
      <c r="F473" s="45">
        <f t="shared" si="24"/>
        <v>0</v>
      </c>
      <c r="G473" s="1"/>
    </row>
    <row r="474" spans="1:7" ht="14.25" thickTop="1">
      <c r="A474" s="46" t="s">
        <v>473</v>
      </c>
      <c r="B474" s="41">
        <f t="shared" si="23"/>
        <v>0</v>
      </c>
      <c r="C474" s="47">
        <f t="shared" si="22"/>
        <v>0</v>
      </c>
      <c r="D474" s="48">
        <f>ROUND(MAX((B474-3500)*{0.03,0.1,0.2,0.25,0.3,0.35,0.45}-{0,105,555,1005,2755,5505,13505},0),2)</f>
        <v>0</v>
      </c>
      <c r="E474" s="48">
        <f>LOOKUP(C474/12,{0,1500.001,4500.001,9000.001,35000.001,55000.001,80000.001},{0.03,0.1,0.2,0.25,0.3,0.35,0.45})*C474-LOOKUP(C474/12,{0,1500.001,4500.001,9000.001,35000.001,55000.001,80000.001},{0,105,555,1005,2755,5505,13505})</f>
        <v>0</v>
      </c>
      <c r="F474" s="48">
        <f t="shared" si="24"/>
        <v>0</v>
      </c>
      <c r="G474" s="1"/>
    </row>
    <row r="475" spans="1:7">
      <c r="A475" s="43" t="s">
        <v>474</v>
      </c>
      <c r="B475" s="44">
        <f t="shared" si="23"/>
        <v>0</v>
      </c>
      <c r="C475" s="44">
        <f t="shared" si="22"/>
        <v>0</v>
      </c>
      <c r="D475" s="45">
        <f>ROUND(MAX((B475-3500)*{0.03,0.1,0.2,0.25,0.3,0.35,0.45}-{0,105,555,1005,2755,5505,13505},0),2)</f>
        <v>0</v>
      </c>
      <c r="E475" s="45">
        <f>LOOKUP(C475/12,{0,1500.001,4500.001,9000.001,35000.001,55000.001,80000.001},{0.03,0.1,0.2,0.25,0.3,0.35,0.45})*C475-LOOKUP(C475/12,{0,1500.001,4500.001,9000.001,35000.001,55000.001,80000.001},{0,105,555,1005,2755,5505,13505})</f>
        <v>0</v>
      </c>
      <c r="F475" s="45">
        <f t="shared" si="24"/>
        <v>0</v>
      </c>
      <c r="G475" s="1"/>
    </row>
    <row r="476" spans="1:7">
      <c r="A476" s="46" t="s">
        <v>475</v>
      </c>
      <c r="B476" s="47">
        <f t="shared" si="23"/>
        <v>0</v>
      </c>
      <c r="C476" s="47">
        <f t="shared" si="22"/>
        <v>0</v>
      </c>
      <c r="D476" s="48">
        <f>ROUND(MAX((B476-3500)*{0.03,0.1,0.2,0.25,0.3,0.35,0.45}-{0,105,555,1005,2755,5505,13505},0),2)</f>
        <v>0</v>
      </c>
      <c r="E476" s="48">
        <f>LOOKUP(C476/12,{0,1500.001,4500.001,9000.001,35000.001,55000.001,80000.001},{0.03,0.1,0.2,0.25,0.3,0.35,0.45})*C476-LOOKUP(C476/12,{0,1500.001,4500.001,9000.001,35000.001,55000.001,80000.001},{0,105,555,1005,2755,5505,13505})</f>
        <v>0</v>
      </c>
      <c r="F476" s="48">
        <f t="shared" si="24"/>
        <v>0</v>
      </c>
      <c r="G476" s="1"/>
    </row>
    <row r="477" spans="1:7" ht="14.25" thickBot="1">
      <c r="A477" s="43" t="s">
        <v>476</v>
      </c>
      <c r="B477" s="44">
        <f t="shared" si="23"/>
        <v>0</v>
      </c>
      <c r="C477" s="44">
        <f t="shared" si="22"/>
        <v>0</v>
      </c>
      <c r="D477" s="45">
        <f>ROUND(MAX((B477-3500)*{0.03,0.1,0.2,0.25,0.3,0.35,0.45}-{0,105,555,1005,2755,5505,13505},0),2)</f>
        <v>0</v>
      </c>
      <c r="E477" s="45">
        <f>LOOKUP(C477/12,{0,1500.001,4500.001,9000.001,35000.001,55000.001,80000.001},{0.03,0.1,0.2,0.25,0.3,0.35,0.45})*C477-LOOKUP(C477/12,{0,1500.001,4500.001,9000.001,35000.001,55000.001,80000.001},{0,105,555,1005,2755,5505,13505})</f>
        <v>0</v>
      </c>
      <c r="F477" s="45">
        <f t="shared" si="24"/>
        <v>0</v>
      </c>
      <c r="G477" s="1"/>
    </row>
    <row r="478" spans="1:7" ht="14.25" thickTop="1">
      <c r="A478" s="46" t="s">
        <v>477</v>
      </c>
      <c r="B478" s="41">
        <f t="shared" si="23"/>
        <v>0</v>
      </c>
      <c r="C478" s="47">
        <f t="shared" si="22"/>
        <v>0</v>
      </c>
      <c r="D478" s="48">
        <f>ROUND(MAX((B478-3500)*{0.03,0.1,0.2,0.25,0.3,0.35,0.45}-{0,105,555,1005,2755,5505,13505},0),2)</f>
        <v>0</v>
      </c>
      <c r="E478" s="48">
        <f>LOOKUP(C478/12,{0,1500.001,4500.001,9000.001,35000.001,55000.001,80000.001},{0.03,0.1,0.2,0.25,0.3,0.35,0.45})*C478-LOOKUP(C478/12,{0,1500.001,4500.001,9000.001,35000.001,55000.001,80000.001},{0,105,555,1005,2755,5505,13505})</f>
        <v>0</v>
      </c>
      <c r="F478" s="48">
        <f t="shared" si="24"/>
        <v>0</v>
      </c>
      <c r="G478" s="1"/>
    </row>
    <row r="479" spans="1:7">
      <c r="A479" s="43" t="s">
        <v>478</v>
      </c>
      <c r="B479" s="44">
        <f t="shared" si="23"/>
        <v>0</v>
      </c>
      <c r="C479" s="44">
        <f t="shared" si="22"/>
        <v>0</v>
      </c>
      <c r="D479" s="45">
        <f>ROUND(MAX((B479-3500)*{0.03,0.1,0.2,0.25,0.3,0.35,0.45}-{0,105,555,1005,2755,5505,13505},0),2)</f>
        <v>0</v>
      </c>
      <c r="E479" s="45">
        <f>LOOKUP(C479/12,{0,1500.001,4500.001,9000.001,35000.001,55000.001,80000.001},{0.03,0.1,0.2,0.25,0.3,0.35,0.45})*C479-LOOKUP(C479/12,{0,1500.001,4500.001,9000.001,35000.001,55000.001,80000.001},{0,105,555,1005,2755,5505,13505})</f>
        <v>0</v>
      </c>
      <c r="F479" s="45">
        <f t="shared" si="24"/>
        <v>0</v>
      </c>
      <c r="G479" s="1"/>
    </row>
    <row r="480" spans="1:7">
      <c r="A480" s="46" t="s">
        <v>479</v>
      </c>
      <c r="B480" s="47">
        <f t="shared" si="23"/>
        <v>0</v>
      </c>
      <c r="C480" s="47">
        <f t="shared" si="22"/>
        <v>0</v>
      </c>
      <c r="D480" s="48">
        <f>ROUND(MAX((B480-3500)*{0.03,0.1,0.2,0.25,0.3,0.35,0.45}-{0,105,555,1005,2755,5505,13505},0),2)</f>
        <v>0</v>
      </c>
      <c r="E480" s="48">
        <f>LOOKUP(C480/12,{0,1500.001,4500.001,9000.001,35000.001,55000.001,80000.001},{0.03,0.1,0.2,0.25,0.3,0.35,0.45})*C480-LOOKUP(C480/12,{0,1500.001,4500.001,9000.001,35000.001,55000.001,80000.001},{0,105,555,1005,2755,5505,13505})</f>
        <v>0</v>
      </c>
      <c r="F480" s="48">
        <f t="shared" si="24"/>
        <v>0</v>
      </c>
      <c r="G480" s="1"/>
    </row>
    <row r="481" spans="1:7" ht="14.25" thickBot="1">
      <c r="A481" s="43" t="s">
        <v>480</v>
      </c>
      <c r="B481" s="44">
        <f t="shared" si="23"/>
        <v>0</v>
      </c>
      <c r="C481" s="44">
        <f t="shared" si="22"/>
        <v>0</v>
      </c>
      <c r="D481" s="45">
        <f>ROUND(MAX((B481-3500)*{0.03,0.1,0.2,0.25,0.3,0.35,0.45}-{0,105,555,1005,2755,5505,13505},0),2)</f>
        <v>0</v>
      </c>
      <c r="E481" s="45">
        <f>LOOKUP(C481/12,{0,1500.001,4500.001,9000.001,35000.001,55000.001,80000.001},{0.03,0.1,0.2,0.25,0.3,0.35,0.45})*C481-LOOKUP(C481/12,{0,1500.001,4500.001,9000.001,35000.001,55000.001,80000.001},{0,105,555,1005,2755,5505,13505})</f>
        <v>0</v>
      </c>
      <c r="F481" s="45">
        <f t="shared" si="24"/>
        <v>0</v>
      </c>
      <c r="G481" s="1"/>
    </row>
    <row r="482" spans="1:7" ht="14.25" thickTop="1">
      <c r="A482" s="46" t="s">
        <v>481</v>
      </c>
      <c r="B482" s="41">
        <f t="shared" si="23"/>
        <v>0</v>
      </c>
      <c r="C482" s="47">
        <f t="shared" si="22"/>
        <v>0</v>
      </c>
      <c r="D482" s="48">
        <f>ROUND(MAX((B482-3500)*{0.03,0.1,0.2,0.25,0.3,0.35,0.45}-{0,105,555,1005,2755,5505,13505},0),2)</f>
        <v>0</v>
      </c>
      <c r="E482" s="48">
        <f>LOOKUP(C482/12,{0,1500.001,4500.001,9000.001,35000.001,55000.001,80000.001},{0.03,0.1,0.2,0.25,0.3,0.35,0.45})*C482-LOOKUP(C482/12,{0,1500.001,4500.001,9000.001,35000.001,55000.001,80000.001},{0,105,555,1005,2755,5505,13505})</f>
        <v>0</v>
      </c>
      <c r="F482" s="48">
        <f t="shared" si="24"/>
        <v>0</v>
      </c>
      <c r="G482" s="1"/>
    </row>
    <row r="483" spans="1:7">
      <c r="A483" s="43" t="s">
        <v>482</v>
      </c>
      <c r="B483" s="44">
        <f t="shared" si="23"/>
        <v>0</v>
      </c>
      <c r="C483" s="44">
        <f t="shared" si="22"/>
        <v>0</v>
      </c>
      <c r="D483" s="45">
        <f>ROUND(MAX((B483-3500)*{0.03,0.1,0.2,0.25,0.3,0.35,0.45}-{0,105,555,1005,2755,5505,13505},0),2)</f>
        <v>0</v>
      </c>
      <c r="E483" s="45">
        <f>LOOKUP(C483/12,{0,1500.001,4500.001,9000.001,35000.001,55000.001,80000.001},{0.03,0.1,0.2,0.25,0.3,0.35,0.45})*C483-LOOKUP(C483/12,{0,1500.001,4500.001,9000.001,35000.001,55000.001,80000.001},{0,105,555,1005,2755,5505,13505})</f>
        <v>0</v>
      </c>
      <c r="F483" s="45">
        <f t="shared" si="24"/>
        <v>0</v>
      </c>
      <c r="G483" s="1"/>
    </row>
    <row r="484" spans="1:7">
      <c r="A484" s="46" t="s">
        <v>483</v>
      </c>
      <c r="B484" s="47">
        <f t="shared" si="23"/>
        <v>0</v>
      </c>
      <c r="C484" s="47">
        <f t="shared" si="22"/>
        <v>0</v>
      </c>
      <c r="D484" s="48">
        <f>ROUND(MAX((B484-3500)*{0.03,0.1,0.2,0.25,0.3,0.35,0.45}-{0,105,555,1005,2755,5505,13505},0),2)</f>
        <v>0</v>
      </c>
      <c r="E484" s="48">
        <f>LOOKUP(C484/12,{0,1500.001,4500.001,9000.001,35000.001,55000.001,80000.001},{0.03,0.1,0.2,0.25,0.3,0.35,0.45})*C484-LOOKUP(C484/12,{0,1500.001,4500.001,9000.001,35000.001,55000.001,80000.001},{0,105,555,1005,2755,5505,13505})</f>
        <v>0</v>
      </c>
      <c r="F484" s="48">
        <f t="shared" si="24"/>
        <v>0</v>
      </c>
      <c r="G484" s="1"/>
    </row>
    <row r="485" spans="1:7" ht="14.25" thickBot="1">
      <c r="A485" s="43" t="s">
        <v>484</v>
      </c>
      <c r="B485" s="44">
        <f t="shared" si="23"/>
        <v>0</v>
      </c>
      <c r="C485" s="44">
        <f t="shared" si="22"/>
        <v>0</v>
      </c>
      <c r="D485" s="45">
        <f>ROUND(MAX((B485-3500)*{0.03,0.1,0.2,0.25,0.3,0.35,0.45}-{0,105,555,1005,2755,5505,13505},0),2)</f>
        <v>0</v>
      </c>
      <c r="E485" s="45">
        <f>LOOKUP(C485/12,{0,1500.001,4500.001,9000.001,35000.001,55000.001,80000.001},{0.03,0.1,0.2,0.25,0.3,0.35,0.45})*C485-LOOKUP(C485/12,{0,1500.001,4500.001,9000.001,35000.001,55000.001,80000.001},{0,105,555,1005,2755,5505,13505})</f>
        <v>0</v>
      </c>
      <c r="F485" s="45">
        <f t="shared" si="24"/>
        <v>0</v>
      </c>
      <c r="G485" s="1"/>
    </row>
    <row r="486" spans="1:7" ht="14.25" thickTop="1">
      <c r="A486" s="46" t="s">
        <v>485</v>
      </c>
      <c r="B486" s="41">
        <f t="shared" si="23"/>
        <v>0</v>
      </c>
      <c r="C486" s="47">
        <f t="shared" si="22"/>
        <v>0</v>
      </c>
      <c r="D486" s="48">
        <f>ROUND(MAX((B486-3500)*{0.03,0.1,0.2,0.25,0.3,0.35,0.45}-{0,105,555,1005,2755,5505,13505},0),2)</f>
        <v>0</v>
      </c>
      <c r="E486" s="48">
        <f>LOOKUP(C486/12,{0,1500.001,4500.001,9000.001,35000.001,55000.001,80000.001},{0.03,0.1,0.2,0.25,0.3,0.35,0.45})*C486-LOOKUP(C486/12,{0,1500.001,4500.001,9000.001,35000.001,55000.001,80000.001},{0,105,555,1005,2755,5505,13505})</f>
        <v>0</v>
      </c>
      <c r="F486" s="48">
        <f t="shared" si="24"/>
        <v>0</v>
      </c>
      <c r="G486" s="1"/>
    </row>
    <row r="487" spans="1:7">
      <c r="A487" s="43" t="s">
        <v>486</v>
      </c>
      <c r="B487" s="44">
        <f t="shared" si="23"/>
        <v>0</v>
      </c>
      <c r="C487" s="44">
        <f t="shared" si="22"/>
        <v>0</v>
      </c>
      <c r="D487" s="45">
        <f>ROUND(MAX((B487-3500)*{0.03,0.1,0.2,0.25,0.3,0.35,0.45}-{0,105,555,1005,2755,5505,13505},0),2)</f>
        <v>0</v>
      </c>
      <c r="E487" s="45">
        <f>LOOKUP(C487/12,{0,1500.001,4500.001,9000.001,35000.001,55000.001,80000.001},{0.03,0.1,0.2,0.25,0.3,0.35,0.45})*C487-LOOKUP(C487/12,{0,1500.001,4500.001,9000.001,35000.001,55000.001,80000.001},{0,105,555,1005,2755,5505,13505})</f>
        <v>0</v>
      </c>
      <c r="F487" s="45">
        <f t="shared" si="24"/>
        <v>0</v>
      </c>
      <c r="G487" s="1"/>
    </row>
    <row r="488" spans="1:7">
      <c r="A488" s="46" t="s">
        <v>487</v>
      </c>
      <c r="B488" s="47">
        <f t="shared" si="23"/>
        <v>0</v>
      </c>
      <c r="C488" s="47">
        <f t="shared" si="22"/>
        <v>0</v>
      </c>
      <c r="D488" s="48">
        <f>ROUND(MAX((B488-3500)*{0.03,0.1,0.2,0.25,0.3,0.35,0.45}-{0,105,555,1005,2755,5505,13505},0),2)</f>
        <v>0</v>
      </c>
      <c r="E488" s="48">
        <f>LOOKUP(C488/12,{0,1500.001,4500.001,9000.001,35000.001,55000.001,80000.001},{0.03,0.1,0.2,0.25,0.3,0.35,0.45})*C488-LOOKUP(C488/12,{0,1500.001,4500.001,9000.001,35000.001,55000.001,80000.001},{0,105,555,1005,2755,5505,13505})</f>
        <v>0</v>
      </c>
      <c r="F488" s="48">
        <f t="shared" si="24"/>
        <v>0</v>
      </c>
      <c r="G488" s="1"/>
    </row>
    <row r="489" spans="1:7" ht="14.25" thickBot="1">
      <c r="A489" s="43" t="s">
        <v>488</v>
      </c>
      <c r="B489" s="44">
        <f t="shared" si="23"/>
        <v>0</v>
      </c>
      <c r="C489" s="44">
        <f t="shared" si="22"/>
        <v>0</v>
      </c>
      <c r="D489" s="45">
        <f>ROUND(MAX((B489-3500)*{0.03,0.1,0.2,0.25,0.3,0.35,0.45}-{0,105,555,1005,2755,5505,13505},0),2)</f>
        <v>0</v>
      </c>
      <c r="E489" s="45">
        <f>LOOKUP(C489/12,{0,1500.001,4500.001,9000.001,35000.001,55000.001,80000.001},{0.03,0.1,0.2,0.25,0.3,0.35,0.45})*C489-LOOKUP(C489/12,{0,1500.001,4500.001,9000.001,35000.001,55000.001,80000.001},{0,105,555,1005,2755,5505,13505})</f>
        <v>0</v>
      </c>
      <c r="F489" s="45">
        <f t="shared" si="24"/>
        <v>0</v>
      </c>
      <c r="G489" s="1"/>
    </row>
    <row r="490" spans="1:7" ht="14.25" thickTop="1">
      <c r="A490" s="46" t="s">
        <v>489</v>
      </c>
      <c r="B490" s="41">
        <f t="shared" si="23"/>
        <v>0</v>
      </c>
      <c r="C490" s="47">
        <f t="shared" si="22"/>
        <v>0</v>
      </c>
      <c r="D490" s="48">
        <f>ROUND(MAX((B490-3500)*{0.03,0.1,0.2,0.25,0.3,0.35,0.45}-{0,105,555,1005,2755,5505,13505},0),2)</f>
        <v>0</v>
      </c>
      <c r="E490" s="48">
        <f>LOOKUP(C490/12,{0,1500.001,4500.001,9000.001,35000.001,55000.001,80000.001},{0.03,0.1,0.2,0.25,0.3,0.35,0.45})*C490-LOOKUP(C490/12,{0,1500.001,4500.001,9000.001,35000.001,55000.001,80000.001},{0,105,555,1005,2755,5505,13505})</f>
        <v>0</v>
      </c>
      <c r="F490" s="48">
        <f t="shared" si="24"/>
        <v>0</v>
      </c>
      <c r="G490" s="1"/>
    </row>
    <row r="491" spans="1:7">
      <c r="A491" s="43" t="s">
        <v>490</v>
      </c>
      <c r="B491" s="44">
        <f t="shared" si="23"/>
        <v>0</v>
      </c>
      <c r="C491" s="44">
        <f t="shared" si="22"/>
        <v>0</v>
      </c>
      <c r="D491" s="45">
        <f>ROUND(MAX((B491-3500)*{0.03,0.1,0.2,0.25,0.3,0.35,0.45}-{0,105,555,1005,2755,5505,13505},0),2)</f>
        <v>0</v>
      </c>
      <c r="E491" s="45">
        <f>LOOKUP(C491/12,{0,1500.001,4500.001,9000.001,35000.001,55000.001,80000.001},{0.03,0.1,0.2,0.25,0.3,0.35,0.45})*C491-LOOKUP(C491/12,{0,1500.001,4500.001,9000.001,35000.001,55000.001,80000.001},{0,105,555,1005,2755,5505,13505})</f>
        <v>0</v>
      </c>
      <c r="F491" s="45">
        <f t="shared" si="24"/>
        <v>0</v>
      </c>
      <c r="G491" s="1"/>
    </row>
    <row r="492" spans="1:7">
      <c r="A492" s="46" t="s">
        <v>491</v>
      </c>
      <c r="B492" s="47">
        <f t="shared" si="23"/>
        <v>0</v>
      </c>
      <c r="C492" s="47">
        <f t="shared" si="22"/>
        <v>0</v>
      </c>
      <c r="D492" s="48">
        <f>ROUND(MAX((B492-3500)*{0.03,0.1,0.2,0.25,0.3,0.35,0.45}-{0,105,555,1005,2755,5505,13505},0),2)</f>
        <v>0</v>
      </c>
      <c r="E492" s="48">
        <f>LOOKUP(C492/12,{0,1500.001,4500.001,9000.001,35000.001,55000.001,80000.001},{0.03,0.1,0.2,0.25,0.3,0.35,0.45})*C492-LOOKUP(C492/12,{0,1500.001,4500.001,9000.001,35000.001,55000.001,80000.001},{0,105,555,1005,2755,5505,13505})</f>
        <v>0</v>
      </c>
      <c r="F492" s="48">
        <f t="shared" si="24"/>
        <v>0</v>
      </c>
      <c r="G492" s="1"/>
    </row>
    <row r="493" spans="1:7" ht="14.25" thickBot="1">
      <c r="A493" s="43" t="s">
        <v>492</v>
      </c>
      <c r="B493" s="44">
        <f t="shared" si="23"/>
        <v>0</v>
      </c>
      <c r="C493" s="44">
        <f t="shared" si="22"/>
        <v>0</v>
      </c>
      <c r="D493" s="45">
        <f>ROUND(MAX((B493-3500)*{0.03,0.1,0.2,0.25,0.3,0.35,0.45}-{0,105,555,1005,2755,5505,13505},0),2)</f>
        <v>0</v>
      </c>
      <c r="E493" s="45">
        <f>LOOKUP(C493/12,{0,1500.001,4500.001,9000.001,35000.001,55000.001,80000.001},{0.03,0.1,0.2,0.25,0.3,0.35,0.45})*C493-LOOKUP(C493/12,{0,1500.001,4500.001,9000.001,35000.001,55000.001,80000.001},{0,105,555,1005,2755,5505,13505})</f>
        <v>0</v>
      </c>
      <c r="F493" s="45">
        <f t="shared" si="24"/>
        <v>0</v>
      </c>
      <c r="G493" s="1"/>
    </row>
    <row r="494" spans="1:7" ht="14.25" thickTop="1">
      <c r="A494" s="46" t="s">
        <v>493</v>
      </c>
      <c r="B494" s="41">
        <f t="shared" si="23"/>
        <v>0</v>
      </c>
      <c r="C494" s="47">
        <f t="shared" si="22"/>
        <v>0</v>
      </c>
      <c r="D494" s="48">
        <f>ROUND(MAX((B494-3500)*{0.03,0.1,0.2,0.25,0.3,0.35,0.45}-{0,105,555,1005,2755,5505,13505},0),2)</f>
        <v>0</v>
      </c>
      <c r="E494" s="48">
        <f>LOOKUP(C494/12,{0,1500.001,4500.001,9000.001,35000.001,55000.001,80000.001},{0.03,0.1,0.2,0.25,0.3,0.35,0.45})*C494-LOOKUP(C494/12,{0,1500.001,4500.001,9000.001,35000.001,55000.001,80000.001},{0,105,555,1005,2755,5505,13505})</f>
        <v>0</v>
      </c>
      <c r="F494" s="48">
        <f t="shared" si="24"/>
        <v>0</v>
      </c>
      <c r="G494" s="1"/>
    </row>
    <row r="495" spans="1:7">
      <c r="A495" s="43" t="s">
        <v>494</v>
      </c>
      <c r="B495" s="44">
        <f t="shared" si="23"/>
        <v>0</v>
      </c>
      <c r="C495" s="44">
        <f t="shared" si="22"/>
        <v>0</v>
      </c>
      <c r="D495" s="45">
        <f>ROUND(MAX((B495-3500)*{0.03,0.1,0.2,0.25,0.3,0.35,0.45}-{0,105,555,1005,2755,5505,13505},0),2)</f>
        <v>0</v>
      </c>
      <c r="E495" s="45">
        <f>LOOKUP(C495/12,{0,1500.001,4500.001,9000.001,35000.001,55000.001,80000.001},{0.03,0.1,0.2,0.25,0.3,0.35,0.45})*C495-LOOKUP(C495/12,{0,1500.001,4500.001,9000.001,35000.001,55000.001,80000.001},{0,105,555,1005,2755,5505,13505})</f>
        <v>0</v>
      </c>
      <c r="F495" s="45">
        <f t="shared" si="24"/>
        <v>0</v>
      </c>
      <c r="G495" s="1"/>
    </row>
    <row r="496" spans="1:7">
      <c r="A496" s="46" t="s">
        <v>495</v>
      </c>
      <c r="B496" s="47">
        <f t="shared" si="23"/>
        <v>0</v>
      </c>
      <c r="C496" s="47">
        <f t="shared" si="22"/>
        <v>0</v>
      </c>
      <c r="D496" s="48">
        <f>ROUND(MAX((B496-3500)*{0.03,0.1,0.2,0.25,0.3,0.35,0.45}-{0,105,555,1005,2755,5505,13505},0),2)</f>
        <v>0</v>
      </c>
      <c r="E496" s="48">
        <f>LOOKUP(C496/12,{0,1500.001,4500.001,9000.001,35000.001,55000.001,80000.001},{0.03,0.1,0.2,0.25,0.3,0.35,0.45})*C496-LOOKUP(C496/12,{0,1500.001,4500.001,9000.001,35000.001,55000.001,80000.001},{0,105,555,1005,2755,5505,13505})</f>
        <v>0</v>
      </c>
      <c r="F496" s="48">
        <f t="shared" si="24"/>
        <v>0</v>
      </c>
      <c r="G496" s="1"/>
    </row>
    <row r="497" spans="1:7" ht="14.25" thickBot="1">
      <c r="A497" s="43" t="s">
        <v>496</v>
      </c>
      <c r="B497" s="44">
        <f t="shared" si="23"/>
        <v>0</v>
      </c>
      <c r="C497" s="44">
        <f t="shared" si="22"/>
        <v>0</v>
      </c>
      <c r="D497" s="45">
        <f>ROUND(MAX((B497-3500)*{0.03,0.1,0.2,0.25,0.3,0.35,0.45}-{0,105,555,1005,2755,5505,13505},0),2)</f>
        <v>0</v>
      </c>
      <c r="E497" s="45">
        <f>LOOKUP(C497/12,{0,1500.001,4500.001,9000.001,35000.001,55000.001,80000.001},{0.03,0.1,0.2,0.25,0.3,0.35,0.45})*C497-LOOKUP(C497/12,{0,1500.001,4500.001,9000.001,35000.001,55000.001,80000.001},{0,105,555,1005,2755,5505,13505})</f>
        <v>0</v>
      </c>
      <c r="F497" s="45">
        <f t="shared" si="24"/>
        <v>0</v>
      </c>
      <c r="G497" s="1"/>
    </row>
    <row r="498" spans="1:7" ht="14.25" thickTop="1">
      <c r="A498" s="46" t="s">
        <v>497</v>
      </c>
      <c r="B498" s="41">
        <f t="shared" si="23"/>
        <v>0</v>
      </c>
      <c r="C498" s="47">
        <f t="shared" si="22"/>
        <v>0</v>
      </c>
      <c r="D498" s="48">
        <f>ROUND(MAX((B498-3500)*{0.03,0.1,0.2,0.25,0.3,0.35,0.45}-{0,105,555,1005,2755,5505,13505},0),2)</f>
        <v>0</v>
      </c>
      <c r="E498" s="48">
        <f>LOOKUP(C498/12,{0,1500.001,4500.001,9000.001,35000.001,55000.001,80000.001},{0.03,0.1,0.2,0.25,0.3,0.35,0.45})*C498-LOOKUP(C498/12,{0,1500.001,4500.001,9000.001,35000.001,55000.001,80000.001},{0,105,555,1005,2755,5505,13505})</f>
        <v>0</v>
      </c>
      <c r="F498" s="48">
        <f t="shared" si="24"/>
        <v>0</v>
      </c>
      <c r="G498" s="1"/>
    </row>
    <row r="499" spans="1:7">
      <c r="A499" s="43" t="s">
        <v>498</v>
      </c>
      <c r="B499" s="44">
        <f t="shared" si="23"/>
        <v>0</v>
      </c>
      <c r="C499" s="44">
        <f t="shared" si="22"/>
        <v>0</v>
      </c>
      <c r="D499" s="45">
        <f>ROUND(MAX((B499-3500)*{0.03,0.1,0.2,0.25,0.3,0.35,0.45}-{0,105,555,1005,2755,5505,13505},0),2)</f>
        <v>0</v>
      </c>
      <c r="E499" s="45">
        <f>LOOKUP(C499/12,{0,1500.001,4500.001,9000.001,35000.001,55000.001,80000.001},{0.03,0.1,0.2,0.25,0.3,0.35,0.45})*C499-LOOKUP(C499/12,{0,1500.001,4500.001,9000.001,35000.001,55000.001,80000.001},{0,105,555,1005,2755,5505,13505})</f>
        <v>0</v>
      </c>
      <c r="F499" s="45">
        <f t="shared" si="24"/>
        <v>0</v>
      </c>
      <c r="G499" s="1"/>
    </row>
    <row r="500" spans="1:7">
      <c r="A500" s="46" t="s">
        <v>499</v>
      </c>
      <c r="B500" s="47">
        <f t="shared" si="23"/>
        <v>0</v>
      </c>
      <c r="C500" s="47">
        <f t="shared" si="22"/>
        <v>0</v>
      </c>
      <c r="D500" s="48">
        <f>ROUND(MAX((B500-3500)*{0.03,0.1,0.2,0.25,0.3,0.35,0.45}-{0,105,555,1005,2755,5505,13505},0),2)</f>
        <v>0</v>
      </c>
      <c r="E500" s="48">
        <f>LOOKUP(C500/12,{0,1500.001,4500.001,9000.001,35000.001,55000.001,80000.001},{0.03,0.1,0.2,0.25,0.3,0.35,0.45})*C500-LOOKUP(C500/12,{0,1500.001,4500.001,9000.001,35000.001,55000.001,80000.001},{0,105,555,1005,2755,5505,13505})</f>
        <v>0</v>
      </c>
      <c r="F500" s="48">
        <f t="shared" si="24"/>
        <v>0</v>
      </c>
      <c r="G500" s="1"/>
    </row>
    <row r="501" spans="1:7" ht="14.25" thickBot="1">
      <c r="A501" s="43" t="s">
        <v>500</v>
      </c>
      <c r="B501" s="44">
        <f t="shared" si="23"/>
        <v>0</v>
      </c>
      <c r="C501" s="44">
        <f t="shared" si="22"/>
        <v>0</v>
      </c>
      <c r="D501" s="45">
        <f>ROUND(MAX((B501-3500)*{0.03,0.1,0.2,0.25,0.3,0.35,0.45}-{0,105,555,1005,2755,5505,13505},0),2)</f>
        <v>0</v>
      </c>
      <c r="E501" s="45">
        <f>LOOKUP(C501/12,{0,1500.001,4500.001,9000.001,35000.001,55000.001,80000.001},{0.03,0.1,0.2,0.25,0.3,0.35,0.45})*C501-LOOKUP(C501/12,{0,1500.001,4500.001,9000.001,35000.001,55000.001,80000.001},{0,105,555,1005,2755,5505,13505})</f>
        <v>0</v>
      </c>
      <c r="F501" s="45">
        <f t="shared" si="24"/>
        <v>0</v>
      </c>
      <c r="G501" s="1"/>
    </row>
    <row r="502" spans="1:7" ht="14.25" thickTop="1">
      <c r="A502" s="46" t="s">
        <v>501</v>
      </c>
      <c r="B502" s="41">
        <f t="shared" si="23"/>
        <v>0</v>
      </c>
      <c r="C502" s="47">
        <f t="shared" si="22"/>
        <v>0</v>
      </c>
      <c r="D502" s="48">
        <f>ROUND(MAX((B502-3500)*{0.03,0.1,0.2,0.25,0.3,0.35,0.45}-{0,105,555,1005,2755,5505,13505},0),2)</f>
        <v>0</v>
      </c>
      <c r="E502" s="48">
        <f>LOOKUP(C502/12,{0,1500.001,4500.001,9000.001,35000.001,55000.001,80000.001},{0.03,0.1,0.2,0.25,0.3,0.35,0.45})*C502-LOOKUP(C502/12,{0,1500.001,4500.001,9000.001,35000.001,55000.001,80000.001},{0,105,555,1005,2755,5505,13505})</f>
        <v>0</v>
      </c>
      <c r="F502" s="48">
        <f t="shared" si="24"/>
        <v>0</v>
      </c>
      <c r="G502" s="1"/>
    </row>
    <row r="503" spans="1:7">
      <c r="A503" s="43" t="s">
        <v>502</v>
      </c>
      <c r="B503" s="44">
        <f t="shared" si="23"/>
        <v>0</v>
      </c>
      <c r="C503" s="44">
        <f t="shared" si="22"/>
        <v>0</v>
      </c>
      <c r="D503" s="45">
        <f>ROUND(MAX((B503-3500)*{0.03,0.1,0.2,0.25,0.3,0.35,0.45}-{0,105,555,1005,2755,5505,13505},0),2)</f>
        <v>0</v>
      </c>
      <c r="E503" s="45">
        <f>LOOKUP(C503/12,{0,1500.001,4500.001,9000.001,35000.001,55000.001,80000.001},{0.03,0.1,0.2,0.25,0.3,0.35,0.45})*C503-LOOKUP(C503/12,{0,1500.001,4500.001,9000.001,35000.001,55000.001,80000.001},{0,105,555,1005,2755,5505,13505})</f>
        <v>0</v>
      </c>
      <c r="F503" s="45">
        <f t="shared" si="24"/>
        <v>0</v>
      </c>
      <c r="G503" s="1"/>
    </row>
    <row r="504" spans="1:7">
      <c r="A504" s="46" t="s">
        <v>503</v>
      </c>
      <c r="B504" s="47">
        <f t="shared" si="23"/>
        <v>0</v>
      </c>
      <c r="C504" s="47">
        <f t="shared" si="22"/>
        <v>0</v>
      </c>
      <c r="D504" s="48">
        <f>ROUND(MAX((B504-3500)*{0.03,0.1,0.2,0.25,0.3,0.35,0.45}-{0,105,555,1005,2755,5505,13505},0),2)</f>
        <v>0</v>
      </c>
      <c r="E504" s="48">
        <f>LOOKUP(C504/12,{0,1500.001,4500.001,9000.001,35000.001,55000.001,80000.001},{0.03,0.1,0.2,0.25,0.3,0.35,0.45})*C504-LOOKUP(C504/12,{0,1500.001,4500.001,9000.001,35000.001,55000.001,80000.001},{0,105,555,1005,2755,5505,13505})</f>
        <v>0</v>
      </c>
      <c r="F504" s="48">
        <f t="shared" si="24"/>
        <v>0</v>
      </c>
      <c r="G504" s="1"/>
    </row>
    <row r="505" spans="1:7" ht="14.25" thickBot="1">
      <c r="A505" s="43" t="s">
        <v>504</v>
      </c>
      <c r="B505" s="44">
        <f t="shared" si="23"/>
        <v>0</v>
      </c>
      <c r="C505" s="44">
        <f t="shared" si="22"/>
        <v>0</v>
      </c>
      <c r="D505" s="45">
        <f>ROUND(MAX((B505-3500)*{0.03,0.1,0.2,0.25,0.3,0.35,0.45}-{0,105,555,1005,2755,5505,13505},0),2)</f>
        <v>0</v>
      </c>
      <c r="E505" s="45">
        <f>LOOKUP(C505/12,{0,1500.001,4500.001,9000.001,35000.001,55000.001,80000.001},{0.03,0.1,0.2,0.25,0.3,0.35,0.45})*C505-LOOKUP(C505/12,{0,1500.001,4500.001,9000.001,35000.001,55000.001,80000.001},{0,105,555,1005,2755,5505,13505})</f>
        <v>0</v>
      </c>
      <c r="F505" s="45">
        <f t="shared" si="24"/>
        <v>0</v>
      </c>
      <c r="G505" s="1"/>
    </row>
    <row r="506" spans="1:7" ht="14.25" thickTop="1">
      <c r="A506" s="46" t="s">
        <v>505</v>
      </c>
      <c r="B506" s="41">
        <f t="shared" si="23"/>
        <v>0</v>
      </c>
      <c r="C506" s="47">
        <f t="shared" si="22"/>
        <v>0</v>
      </c>
      <c r="D506" s="48">
        <f>ROUND(MAX((B506-3500)*{0.03,0.1,0.2,0.25,0.3,0.35,0.45}-{0,105,555,1005,2755,5505,13505},0),2)</f>
        <v>0</v>
      </c>
      <c r="E506" s="48">
        <f>LOOKUP(C506/12,{0,1500.001,4500.001,9000.001,35000.001,55000.001,80000.001},{0.03,0.1,0.2,0.25,0.3,0.35,0.45})*C506-LOOKUP(C506/12,{0,1500.001,4500.001,9000.001,35000.001,55000.001,80000.001},{0,105,555,1005,2755,5505,13505})</f>
        <v>0</v>
      </c>
      <c r="F506" s="48">
        <f t="shared" si="24"/>
        <v>0</v>
      </c>
      <c r="G506" s="1"/>
    </row>
    <row r="507" spans="1:7">
      <c r="A507" s="43" t="s">
        <v>506</v>
      </c>
      <c r="B507" s="44">
        <f t="shared" si="23"/>
        <v>0</v>
      </c>
      <c r="C507" s="44">
        <f t="shared" si="22"/>
        <v>0</v>
      </c>
      <c r="D507" s="45">
        <f>ROUND(MAX((B507-3500)*{0.03,0.1,0.2,0.25,0.3,0.35,0.45}-{0,105,555,1005,2755,5505,13505},0),2)</f>
        <v>0</v>
      </c>
      <c r="E507" s="45">
        <f>LOOKUP(C507/12,{0,1500.001,4500.001,9000.001,35000.001,55000.001,80000.001},{0.03,0.1,0.2,0.25,0.3,0.35,0.45})*C507-LOOKUP(C507/12,{0,1500.001,4500.001,9000.001,35000.001,55000.001,80000.001},{0,105,555,1005,2755,5505,13505})</f>
        <v>0</v>
      </c>
      <c r="F507" s="45">
        <f t="shared" si="24"/>
        <v>0</v>
      </c>
      <c r="G507" s="1"/>
    </row>
    <row r="508" spans="1:7">
      <c r="A508" s="46" t="s">
        <v>507</v>
      </c>
      <c r="B508" s="47">
        <f t="shared" si="23"/>
        <v>0</v>
      </c>
      <c r="C508" s="47">
        <f t="shared" si="22"/>
        <v>0</v>
      </c>
      <c r="D508" s="48">
        <f>ROUND(MAX((B508-3500)*{0.03,0.1,0.2,0.25,0.3,0.35,0.45}-{0,105,555,1005,2755,5505,13505},0),2)</f>
        <v>0</v>
      </c>
      <c r="E508" s="48">
        <f>LOOKUP(C508/12,{0,1500.001,4500.001,9000.001,35000.001,55000.001,80000.001},{0.03,0.1,0.2,0.25,0.3,0.35,0.45})*C508-LOOKUP(C508/12,{0,1500.001,4500.001,9000.001,35000.001,55000.001,80000.001},{0,105,555,1005,2755,5505,13505})</f>
        <v>0</v>
      </c>
      <c r="F508" s="48">
        <f t="shared" si="24"/>
        <v>0</v>
      </c>
      <c r="G508" s="1"/>
    </row>
    <row r="509" spans="1:7" ht="14.25" thickBot="1">
      <c r="A509" s="43" t="s">
        <v>508</v>
      </c>
      <c r="B509" s="44">
        <f t="shared" si="23"/>
        <v>0</v>
      </c>
      <c r="C509" s="44">
        <f t="shared" si="22"/>
        <v>0</v>
      </c>
      <c r="D509" s="45">
        <f>ROUND(MAX((B509-3500)*{0.03,0.1,0.2,0.25,0.3,0.35,0.45}-{0,105,555,1005,2755,5505,13505},0),2)</f>
        <v>0</v>
      </c>
      <c r="E509" s="45">
        <f>LOOKUP(C509/12,{0,1500.001,4500.001,9000.001,35000.001,55000.001,80000.001},{0.03,0.1,0.2,0.25,0.3,0.35,0.45})*C509-LOOKUP(C509/12,{0,1500.001,4500.001,9000.001,35000.001,55000.001,80000.001},{0,105,555,1005,2755,5505,13505})</f>
        <v>0</v>
      </c>
      <c r="F509" s="45">
        <f t="shared" si="24"/>
        <v>0</v>
      </c>
      <c r="G509" s="1"/>
    </row>
    <row r="510" spans="1:7" ht="14.25" thickTop="1">
      <c r="A510" s="46" t="s">
        <v>509</v>
      </c>
      <c r="B510" s="41">
        <f t="shared" si="23"/>
        <v>0</v>
      </c>
      <c r="C510" s="47">
        <f t="shared" si="22"/>
        <v>0</v>
      </c>
      <c r="D510" s="48">
        <f>ROUND(MAX((B510-3500)*{0.03,0.1,0.2,0.25,0.3,0.35,0.45}-{0,105,555,1005,2755,5505,13505},0),2)</f>
        <v>0</v>
      </c>
      <c r="E510" s="48">
        <f>LOOKUP(C510/12,{0,1500.001,4500.001,9000.001,35000.001,55000.001,80000.001},{0.03,0.1,0.2,0.25,0.3,0.35,0.45})*C510-LOOKUP(C510/12,{0,1500.001,4500.001,9000.001,35000.001,55000.001,80000.001},{0,105,555,1005,2755,5505,13505})</f>
        <v>0</v>
      </c>
      <c r="F510" s="48">
        <f t="shared" si="24"/>
        <v>0</v>
      </c>
      <c r="G510" s="1"/>
    </row>
    <row r="511" spans="1:7">
      <c r="A511" s="43" t="s">
        <v>510</v>
      </c>
      <c r="B511" s="44">
        <f t="shared" si="23"/>
        <v>0</v>
      </c>
      <c r="C511" s="44">
        <f t="shared" si="22"/>
        <v>0</v>
      </c>
      <c r="D511" s="45">
        <f>ROUND(MAX((B511-3500)*{0.03,0.1,0.2,0.25,0.3,0.35,0.45}-{0,105,555,1005,2755,5505,13505},0),2)</f>
        <v>0</v>
      </c>
      <c r="E511" s="45">
        <f>LOOKUP(C511/12,{0,1500.001,4500.001,9000.001,35000.001,55000.001,80000.001},{0.03,0.1,0.2,0.25,0.3,0.35,0.45})*C511-LOOKUP(C511/12,{0,1500.001,4500.001,9000.001,35000.001,55000.001,80000.001},{0,105,555,1005,2755,5505,13505})</f>
        <v>0</v>
      </c>
      <c r="F511" s="45">
        <f t="shared" si="24"/>
        <v>0</v>
      </c>
      <c r="G511" s="1"/>
    </row>
    <row r="512" spans="1:7">
      <c r="A512" s="46" t="s">
        <v>511</v>
      </c>
      <c r="B512" s="47">
        <f t="shared" si="23"/>
        <v>0</v>
      </c>
      <c r="C512" s="47">
        <f t="shared" si="22"/>
        <v>0</v>
      </c>
      <c r="D512" s="48">
        <f>ROUND(MAX((B512-3500)*{0.03,0.1,0.2,0.25,0.3,0.35,0.45}-{0,105,555,1005,2755,5505,13505},0),2)</f>
        <v>0</v>
      </c>
      <c r="E512" s="48">
        <f>LOOKUP(C512/12,{0,1500.001,4500.001,9000.001,35000.001,55000.001,80000.001},{0.03,0.1,0.2,0.25,0.3,0.35,0.45})*C512-LOOKUP(C512/12,{0,1500.001,4500.001,9000.001,35000.001,55000.001,80000.001},{0,105,555,1005,2755,5505,13505})</f>
        <v>0</v>
      </c>
      <c r="F512" s="48">
        <f t="shared" si="24"/>
        <v>0</v>
      </c>
      <c r="G512" s="1"/>
    </row>
    <row r="513" spans="1:7" ht="14.25" thickBot="1">
      <c r="A513" s="43" t="s">
        <v>512</v>
      </c>
      <c r="B513" s="44">
        <f t="shared" si="23"/>
        <v>0</v>
      </c>
      <c r="C513" s="44">
        <f t="shared" si="22"/>
        <v>0</v>
      </c>
      <c r="D513" s="45">
        <f>ROUND(MAX((B513-3500)*{0.03,0.1,0.2,0.25,0.3,0.35,0.45}-{0,105,555,1005,2755,5505,13505},0),2)</f>
        <v>0</v>
      </c>
      <c r="E513" s="45">
        <f>LOOKUP(C513/12,{0,1500.001,4500.001,9000.001,35000.001,55000.001,80000.001},{0.03,0.1,0.2,0.25,0.3,0.35,0.45})*C513-LOOKUP(C513/12,{0,1500.001,4500.001,9000.001,35000.001,55000.001,80000.001},{0,105,555,1005,2755,5505,13505})</f>
        <v>0</v>
      </c>
      <c r="F513" s="45">
        <f t="shared" si="24"/>
        <v>0</v>
      </c>
      <c r="G513" s="1"/>
    </row>
    <row r="514" spans="1:7" ht="14.25" thickTop="1">
      <c r="A514" s="46" t="s">
        <v>513</v>
      </c>
      <c r="B514" s="41">
        <f t="shared" si="23"/>
        <v>0</v>
      </c>
      <c r="C514" s="47">
        <f t="shared" ref="C514:C577" si="25">(B514&lt;&gt;0)*($I$6+$I$5-B514)</f>
        <v>0</v>
      </c>
      <c r="D514" s="48">
        <f>ROUND(MAX((B514-3500)*{0.03,0.1,0.2,0.25,0.3,0.35,0.45}-{0,105,555,1005,2755,5505,13505},0),2)</f>
        <v>0</v>
      </c>
      <c r="E514" s="48">
        <f>LOOKUP(C514/12,{0,1500.001,4500.001,9000.001,35000.001,55000.001,80000.001},{0.03,0.1,0.2,0.25,0.3,0.35,0.45})*C514-LOOKUP(C514/12,{0,1500.001,4500.001,9000.001,35000.001,55000.001,80000.001},{0,105,555,1005,2755,5505,13505})</f>
        <v>0</v>
      </c>
      <c r="F514" s="48">
        <f t="shared" si="24"/>
        <v>0</v>
      </c>
      <c r="G514" s="1"/>
    </row>
    <row r="515" spans="1:7">
      <c r="A515" s="43" t="s">
        <v>514</v>
      </c>
      <c r="B515" s="44">
        <f t="shared" ref="B515:B578" si="26">IF(AND(B514+100&lt;$I$6+$I$5,B514&lt;&gt;0),B514+100,0)</f>
        <v>0</v>
      </c>
      <c r="C515" s="44">
        <f t="shared" si="25"/>
        <v>0</v>
      </c>
      <c r="D515" s="45">
        <f>ROUND(MAX((B515-3500)*{0.03,0.1,0.2,0.25,0.3,0.35,0.45}-{0,105,555,1005,2755,5505,13505},0),2)</f>
        <v>0</v>
      </c>
      <c r="E515" s="45">
        <f>LOOKUP(C515/12,{0,1500.001,4500.001,9000.001,35000.001,55000.001,80000.001},{0.03,0.1,0.2,0.25,0.3,0.35,0.45})*C515-LOOKUP(C515/12,{0,1500.001,4500.001,9000.001,35000.001,55000.001,80000.001},{0,105,555,1005,2755,5505,13505})</f>
        <v>0</v>
      </c>
      <c r="F515" s="45">
        <f t="shared" ref="F515:F578" si="27">D515+E515</f>
        <v>0</v>
      </c>
      <c r="G515" s="1"/>
    </row>
    <row r="516" spans="1:7">
      <c r="A516" s="46" t="s">
        <v>515</v>
      </c>
      <c r="B516" s="47">
        <f t="shared" si="26"/>
        <v>0</v>
      </c>
      <c r="C516" s="47">
        <f t="shared" si="25"/>
        <v>0</v>
      </c>
      <c r="D516" s="48">
        <f>ROUND(MAX((B516-3500)*{0.03,0.1,0.2,0.25,0.3,0.35,0.45}-{0,105,555,1005,2755,5505,13505},0),2)</f>
        <v>0</v>
      </c>
      <c r="E516" s="48">
        <f>LOOKUP(C516/12,{0,1500.001,4500.001,9000.001,35000.001,55000.001,80000.001},{0.03,0.1,0.2,0.25,0.3,0.35,0.45})*C516-LOOKUP(C516/12,{0,1500.001,4500.001,9000.001,35000.001,55000.001,80000.001},{0,105,555,1005,2755,5505,13505})</f>
        <v>0</v>
      </c>
      <c r="F516" s="48">
        <f t="shared" si="27"/>
        <v>0</v>
      </c>
      <c r="G516" s="1"/>
    </row>
    <row r="517" spans="1:7" ht="14.25" thickBot="1">
      <c r="A517" s="43" t="s">
        <v>516</v>
      </c>
      <c r="B517" s="44">
        <f t="shared" si="26"/>
        <v>0</v>
      </c>
      <c r="C517" s="44">
        <f t="shared" si="25"/>
        <v>0</v>
      </c>
      <c r="D517" s="45">
        <f>ROUND(MAX((B517-3500)*{0.03,0.1,0.2,0.25,0.3,0.35,0.45}-{0,105,555,1005,2755,5505,13505},0),2)</f>
        <v>0</v>
      </c>
      <c r="E517" s="45">
        <f>LOOKUP(C517/12,{0,1500.001,4500.001,9000.001,35000.001,55000.001,80000.001},{0.03,0.1,0.2,0.25,0.3,0.35,0.45})*C517-LOOKUP(C517/12,{0,1500.001,4500.001,9000.001,35000.001,55000.001,80000.001},{0,105,555,1005,2755,5505,13505})</f>
        <v>0</v>
      </c>
      <c r="F517" s="45">
        <f t="shared" si="27"/>
        <v>0</v>
      </c>
      <c r="G517" s="1"/>
    </row>
    <row r="518" spans="1:7" ht="14.25" thickTop="1">
      <c r="A518" s="46" t="s">
        <v>517</v>
      </c>
      <c r="B518" s="41">
        <f t="shared" si="26"/>
        <v>0</v>
      </c>
      <c r="C518" s="47">
        <f t="shared" si="25"/>
        <v>0</v>
      </c>
      <c r="D518" s="48">
        <f>ROUND(MAX((B518-3500)*{0.03,0.1,0.2,0.25,0.3,0.35,0.45}-{0,105,555,1005,2755,5505,13505},0),2)</f>
        <v>0</v>
      </c>
      <c r="E518" s="48">
        <f>LOOKUP(C518/12,{0,1500.001,4500.001,9000.001,35000.001,55000.001,80000.001},{0.03,0.1,0.2,0.25,0.3,0.35,0.45})*C518-LOOKUP(C518/12,{0,1500.001,4500.001,9000.001,35000.001,55000.001,80000.001},{0,105,555,1005,2755,5505,13505})</f>
        <v>0</v>
      </c>
      <c r="F518" s="48">
        <f t="shared" si="27"/>
        <v>0</v>
      </c>
      <c r="G518" s="1"/>
    </row>
    <row r="519" spans="1:7">
      <c r="A519" s="43" t="s">
        <v>518</v>
      </c>
      <c r="B519" s="44">
        <f t="shared" si="26"/>
        <v>0</v>
      </c>
      <c r="C519" s="44">
        <f t="shared" si="25"/>
        <v>0</v>
      </c>
      <c r="D519" s="45">
        <f>ROUND(MAX((B519-3500)*{0.03,0.1,0.2,0.25,0.3,0.35,0.45}-{0,105,555,1005,2755,5505,13505},0),2)</f>
        <v>0</v>
      </c>
      <c r="E519" s="45">
        <f>LOOKUP(C519/12,{0,1500.001,4500.001,9000.001,35000.001,55000.001,80000.001},{0.03,0.1,0.2,0.25,0.3,0.35,0.45})*C519-LOOKUP(C519/12,{0,1500.001,4500.001,9000.001,35000.001,55000.001,80000.001},{0,105,555,1005,2755,5505,13505})</f>
        <v>0</v>
      </c>
      <c r="F519" s="45">
        <f t="shared" si="27"/>
        <v>0</v>
      </c>
      <c r="G519" s="1"/>
    </row>
    <row r="520" spans="1:7">
      <c r="A520" s="46" t="s">
        <v>519</v>
      </c>
      <c r="B520" s="47">
        <f t="shared" si="26"/>
        <v>0</v>
      </c>
      <c r="C520" s="47">
        <f t="shared" si="25"/>
        <v>0</v>
      </c>
      <c r="D520" s="48">
        <f>ROUND(MAX((B520-3500)*{0.03,0.1,0.2,0.25,0.3,0.35,0.45}-{0,105,555,1005,2755,5505,13505},0),2)</f>
        <v>0</v>
      </c>
      <c r="E520" s="48">
        <f>LOOKUP(C520/12,{0,1500.001,4500.001,9000.001,35000.001,55000.001,80000.001},{0.03,0.1,0.2,0.25,0.3,0.35,0.45})*C520-LOOKUP(C520/12,{0,1500.001,4500.001,9000.001,35000.001,55000.001,80000.001},{0,105,555,1005,2755,5505,13505})</f>
        <v>0</v>
      </c>
      <c r="F520" s="48">
        <f t="shared" si="27"/>
        <v>0</v>
      </c>
      <c r="G520" s="1"/>
    </row>
    <row r="521" spans="1:7" ht="14.25" thickBot="1">
      <c r="A521" s="43" t="s">
        <v>520</v>
      </c>
      <c r="B521" s="44">
        <f t="shared" si="26"/>
        <v>0</v>
      </c>
      <c r="C521" s="44">
        <f t="shared" si="25"/>
        <v>0</v>
      </c>
      <c r="D521" s="45">
        <f>ROUND(MAX((B521-3500)*{0.03,0.1,0.2,0.25,0.3,0.35,0.45}-{0,105,555,1005,2755,5505,13505},0),2)</f>
        <v>0</v>
      </c>
      <c r="E521" s="45">
        <f>LOOKUP(C521/12,{0,1500.001,4500.001,9000.001,35000.001,55000.001,80000.001},{0.03,0.1,0.2,0.25,0.3,0.35,0.45})*C521-LOOKUP(C521/12,{0,1500.001,4500.001,9000.001,35000.001,55000.001,80000.001},{0,105,555,1005,2755,5505,13505})</f>
        <v>0</v>
      </c>
      <c r="F521" s="45">
        <f t="shared" si="27"/>
        <v>0</v>
      </c>
      <c r="G521" s="1"/>
    </row>
    <row r="522" spans="1:7" ht="14.25" thickTop="1">
      <c r="A522" s="46" t="s">
        <v>521</v>
      </c>
      <c r="B522" s="41">
        <f t="shared" si="26"/>
        <v>0</v>
      </c>
      <c r="C522" s="47">
        <f t="shared" si="25"/>
        <v>0</v>
      </c>
      <c r="D522" s="48">
        <f>ROUND(MAX((B522-3500)*{0.03,0.1,0.2,0.25,0.3,0.35,0.45}-{0,105,555,1005,2755,5505,13505},0),2)</f>
        <v>0</v>
      </c>
      <c r="E522" s="48">
        <f>LOOKUP(C522/12,{0,1500.001,4500.001,9000.001,35000.001,55000.001,80000.001},{0.03,0.1,0.2,0.25,0.3,0.35,0.45})*C522-LOOKUP(C522/12,{0,1500.001,4500.001,9000.001,35000.001,55000.001,80000.001},{0,105,555,1005,2755,5505,13505})</f>
        <v>0</v>
      </c>
      <c r="F522" s="48">
        <f t="shared" si="27"/>
        <v>0</v>
      </c>
      <c r="G522" s="1"/>
    </row>
    <row r="523" spans="1:7">
      <c r="A523" s="43" t="s">
        <v>522</v>
      </c>
      <c r="B523" s="44">
        <f t="shared" si="26"/>
        <v>0</v>
      </c>
      <c r="C523" s="44">
        <f t="shared" si="25"/>
        <v>0</v>
      </c>
      <c r="D523" s="45">
        <f>ROUND(MAX((B523-3500)*{0.03,0.1,0.2,0.25,0.3,0.35,0.45}-{0,105,555,1005,2755,5505,13505},0),2)</f>
        <v>0</v>
      </c>
      <c r="E523" s="45">
        <f>LOOKUP(C523/12,{0,1500.001,4500.001,9000.001,35000.001,55000.001,80000.001},{0.03,0.1,0.2,0.25,0.3,0.35,0.45})*C523-LOOKUP(C523/12,{0,1500.001,4500.001,9000.001,35000.001,55000.001,80000.001},{0,105,555,1005,2755,5505,13505})</f>
        <v>0</v>
      </c>
      <c r="F523" s="45">
        <f t="shared" si="27"/>
        <v>0</v>
      </c>
      <c r="G523" s="1"/>
    </row>
    <row r="524" spans="1:7">
      <c r="A524" s="46" t="s">
        <v>523</v>
      </c>
      <c r="B524" s="47">
        <f t="shared" si="26"/>
        <v>0</v>
      </c>
      <c r="C524" s="47">
        <f t="shared" si="25"/>
        <v>0</v>
      </c>
      <c r="D524" s="48">
        <f>ROUND(MAX((B524-3500)*{0.03,0.1,0.2,0.25,0.3,0.35,0.45}-{0,105,555,1005,2755,5505,13505},0),2)</f>
        <v>0</v>
      </c>
      <c r="E524" s="48">
        <f>LOOKUP(C524/12,{0,1500.001,4500.001,9000.001,35000.001,55000.001,80000.001},{0.03,0.1,0.2,0.25,0.3,0.35,0.45})*C524-LOOKUP(C524/12,{0,1500.001,4500.001,9000.001,35000.001,55000.001,80000.001},{0,105,555,1005,2755,5505,13505})</f>
        <v>0</v>
      </c>
      <c r="F524" s="48">
        <f t="shared" si="27"/>
        <v>0</v>
      </c>
      <c r="G524" s="1"/>
    </row>
    <row r="525" spans="1:7" ht="14.25" thickBot="1">
      <c r="A525" s="43" t="s">
        <v>524</v>
      </c>
      <c r="B525" s="44">
        <f t="shared" si="26"/>
        <v>0</v>
      </c>
      <c r="C525" s="44">
        <f t="shared" si="25"/>
        <v>0</v>
      </c>
      <c r="D525" s="45">
        <f>ROUND(MAX((B525-3500)*{0.03,0.1,0.2,0.25,0.3,0.35,0.45}-{0,105,555,1005,2755,5505,13505},0),2)</f>
        <v>0</v>
      </c>
      <c r="E525" s="45">
        <f>LOOKUP(C525/12,{0,1500.001,4500.001,9000.001,35000.001,55000.001,80000.001},{0.03,0.1,0.2,0.25,0.3,0.35,0.45})*C525-LOOKUP(C525/12,{0,1500.001,4500.001,9000.001,35000.001,55000.001,80000.001},{0,105,555,1005,2755,5505,13505})</f>
        <v>0</v>
      </c>
      <c r="F525" s="45">
        <f t="shared" si="27"/>
        <v>0</v>
      </c>
      <c r="G525" s="1"/>
    </row>
    <row r="526" spans="1:7" ht="14.25" thickTop="1">
      <c r="A526" s="46" t="s">
        <v>525</v>
      </c>
      <c r="B526" s="41">
        <f t="shared" si="26"/>
        <v>0</v>
      </c>
      <c r="C526" s="47">
        <f t="shared" si="25"/>
        <v>0</v>
      </c>
      <c r="D526" s="48">
        <f>ROUND(MAX((B526-3500)*{0.03,0.1,0.2,0.25,0.3,0.35,0.45}-{0,105,555,1005,2755,5505,13505},0),2)</f>
        <v>0</v>
      </c>
      <c r="E526" s="48">
        <f>LOOKUP(C526/12,{0,1500.001,4500.001,9000.001,35000.001,55000.001,80000.001},{0.03,0.1,0.2,0.25,0.3,0.35,0.45})*C526-LOOKUP(C526/12,{0,1500.001,4500.001,9000.001,35000.001,55000.001,80000.001},{0,105,555,1005,2755,5505,13505})</f>
        <v>0</v>
      </c>
      <c r="F526" s="48">
        <f t="shared" si="27"/>
        <v>0</v>
      </c>
      <c r="G526" s="1"/>
    </row>
    <row r="527" spans="1:7">
      <c r="A527" s="43" t="s">
        <v>526</v>
      </c>
      <c r="B527" s="44">
        <f t="shared" si="26"/>
        <v>0</v>
      </c>
      <c r="C527" s="44">
        <f t="shared" si="25"/>
        <v>0</v>
      </c>
      <c r="D527" s="45">
        <f>ROUND(MAX((B527-3500)*{0.03,0.1,0.2,0.25,0.3,0.35,0.45}-{0,105,555,1005,2755,5505,13505},0),2)</f>
        <v>0</v>
      </c>
      <c r="E527" s="45">
        <f>LOOKUP(C527/12,{0,1500.001,4500.001,9000.001,35000.001,55000.001,80000.001},{0.03,0.1,0.2,0.25,0.3,0.35,0.45})*C527-LOOKUP(C527/12,{0,1500.001,4500.001,9000.001,35000.001,55000.001,80000.001},{0,105,555,1005,2755,5505,13505})</f>
        <v>0</v>
      </c>
      <c r="F527" s="45">
        <f t="shared" si="27"/>
        <v>0</v>
      </c>
      <c r="G527" s="1"/>
    </row>
    <row r="528" spans="1:7">
      <c r="A528" s="46" t="s">
        <v>527</v>
      </c>
      <c r="B528" s="47">
        <f t="shared" si="26"/>
        <v>0</v>
      </c>
      <c r="C528" s="47">
        <f t="shared" si="25"/>
        <v>0</v>
      </c>
      <c r="D528" s="48">
        <f>ROUND(MAX((B528-3500)*{0.03,0.1,0.2,0.25,0.3,0.35,0.45}-{0,105,555,1005,2755,5505,13505},0),2)</f>
        <v>0</v>
      </c>
      <c r="E528" s="48">
        <f>LOOKUP(C528/12,{0,1500.001,4500.001,9000.001,35000.001,55000.001,80000.001},{0.03,0.1,0.2,0.25,0.3,0.35,0.45})*C528-LOOKUP(C528/12,{0,1500.001,4500.001,9000.001,35000.001,55000.001,80000.001},{0,105,555,1005,2755,5505,13505})</f>
        <v>0</v>
      </c>
      <c r="F528" s="48">
        <f t="shared" si="27"/>
        <v>0</v>
      </c>
      <c r="G528" s="1"/>
    </row>
    <row r="529" spans="1:7" ht="14.25" thickBot="1">
      <c r="A529" s="43" t="s">
        <v>528</v>
      </c>
      <c r="B529" s="44">
        <f t="shared" si="26"/>
        <v>0</v>
      </c>
      <c r="C529" s="44">
        <f t="shared" si="25"/>
        <v>0</v>
      </c>
      <c r="D529" s="45">
        <f>ROUND(MAX((B529-3500)*{0.03,0.1,0.2,0.25,0.3,0.35,0.45}-{0,105,555,1005,2755,5505,13505},0),2)</f>
        <v>0</v>
      </c>
      <c r="E529" s="45">
        <f>LOOKUP(C529/12,{0,1500.001,4500.001,9000.001,35000.001,55000.001,80000.001},{0.03,0.1,0.2,0.25,0.3,0.35,0.45})*C529-LOOKUP(C529/12,{0,1500.001,4500.001,9000.001,35000.001,55000.001,80000.001},{0,105,555,1005,2755,5505,13505})</f>
        <v>0</v>
      </c>
      <c r="F529" s="45">
        <f t="shared" si="27"/>
        <v>0</v>
      </c>
      <c r="G529" s="1"/>
    </row>
    <row r="530" spans="1:7" ht="14.25" thickTop="1">
      <c r="A530" s="46" t="s">
        <v>529</v>
      </c>
      <c r="B530" s="41">
        <f t="shared" si="26"/>
        <v>0</v>
      </c>
      <c r="C530" s="47">
        <f t="shared" si="25"/>
        <v>0</v>
      </c>
      <c r="D530" s="48">
        <f>ROUND(MAX((B530-3500)*{0.03,0.1,0.2,0.25,0.3,0.35,0.45}-{0,105,555,1005,2755,5505,13505},0),2)</f>
        <v>0</v>
      </c>
      <c r="E530" s="48">
        <f>LOOKUP(C530/12,{0,1500.001,4500.001,9000.001,35000.001,55000.001,80000.001},{0.03,0.1,0.2,0.25,0.3,0.35,0.45})*C530-LOOKUP(C530/12,{0,1500.001,4500.001,9000.001,35000.001,55000.001,80000.001},{0,105,555,1005,2755,5505,13505})</f>
        <v>0</v>
      </c>
      <c r="F530" s="48">
        <f t="shared" si="27"/>
        <v>0</v>
      </c>
      <c r="G530" s="1"/>
    </row>
    <row r="531" spans="1:7">
      <c r="A531" s="43" t="s">
        <v>530</v>
      </c>
      <c r="B531" s="44">
        <f t="shared" si="26"/>
        <v>0</v>
      </c>
      <c r="C531" s="44">
        <f t="shared" si="25"/>
        <v>0</v>
      </c>
      <c r="D531" s="45">
        <f>ROUND(MAX((B531-3500)*{0.03,0.1,0.2,0.25,0.3,0.35,0.45}-{0,105,555,1005,2755,5505,13505},0),2)</f>
        <v>0</v>
      </c>
      <c r="E531" s="45">
        <f>LOOKUP(C531/12,{0,1500.001,4500.001,9000.001,35000.001,55000.001,80000.001},{0.03,0.1,0.2,0.25,0.3,0.35,0.45})*C531-LOOKUP(C531/12,{0,1500.001,4500.001,9000.001,35000.001,55000.001,80000.001},{0,105,555,1005,2755,5505,13505})</f>
        <v>0</v>
      </c>
      <c r="F531" s="45">
        <f t="shared" si="27"/>
        <v>0</v>
      </c>
      <c r="G531" s="1"/>
    </row>
    <row r="532" spans="1:7">
      <c r="A532" s="46" t="s">
        <v>531</v>
      </c>
      <c r="B532" s="47">
        <f t="shared" si="26"/>
        <v>0</v>
      </c>
      <c r="C532" s="47">
        <f t="shared" si="25"/>
        <v>0</v>
      </c>
      <c r="D532" s="48">
        <f>ROUND(MAX((B532-3500)*{0.03,0.1,0.2,0.25,0.3,0.35,0.45}-{0,105,555,1005,2755,5505,13505},0),2)</f>
        <v>0</v>
      </c>
      <c r="E532" s="48">
        <f>LOOKUP(C532/12,{0,1500.001,4500.001,9000.001,35000.001,55000.001,80000.001},{0.03,0.1,0.2,0.25,0.3,0.35,0.45})*C532-LOOKUP(C532/12,{0,1500.001,4500.001,9000.001,35000.001,55000.001,80000.001},{0,105,555,1005,2755,5505,13505})</f>
        <v>0</v>
      </c>
      <c r="F532" s="48">
        <f t="shared" si="27"/>
        <v>0</v>
      </c>
      <c r="G532" s="1"/>
    </row>
    <row r="533" spans="1:7" ht="14.25" thickBot="1">
      <c r="A533" s="43" t="s">
        <v>532</v>
      </c>
      <c r="B533" s="44">
        <f t="shared" si="26"/>
        <v>0</v>
      </c>
      <c r="C533" s="44">
        <f t="shared" si="25"/>
        <v>0</v>
      </c>
      <c r="D533" s="45">
        <f>ROUND(MAX((B533-3500)*{0.03,0.1,0.2,0.25,0.3,0.35,0.45}-{0,105,555,1005,2755,5505,13505},0),2)</f>
        <v>0</v>
      </c>
      <c r="E533" s="45">
        <f>LOOKUP(C533/12,{0,1500.001,4500.001,9000.001,35000.001,55000.001,80000.001},{0.03,0.1,0.2,0.25,0.3,0.35,0.45})*C533-LOOKUP(C533/12,{0,1500.001,4500.001,9000.001,35000.001,55000.001,80000.001},{0,105,555,1005,2755,5505,13505})</f>
        <v>0</v>
      </c>
      <c r="F533" s="45">
        <f t="shared" si="27"/>
        <v>0</v>
      </c>
      <c r="G533" s="1"/>
    </row>
    <row r="534" spans="1:7" ht="14.25" thickTop="1">
      <c r="A534" s="46" t="s">
        <v>533</v>
      </c>
      <c r="B534" s="41">
        <f t="shared" si="26"/>
        <v>0</v>
      </c>
      <c r="C534" s="47">
        <f t="shared" si="25"/>
        <v>0</v>
      </c>
      <c r="D534" s="48">
        <f>ROUND(MAX((B534-3500)*{0.03,0.1,0.2,0.25,0.3,0.35,0.45}-{0,105,555,1005,2755,5505,13505},0),2)</f>
        <v>0</v>
      </c>
      <c r="E534" s="48">
        <f>LOOKUP(C534/12,{0,1500.001,4500.001,9000.001,35000.001,55000.001,80000.001},{0.03,0.1,0.2,0.25,0.3,0.35,0.45})*C534-LOOKUP(C534/12,{0,1500.001,4500.001,9000.001,35000.001,55000.001,80000.001},{0,105,555,1005,2755,5505,13505})</f>
        <v>0</v>
      </c>
      <c r="F534" s="48">
        <f t="shared" si="27"/>
        <v>0</v>
      </c>
      <c r="G534" s="1"/>
    </row>
    <row r="535" spans="1:7">
      <c r="A535" s="43" t="s">
        <v>534</v>
      </c>
      <c r="B535" s="44">
        <f t="shared" si="26"/>
        <v>0</v>
      </c>
      <c r="C535" s="44">
        <f t="shared" si="25"/>
        <v>0</v>
      </c>
      <c r="D535" s="45">
        <f>ROUND(MAX((B535-3500)*{0.03,0.1,0.2,0.25,0.3,0.35,0.45}-{0,105,555,1005,2755,5505,13505},0),2)</f>
        <v>0</v>
      </c>
      <c r="E535" s="45">
        <f>LOOKUP(C535/12,{0,1500.001,4500.001,9000.001,35000.001,55000.001,80000.001},{0.03,0.1,0.2,0.25,0.3,0.35,0.45})*C535-LOOKUP(C535/12,{0,1500.001,4500.001,9000.001,35000.001,55000.001,80000.001},{0,105,555,1005,2755,5505,13505})</f>
        <v>0</v>
      </c>
      <c r="F535" s="45">
        <f t="shared" si="27"/>
        <v>0</v>
      </c>
      <c r="G535" s="1"/>
    </row>
    <row r="536" spans="1:7">
      <c r="A536" s="46" t="s">
        <v>535</v>
      </c>
      <c r="B536" s="47">
        <f t="shared" si="26"/>
        <v>0</v>
      </c>
      <c r="C536" s="47">
        <f t="shared" si="25"/>
        <v>0</v>
      </c>
      <c r="D536" s="48">
        <f>ROUND(MAX((B536-3500)*{0.03,0.1,0.2,0.25,0.3,0.35,0.45}-{0,105,555,1005,2755,5505,13505},0),2)</f>
        <v>0</v>
      </c>
      <c r="E536" s="48">
        <f>LOOKUP(C536/12,{0,1500.001,4500.001,9000.001,35000.001,55000.001,80000.001},{0.03,0.1,0.2,0.25,0.3,0.35,0.45})*C536-LOOKUP(C536/12,{0,1500.001,4500.001,9000.001,35000.001,55000.001,80000.001},{0,105,555,1005,2755,5505,13505})</f>
        <v>0</v>
      </c>
      <c r="F536" s="48">
        <f t="shared" si="27"/>
        <v>0</v>
      </c>
      <c r="G536" s="1"/>
    </row>
    <row r="537" spans="1:7" ht="14.25" thickBot="1">
      <c r="A537" s="43" t="s">
        <v>536</v>
      </c>
      <c r="B537" s="44">
        <f t="shared" si="26"/>
        <v>0</v>
      </c>
      <c r="C537" s="44">
        <f t="shared" si="25"/>
        <v>0</v>
      </c>
      <c r="D537" s="45">
        <f>ROUND(MAX((B537-3500)*{0.03,0.1,0.2,0.25,0.3,0.35,0.45}-{0,105,555,1005,2755,5505,13505},0),2)</f>
        <v>0</v>
      </c>
      <c r="E537" s="45">
        <f>LOOKUP(C537/12,{0,1500.001,4500.001,9000.001,35000.001,55000.001,80000.001},{0.03,0.1,0.2,0.25,0.3,0.35,0.45})*C537-LOOKUP(C537/12,{0,1500.001,4500.001,9000.001,35000.001,55000.001,80000.001},{0,105,555,1005,2755,5505,13505})</f>
        <v>0</v>
      </c>
      <c r="F537" s="45">
        <f t="shared" si="27"/>
        <v>0</v>
      </c>
      <c r="G537" s="1"/>
    </row>
    <row r="538" spans="1:7" ht="14.25" thickTop="1">
      <c r="A538" s="46" t="s">
        <v>537</v>
      </c>
      <c r="B538" s="41">
        <f t="shared" si="26"/>
        <v>0</v>
      </c>
      <c r="C538" s="47">
        <f t="shared" si="25"/>
        <v>0</v>
      </c>
      <c r="D538" s="48">
        <f>ROUND(MAX((B538-3500)*{0.03,0.1,0.2,0.25,0.3,0.35,0.45}-{0,105,555,1005,2755,5505,13505},0),2)</f>
        <v>0</v>
      </c>
      <c r="E538" s="48">
        <f>LOOKUP(C538/12,{0,1500.001,4500.001,9000.001,35000.001,55000.001,80000.001},{0.03,0.1,0.2,0.25,0.3,0.35,0.45})*C538-LOOKUP(C538/12,{0,1500.001,4500.001,9000.001,35000.001,55000.001,80000.001},{0,105,555,1005,2755,5505,13505})</f>
        <v>0</v>
      </c>
      <c r="F538" s="48">
        <f t="shared" si="27"/>
        <v>0</v>
      </c>
      <c r="G538" s="1"/>
    </row>
    <row r="539" spans="1:7">
      <c r="A539" s="43" t="s">
        <v>538</v>
      </c>
      <c r="B539" s="44">
        <f t="shared" si="26"/>
        <v>0</v>
      </c>
      <c r="C539" s="44">
        <f t="shared" si="25"/>
        <v>0</v>
      </c>
      <c r="D539" s="45">
        <f>ROUND(MAX((B539-3500)*{0.03,0.1,0.2,0.25,0.3,0.35,0.45}-{0,105,555,1005,2755,5505,13505},0),2)</f>
        <v>0</v>
      </c>
      <c r="E539" s="45">
        <f>LOOKUP(C539/12,{0,1500.001,4500.001,9000.001,35000.001,55000.001,80000.001},{0.03,0.1,0.2,0.25,0.3,0.35,0.45})*C539-LOOKUP(C539/12,{0,1500.001,4500.001,9000.001,35000.001,55000.001,80000.001},{0,105,555,1005,2755,5505,13505})</f>
        <v>0</v>
      </c>
      <c r="F539" s="45">
        <f t="shared" si="27"/>
        <v>0</v>
      </c>
      <c r="G539" s="1"/>
    </row>
    <row r="540" spans="1:7">
      <c r="A540" s="46" t="s">
        <v>539</v>
      </c>
      <c r="B540" s="47">
        <f t="shared" si="26"/>
        <v>0</v>
      </c>
      <c r="C540" s="47">
        <f t="shared" si="25"/>
        <v>0</v>
      </c>
      <c r="D540" s="48">
        <f>ROUND(MAX((B540-3500)*{0.03,0.1,0.2,0.25,0.3,0.35,0.45}-{0,105,555,1005,2755,5505,13505},0),2)</f>
        <v>0</v>
      </c>
      <c r="E540" s="48">
        <f>LOOKUP(C540/12,{0,1500.001,4500.001,9000.001,35000.001,55000.001,80000.001},{0.03,0.1,0.2,0.25,0.3,0.35,0.45})*C540-LOOKUP(C540/12,{0,1500.001,4500.001,9000.001,35000.001,55000.001,80000.001},{0,105,555,1005,2755,5505,13505})</f>
        <v>0</v>
      </c>
      <c r="F540" s="48">
        <f t="shared" si="27"/>
        <v>0</v>
      </c>
      <c r="G540" s="1"/>
    </row>
    <row r="541" spans="1:7" ht="14.25" thickBot="1">
      <c r="A541" s="43" t="s">
        <v>540</v>
      </c>
      <c r="B541" s="44">
        <f t="shared" si="26"/>
        <v>0</v>
      </c>
      <c r="C541" s="44">
        <f t="shared" si="25"/>
        <v>0</v>
      </c>
      <c r="D541" s="45">
        <f>ROUND(MAX((B541-3500)*{0.03,0.1,0.2,0.25,0.3,0.35,0.45}-{0,105,555,1005,2755,5505,13505},0),2)</f>
        <v>0</v>
      </c>
      <c r="E541" s="45">
        <f>LOOKUP(C541/12,{0,1500.001,4500.001,9000.001,35000.001,55000.001,80000.001},{0.03,0.1,0.2,0.25,0.3,0.35,0.45})*C541-LOOKUP(C541/12,{0,1500.001,4500.001,9000.001,35000.001,55000.001,80000.001},{0,105,555,1005,2755,5505,13505})</f>
        <v>0</v>
      </c>
      <c r="F541" s="45">
        <f t="shared" si="27"/>
        <v>0</v>
      </c>
      <c r="G541" s="1"/>
    </row>
    <row r="542" spans="1:7" ht="14.25" thickTop="1">
      <c r="A542" s="46" t="s">
        <v>541</v>
      </c>
      <c r="B542" s="41">
        <f t="shared" si="26"/>
        <v>0</v>
      </c>
      <c r="C542" s="47">
        <f t="shared" si="25"/>
        <v>0</v>
      </c>
      <c r="D542" s="48">
        <f>ROUND(MAX((B542-3500)*{0.03,0.1,0.2,0.25,0.3,0.35,0.45}-{0,105,555,1005,2755,5505,13505},0),2)</f>
        <v>0</v>
      </c>
      <c r="E542" s="48">
        <f>LOOKUP(C542/12,{0,1500.001,4500.001,9000.001,35000.001,55000.001,80000.001},{0.03,0.1,0.2,0.25,0.3,0.35,0.45})*C542-LOOKUP(C542/12,{0,1500.001,4500.001,9000.001,35000.001,55000.001,80000.001},{0,105,555,1005,2755,5505,13505})</f>
        <v>0</v>
      </c>
      <c r="F542" s="48">
        <f t="shared" si="27"/>
        <v>0</v>
      </c>
      <c r="G542" s="1"/>
    </row>
    <row r="543" spans="1:7">
      <c r="A543" s="43" t="s">
        <v>542</v>
      </c>
      <c r="B543" s="44">
        <f t="shared" si="26"/>
        <v>0</v>
      </c>
      <c r="C543" s="44">
        <f t="shared" si="25"/>
        <v>0</v>
      </c>
      <c r="D543" s="45">
        <f>ROUND(MAX((B543-3500)*{0.03,0.1,0.2,0.25,0.3,0.35,0.45}-{0,105,555,1005,2755,5505,13505},0),2)</f>
        <v>0</v>
      </c>
      <c r="E543" s="45">
        <f>LOOKUP(C543/12,{0,1500.001,4500.001,9000.001,35000.001,55000.001,80000.001},{0.03,0.1,0.2,0.25,0.3,0.35,0.45})*C543-LOOKUP(C543/12,{0,1500.001,4500.001,9000.001,35000.001,55000.001,80000.001},{0,105,555,1005,2755,5505,13505})</f>
        <v>0</v>
      </c>
      <c r="F543" s="45">
        <f t="shared" si="27"/>
        <v>0</v>
      </c>
      <c r="G543" s="1"/>
    </row>
    <row r="544" spans="1:7">
      <c r="A544" s="46" t="s">
        <v>543</v>
      </c>
      <c r="B544" s="47">
        <f t="shared" si="26"/>
        <v>0</v>
      </c>
      <c r="C544" s="47">
        <f t="shared" si="25"/>
        <v>0</v>
      </c>
      <c r="D544" s="48">
        <f>ROUND(MAX((B544-3500)*{0.03,0.1,0.2,0.25,0.3,0.35,0.45}-{0,105,555,1005,2755,5505,13505},0),2)</f>
        <v>0</v>
      </c>
      <c r="E544" s="48">
        <f>LOOKUP(C544/12,{0,1500.001,4500.001,9000.001,35000.001,55000.001,80000.001},{0.03,0.1,0.2,0.25,0.3,0.35,0.45})*C544-LOOKUP(C544/12,{0,1500.001,4500.001,9000.001,35000.001,55000.001,80000.001},{0,105,555,1005,2755,5505,13505})</f>
        <v>0</v>
      </c>
      <c r="F544" s="48">
        <f t="shared" si="27"/>
        <v>0</v>
      </c>
      <c r="G544" s="1"/>
    </row>
    <row r="545" spans="1:7" ht="14.25" thickBot="1">
      <c r="A545" s="43" t="s">
        <v>544</v>
      </c>
      <c r="B545" s="44">
        <f t="shared" si="26"/>
        <v>0</v>
      </c>
      <c r="C545" s="44">
        <f t="shared" si="25"/>
        <v>0</v>
      </c>
      <c r="D545" s="45">
        <f>ROUND(MAX((B545-3500)*{0.03,0.1,0.2,0.25,0.3,0.35,0.45}-{0,105,555,1005,2755,5505,13505},0),2)</f>
        <v>0</v>
      </c>
      <c r="E545" s="45">
        <f>LOOKUP(C545/12,{0,1500.001,4500.001,9000.001,35000.001,55000.001,80000.001},{0.03,0.1,0.2,0.25,0.3,0.35,0.45})*C545-LOOKUP(C545/12,{0,1500.001,4500.001,9000.001,35000.001,55000.001,80000.001},{0,105,555,1005,2755,5505,13505})</f>
        <v>0</v>
      </c>
      <c r="F545" s="45">
        <f t="shared" si="27"/>
        <v>0</v>
      </c>
      <c r="G545" s="1"/>
    </row>
    <row r="546" spans="1:7" ht="14.25" thickTop="1">
      <c r="A546" s="46" t="s">
        <v>545</v>
      </c>
      <c r="B546" s="41">
        <f t="shared" si="26"/>
        <v>0</v>
      </c>
      <c r="C546" s="47">
        <f t="shared" si="25"/>
        <v>0</v>
      </c>
      <c r="D546" s="48">
        <f>ROUND(MAX((B546-3500)*{0.03,0.1,0.2,0.25,0.3,0.35,0.45}-{0,105,555,1005,2755,5505,13505},0),2)</f>
        <v>0</v>
      </c>
      <c r="E546" s="48">
        <f>LOOKUP(C546/12,{0,1500.001,4500.001,9000.001,35000.001,55000.001,80000.001},{0.03,0.1,0.2,0.25,0.3,0.35,0.45})*C546-LOOKUP(C546/12,{0,1500.001,4500.001,9000.001,35000.001,55000.001,80000.001},{0,105,555,1005,2755,5505,13505})</f>
        <v>0</v>
      </c>
      <c r="F546" s="48">
        <f t="shared" si="27"/>
        <v>0</v>
      </c>
      <c r="G546" s="1"/>
    </row>
    <row r="547" spans="1:7">
      <c r="A547" s="43" t="s">
        <v>546</v>
      </c>
      <c r="B547" s="44">
        <f t="shared" si="26"/>
        <v>0</v>
      </c>
      <c r="C547" s="44">
        <f t="shared" si="25"/>
        <v>0</v>
      </c>
      <c r="D547" s="45">
        <f>ROUND(MAX((B547-3500)*{0.03,0.1,0.2,0.25,0.3,0.35,0.45}-{0,105,555,1005,2755,5505,13505},0),2)</f>
        <v>0</v>
      </c>
      <c r="E547" s="45">
        <f>LOOKUP(C547/12,{0,1500.001,4500.001,9000.001,35000.001,55000.001,80000.001},{0.03,0.1,0.2,0.25,0.3,0.35,0.45})*C547-LOOKUP(C547/12,{0,1500.001,4500.001,9000.001,35000.001,55000.001,80000.001},{0,105,555,1005,2755,5505,13505})</f>
        <v>0</v>
      </c>
      <c r="F547" s="45">
        <f t="shared" si="27"/>
        <v>0</v>
      </c>
      <c r="G547" s="1"/>
    </row>
    <row r="548" spans="1:7">
      <c r="A548" s="46" t="s">
        <v>547</v>
      </c>
      <c r="B548" s="47">
        <f t="shared" si="26"/>
        <v>0</v>
      </c>
      <c r="C548" s="47">
        <f t="shared" si="25"/>
        <v>0</v>
      </c>
      <c r="D548" s="48">
        <f>ROUND(MAX((B548-3500)*{0.03,0.1,0.2,0.25,0.3,0.35,0.45}-{0,105,555,1005,2755,5505,13505},0),2)</f>
        <v>0</v>
      </c>
      <c r="E548" s="48">
        <f>LOOKUP(C548/12,{0,1500.001,4500.001,9000.001,35000.001,55000.001,80000.001},{0.03,0.1,0.2,0.25,0.3,0.35,0.45})*C548-LOOKUP(C548/12,{0,1500.001,4500.001,9000.001,35000.001,55000.001,80000.001},{0,105,555,1005,2755,5505,13505})</f>
        <v>0</v>
      </c>
      <c r="F548" s="48">
        <f t="shared" si="27"/>
        <v>0</v>
      </c>
      <c r="G548" s="1"/>
    </row>
    <row r="549" spans="1:7" ht="14.25" thickBot="1">
      <c r="A549" s="43" t="s">
        <v>548</v>
      </c>
      <c r="B549" s="44">
        <f t="shared" si="26"/>
        <v>0</v>
      </c>
      <c r="C549" s="44">
        <f t="shared" si="25"/>
        <v>0</v>
      </c>
      <c r="D549" s="45">
        <f>ROUND(MAX((B549-3500)*{0.03,0.1,0.2,0.25,0.3,0.35,0.45}-{0,105,555,1005,2755,5505,13505},0),2)</f>
        <v>0</v>
      </c>
      <c r="E549" s="45">
        <f>LOOKUP(C549/12,{0,1500.001,4500.001,9000.001,35000.001,55000.001,80000.001},{0.03,0.1,0.2,0.25,0.3,0.35,0.45})*C549-LOOKUP(C549/12,{0,1500.001,4500.001,9000.001,35000.001,55000.001,80000.001},{0,105,555,1005,2755,5505,13505})</f>
        <v>0</v>
      </c>
      <c r="F549" s="45">
        <f t="shared" si="27"/>
        <v>0</v>
      </c>
      <c r="G549" s="1"/>
    </row>
    <row r="550" spans="1:7" ht="14.25" thickTop="1">
      <c r="A550" s="46" t="s">
        <v>549</v>
      </c>
      <c r="B550" s="41">
        <f t="shared" si="26"/>
        <v>0</v>
      </c>
      <c r="C550" s="47">
        <f t="shared" si="25"/>
        <v>0</v>
      </c>
      <c r="D550" s="48">
        <f>ROUND(MAX((B550-3500)*{0.03,0.1,0.2,0.25,0.3,0.35,0.45}-{0,105,555,1005,2755,5505,13505},0),2)</f>
        <v>0</v>
      </c>
      <c r="E550" s="48">
        <f>LOOKUP(C550/12,{0,1500.001,4500.001,9000.001,35000.001,55000.001,80000.001},{0.03,0.1,0.2,0.25,0.3,0.35,0.45})*C550-LOOKUP(C550/12,{0,1500.001,4500.001,9000.001,35000.001,55000.001,80000.001},{0,105,555,1005,2755,5505,13505})</f>
        <v>0</v>
      </c>
      <c r="F550" s="48">
        <f t="shared" si="27"/>
        <v>0</v>
      </c>
      <c r="G550" s="1"/>
    </row>
    <row r="551" spans="1:7">
      <c r="A551" s="43" t="s">
        <v>550</v>
      </c>
      <c r="B551" s="44">
        <f t="shared" si="26"/>
        <v>0</v>
      </c>
      <c r="C551" s="44">
        <f t="shared" si="25"/>
        <v>0</v>
      </c>
      <c r="D551" s="45">
        <f>ROUND(MAX((B551-3500)*{0.03,0.1,0.2,0.25,0.3,0.35,0.45}-{0,105,555,1005,2755,5505,13505},0),2)</f>
        <v>0</v>
      </c>
      <c r="E551" s="45">
        <f>LOOKUP(C551/12,{0,1500.001,4500.001,9000.001,35000.001,55000.001,80000.001},{0.03,0.1,0.2,0.25,0.3,0.35,0.45})*C551-LOOKUP(C551/12,{0,1500.001,4500.001,9000.001,35000.001,55000.001,80000.001},{0,105,555,1005,2755,5505,13505})</f>
        <v>0</v>
      </c>
      <c r="F551" s="45">
        <f t="shared" si="27"/>
        <v>0</v>
      </c>
      <c r="G551" s="1"/>
    </row>
    <row r="552" spans="1:7">
      <c r="A552" s="46" t="s">
        <v>551</v>
      </c>
      <c r="B552" s="47">
        <f t="shared" si="26"/>
        <v>0</v>
      </c>
      <c r="C552" s="47">
        <f t="shared" si="25"/>
        <v>0</v>
      </c>
      <c r="D552" s="48">
        <f>ROUND(MAX((B552-3500)*{0.03,0.1,0.2,0.25,0.3,0.35,0.45}-{0,105,555,1005,2755,5505,13505},0),2)</f>
        <v>0</v>
      </c>
      <c r="E552" s="48">
        <f>LOOKUP(C552/12,{0,1500.001,4500.001,9000.001,35000.001,55000.001,80000.001},{0.03,0.1,0.2,0.25,0.3,0.35,0.45})*C552-LOOKUP(C552/12,{0,1500.001,4500.001,9000.001,35000.001,55000.001,80000.001},{0,105,555,1005,2755,5505,13505})</f>
        <v>0</v>
      </c>
      <c r="F552" s="48">
        <f t="shared" si="27"/>
        <v>0</v>
      </c>
      <c r="G552" s="1"/>
    </row>
    <row r="553" spans="1:7" ht="14.25" thickBot="1">
      <c r="A553" s="43" t="s">
        <v>552</v>
      </c>
      <c r="B553" s="44">
        <f t="shared" si="26"/>
        <v>0</v>
      </c>
      <c r="C553" s="44">
        <f t="shared" si="25"/>
        <v>0</v>
      </c>
      <c r="D553" s="45">
        <f>ROUND(MAX((B553-3500)*{0.03,0.1,0.2,0.25,0.3,0.35,0.45}-{0,105,555,1005,2755,5505,13505},0),2)</f>
        <v>0</v>
      </c>
      <c r="E553" s="45">
        <f>LOOKUP(C553/12,{0,1500.001,4500.001,9000.001,35000.001,55000.001,80000.001},{0.03,0.1,0.2,0.25,0.3,0.35,0.45})*C553-LOOKUP(C553/12,{0,1500.001,4500.001,9000.001,35000.001,55000.001,80000.001},{0,105,555,1005,2755,5505,13505})</f>
        <v>0</v>
      </c>
      <c r="F553" s="45">
        <f t="shared" si="27"/>
        <v>0</v>
      </c>
      <c r="G553" s="1"/>
    </row>
    <row r="554" spans="1:7" ht="14.25" thickTop="1">
      <c r="A554" s="46" t="s">
        <v>553</v>
      </c>
      <c r="B554" s="41">
        <f t="shared" si="26"/>
        <v>0</v>
      </c>
      <c r="C554" s="47">
        <f t="shared" si="25"/>
        <v>0</v>
      </c>
      <c r="D554" s="48">
        <f>ROUND(MAX((B554-3500)*{0.03,0.1,0.2,0.25,0.3,0.35,0.45}-{0,105,555,1005,2755,5505,13505},0),2)</f>
        <v>0</v>
      </c>
      <c r="E554" s="48">
        <f>LOOKUP(C554/12,{0,1500.001,4500.001,9000.001,35000.001,55000.001,80000.001},{0.03,0.1,0.2,0.25,0.3,0.35,0.45})*C554-LOOKUP(C554/12,{0,1500.001,4500.001,9000.001,35000.001,55000.001,80000.001},{0,105,555,1005,2755,5505,13505})</f>
        <v>0</v>
      </c>
      <c r="F554" s="48">
        <f t="shared" si="27"/>
        <v>0</v>
      </c>
      <c r="G554" s="1"/>
    </row>
    <row r="555" spans="1:7">
      <c r="A555" s="43" t="s">
        <v>554</v>
      </c>
      <c r="B555" s="44">
        <f t="shared" si="26"/>
        <v>0</v>
      </c>
      <c r="C555" s="44">
        <f t="shared" si="25"/>
        <v>0</v>
      </c>
      <c r="D555" s="45">
        <f>ROUND(MAX((B555-3500)*{0.03,0.1,0.2,0.25,0.3,0.35,0.45}-{0,105,555,1005,2755,5505,13505},0),2)</f>
        <v>0</v>
      </c>
      <c r="E555" s="45">
        <f>LOOKUP(C555/12,{0,1500.001,4500.001,9000.001,35000.001,55000.001,80000.001},{0.03,0.1,0.2,0.25,0.3,0.35,0.45})*C555-LOOKUP(C555/12,{0,1500.001,4500.001,9000.001,35000.001,55000.001,80000.001},{0,105,555,1005,2755,5505,13505})</f>
        <v>0</v>
      </c>
      <c r="F555" s="45">
        <f t="shared" si="27"/>
        <v>0</v>
      </c>
      <c r="G555" s="1"/>
    </row>
    <row r="556" spans="1:7">
      <c r="A556" s="46" t="s">
        <v>555</v>
      </c>
      <c r="B556" s="47">
        <f t="shared" si="26"/>
        <v>0</v>
      </c>
      <c r="C556" s="47">
        <f t="shared" si="25"/>
        <v>0</v>
      </c>
      <c r="D556" s="48">
        <f>ROUND(MAX((B556-3500)*{0.03,0.1,0.2,0.25,0.3,0.35,0.45}-{0,105,555,1005,2755,5505,13505},0),2)</f>
        <v>0</v>
      </c>
      <c r="E556" s="48">
        <f>LOOKUP(C556/12,{0,1500.001,4500.001,9000.001,35000.001,55000.001,80000.001},{0.03,0.1,0.2,0.25,0.3,0.35,0.45})*C556-LOOKUP(C556/12,{0,1500.001,4500.001,9000.001,35000.001,55000.001,80000.001},{0,105,555,1005,2755,5505,13505})</f>
        <v>0</v>
      </c>
      <c r="F556" s="48">
        <f t="shared" si="27"/>
        <v>0</v>
      </c>
      <c r="G556" s="1"/>
    </row>
    <row r="557" spans="1:7" ht="14.25" thickBot="1">
      <c r="A557" s="43" t="s">
        <v>556</v>
      </c>
      <c r="B557" s="44">
        <f t="shared" si="26"/>
        <v>0</v>
      </c>
      <c r="C557" s="44">
        <f t="shared" si="25"/>
        <v>0</v>
      </c>
      <c r="D557" s="45">
        <f>ROUND(MAX((B557-3500)*{0.03,0.1,0.2,0.25,0.3,0.35,0.45}-{0,105,555,1005,2755,5505,13505},0),2)</f>
        <v>0</v>
      </c>
      <c r="E557" s="45">
        <f>LOOKUP(C557/12,{0,1500.001,4500.001,9000.001,35000.001,55000.001,80000.001},{0.03,0.1,0.2,0.25,0.3,0.35,0.45})*C557-LOOKUP(C557/12,{0,1500.001,4500.001,9000.001,35000.001,55000.001,80000.001},{0,105,555,1005,2755,5505,13505})</f>
        <v>0</v>
      </c>
      <c r="F557" s="45">
        <f t="shared" si="27"/>
        <v>0</v>
      </c>
      <c r="G557" s="1"/>
    </row>
    <row r="558" spans="1:7" ht="14.25" thickTop="1">
      <c r="A558" s="46" t="s">
        <v>557</v>
      </c>
      <c r="B558" s="41">
        <f t="shared" si="26"/>
        <v>0</v>
      </c>
      <c r="C558" s="47">
        <f t="shared" si="25"/>
        <v>0</v>
      </c>
      <c r="D558" s="48">
        <f>ROUND(MAX((B558-3500)*{0.03,0.1,0.2,0.25,0.3,0.35,0.45}-{0,105,555,1005,2755,5505,13505},0),2)</f>
        <v>0</v>
      </c>
      <c r="E558" s="48">
        <f>LOOKUP(C558/12,{0,1500.001,4500.001,9000.001,35000.001,55000.001,80000.001},{0.03,0.1,0.2,0.25,0.3,0.35,0.45})*C558-LOOKUP(C558/12,{0,1500.001,4500.001,9000.001,35000.001,55000.001,80000.001},{0,105,555,1005,2755,5505,13505})</f>
        <v>0</v>
      </c>
      <c r="F558" s="48">
        <f t="shared" si="27"/>
        <v>0</v>
      </c>
      <c r="G558" s="1"/>
    </row>
    <row r="559" spans="1:7">
      <c r="A559" s="43" t="s">
        <v>558</v>
      </c>
      <c r="B559" s="44">
        <f t="shared" si="26"/>
        <v>0</v>
      </c>
      <c r="C559" s="44">
        <f t="shared" si="25"/>
        <v>0</v>
      </c>
      <c r="D559" s="45">
        <f>ROUND(MAX((B559-3500)*{0.03,0.1,0.2,0.25,0.3,0.35,0.45}-{0,105,555,1005,2755,5505,13505},0),2)</f>
        <v>0</v>
      </c>
      <c r="E559" s="45">
        <f>LOOKUP(C559/12,{0,1500.001,4500.001,9000.001,35000.001,55000.001,80000.001},{0.03,0.1,0.2,0.25,0.3,0.35,0.45})*C559-LOOKUP(C559/12,{0,1500.001,4500.001,9000.001,35000.001,55000.001,80000.001},{0,105,555,1005,2755,5505,13505})</f>
        <v>0</v>
      </c>
      <c r="F559" s="45">
        <f t="shared" si="27"/>
        <v>0</v>
      </c>
      <c r="G559" s="1"/>
    </row>
    <row r="560" spans="1:7">
      <c r="A560" s="46" t="s">
        <v>559</v>
      </c>
      <c r="B560" s="47">
        <f t="shared" si="26"/>
        <v>0</v>
      </c>
      <c r="C560" s="47">
        <f t="shared" si="25"/>
        <v>0</v>
      </c>
      <c r="D560" s="48">
        <f>ROUND(MAX((B560-3500)*{0.03,0.1,0.2,0.25,0.3,0.35,0.45}-{0,105,555,1005,2755,5505,13505},0),2)</f>
        <v>0</v>
      </c>
      <c r="E560" s="48">
        <f>LOOKUP(C560/12,{0,1500.001,4500.001,9000.001,35000.001,55000.001,80000.001},{0.03,0.1,0.2,0.25,0.3,0.35,0.45})*C560-LOOKUP(C560/12,{0,1500.001,4500.001,9000.001,35000.001,55000.001,80000.001},{0,105,555,1005,2755,5505,13505})</f>
        <v>0</v>
      </c>
      <c r="F560" s="48">
        <f t="shared" si="27"/>
        <v>0</v>
      </c>
      <c r="G560" s="1"/>
    </row>
    <row r="561" spans="1:7" ht="14.25" thickBot="1">
      <c r="A561" s="43" t="s">
        <v>560</v>
      </c>
      <c r="B561" s="44">
        <f t="shared" si="26"/>
        <v>0</v>
      </c>
      <c r="C561" s="44">
        <f t="shared" si="25"/>
        <v>0</v>
      </c>
      <c r="D561" s="45">
        <f>ROUND(MAX((B561-3500)*{0.03,0.1,0.2,0.25,0.3,0.35,0.45}-{0,105,555,1005,2755,5505,13505},0),2)</f>
        <v>0</v>
      </c>
      <c r="E561" s="45">
        <f>LOOKUP(C561/12,{0,1500.001,4500.001,9000.001,35000.001,55000.001,80000.001},{0.03,0.1,0.2,0.25,0.3,0.35,0.45})*C561-LOOKUP(C561/12,{0,1500.001,4500.001,9000.001,35000.001,55000.001,80000.001},{0,105,555,1005,2755,5505,13505})</f>
        <v>0</v>
      </c>
      <c r="F561" s="45">
        <f t="shared" si="27"/>
        <v>0</v>
      </c>
      <c r="G561" s="1"/>
    </row>
    <row r="562" spans="1:7" ht="14.25" thickTop="1">
      <c r="A562" s="46" t="s">
        <v>561</v>
      </c>
      <c r="B562" s="41">
        <f t="shared" si="26"/>
        <v>0</v>
      </c>
      <c r="C562" s="47">
        <f t="shared" si="25"/>
        <v>0</v>
      </c>
      <c r="D562" s="48">
        <f>ROUND(MAX((B562-3500)*{0.03,0.1,0.2,0.25,0.3,0.35,0.45}-{0,105,555,1005,2755,5505,13505},0),2)</f>
        <v>0</v>
      </c>
      <c r="E562" s="48">
        <f>LOOKUP(C562/12,{0,1500.001,4500.001,9000.001,35000.001,55000.001,80000.001},{0.03,0.1,0.2,0.25,0.3,0.35,0.45})*C562-LOOKUP(C562/12,{0,1500.001,4500.001,9000.001,35000.001,55000.001,80000.001},{0,105,555,1005,2755,5505,13505})</f>
        <v>0</v>
      </c>
      <c r="F562" s="48">
        <f t="shared" si="27"/>
        <v>0</v>
      </c>
      <c r="G562" s="1"/>
    </row>
    <row r="563" spans="1:7">
      <c r="A563" s="43" t="s">
        <v>562</v>
      </c>
      <c r="B563" s="44">
        <f t="shared" si="26"/>
        <v>0</v>
      </c>
      <c r="C563" s="44">
        <f t="shared" si="25"/>
        <v>0</v>
      </c>
      <c r="D563" s="45">
        <f>ROUND(MAX((B563-3500)*{0.03,0.1,0.2,0.25,0.3,0.35,0.45}-{0,105,555,1005,2755,5505,13505},0),2)</f>
        <v>0</v>
      </c>
      <c r="E563" s="45">
        <f>LOOKUP(C563/12,{0,1500.001,4500.001,9000.001,35000.001,55000.001,80000.001},{0.03,0.1,0.2,0.25,0.3,0.35,0.45})*C563-LOOKUP(C563/12,{0,1500.001,4500.001,9000.001,35000.001,55000.001,80000.001},{0,105,555,1005,2755,5505,13505})</f>
        <v>0</v>
      </c>
      <c r="F563" s="45">
        <f t="shared" si="27"/>
        <v>0</v>
      </c>
      <c r="G563" s="1"/>
    </row>
    <row r="564" spans="1:7">
      <c r="A564" s="46" t="s">
        <v>563</v>
      </c>
      <c r="B564" s="47">
        <f t="shared" si="26"/>
        <v>0</v>
      </c>
      <c r="C564" s="47">
        <f t="shared" si="25"/>
        <v>0</v>
      </c>
      <c r="D564" s="48">
        <f>ROUND(MAX((B564-3500)*{0.03,0.1,0.2,0.25,0.3,0.35,0.45}-{0,105,555,1005,2755,5505,13505},0),2)</f>
        <v>0</v>
      </c>
      <c r="E564" s="48">
        <f>LOOKUP(C564/12,{0,1500.001,4500.001,9000.001,35000.001,55000.001,80000.001},{0.03,0.1,0.2,0.25,0.3,0.35,0.45})*C564-LOOKUP(C564/12,{0,1500.001,4500.001,9000.001,35000.001,55000.001,80000.001},{0,105,555,1005,2755,5505,13505})</f>
        <v>0</v>
      </c>
      <c r="F564" s="48">
        <f t="shared" si="27"/>
        <v>0</v>
      </c>
      <c r="G564" s="1"/>
    </row>
    <row r="565" spans="1:7" ht="14.25" thickBot="1">
      <c r="A565" s="43" t="s">
        <v>564</v>
      </c>
      <c r="B565" s="44">
        <f t="shared" si="26"/>
        <v>0</v>
      </c>
      <c r="C565" s="44">
        <f t="shared" si="25"/>
        <v>0</v>
      </c>
      <c r="D565" s="45">
        <f>ROUND(MAX((B565-3500)*{0.03,0.1,0.2,0.25,0.3,0.35,0.45}-{0,105,555,1005,2755,5505,13505},0),2)</f>
        <v>0</v>
      </c>
      <c r="E565" s="45">
        <f>LOOKUP(C565/12,{0,1500.001,4500.001,9000.001,35000.001,55000.001,80000.001},{0.03,0.1,0.2,0.25,0.3,0.35,0.45})*C565-LOOKUP(C565/12,{0,1500.001,4500.001,9000.001,35000.001,55000.001,80000.001},{0,105,555,1005,2755,5505,13505})</f>
        <v>0</v>
      </c>
      <c r="F565" s="45">
        <f t="shared" si="27"/>
        <v>0</v>
      </c>
      <c r="G565" s="1"/>
    </row>
    <row r="566" spans="1:7" ht="14.25" thickTop="1">
      <c r="A566" s="46" t="s">
        <v>565</v>
      </c>
      <c r="B566" s="41">
        <f t="shared" si="26"/>
        <v>0</v>
      </c>
      <c r="C566" s="47">
        <f t="shared" si="25"/>
        <v>0</v>
      </c>
      <c r="D566" s="48">
        <f>ROUND(MAX((B566-3500)*{0.03,0.1,0.2,0.25,0.3,0.35,0.45}-{0,105,555,1005,2755,5505,13505},0),2)</f>
        <v>0</v>
      </c>
      <c r="E566" s="48">
        <f>LOOKUP(C566/12,{0,1500.001,4500.001,9000.001,35000.001,55000.001,80000.001},{0.03,0.1,0.2,0.25,0.3,0.35,0.45})*C566-LOOKUP(C566/12,{0,1500.001,4500.001,9000.001,35000.001,55000.001,80000.001},{0,105,555,1005,2755,5505,13505})</f>
        <v>0</v>
      </c>
      <c r="F566" s="48">
        <f t="shared" si="27"/>
        <v>0</v>
      </c>
      <c r="G566" s="1"/>
    </row>
    <row r="567" spans="1:7">
      <c r="A567" s="43" t="s">
        <v>566</v>
      </c>
      <c r="B567" s="44">
        <f t="shared" si="26"/>
        <v>0</v>
      </c>
      <c r="C567" s="44">
        <f t="shared" si="25"/>
        <v>0</v>
      </c>
      <c r="D567" s="45">
        <f>ROUND(MAX((B567-3500)*{0.03,0.1,0.2,0.25,0.3,0.35,0.45}-{0,105,555,1005,2755,5505,13505},0),2)</f>
        <v>0</v>
      </c>
      <c r="E567" s="45">
        <f>LOOKUP(C567/12,{0,1500.001,4500.001,9000.001,35000.001,55000.001,80000.001},{0.03,0.1,0.2,0.25,0.3,0.35,0.45})*C567-LOOKUP(C567/12,{0,1500.001,4500.001,9000.001,35000.001,55000.001,80000.001},{0,105,555,1005,2755,5505,13505})</f>
        <v>0</v>
      </c>
      <c r="F567" s="45">
        <f t="shared" si="27"/>
        <v>0</v>
      </c>
      <c r="G567" s="1"/>
    </row>
    <row r="568" spans="1:7">
      <c r="A568" s="46" t="s">
        <v>567</v>
      </c>
      <c r="B568" s="47">
        <f t="shared" si="26"/>
        <v>0</v>
      </c>
      <c r="C568" s="47">
        <f t="shared" si="25"/>
        <v>0</v>
      </c>
      <c r="D568" s="48">
        <f>ROUND(MAX((B568-3500)*{0.03,0.1,0.2,0.25,0.3,0.35,0.45}-{0,105,555,1005,2755,5505,13505},0),2)</f>
        <v>0</v>
      </c>
      <c r="E568" s="48">
        <f>LOOKUP(C568/12,{0,1500.001,4500.001,9000.001,35000.001,55000.001,80000.001},{0.03,0.1,0.2,0.25,0.3,0.35,0.45})*C568-LOOKUP(C568/12,{0,1500.001,4500.001,9000.001,35000.001,55000.001,80000.001},{0,105,555,1005,2755,5505,13505})</f>
        <v>0</v>
      </c>
      <c r="F568" s="48">
        <f t="shared" si="27"/>
        <v>0</v>
      </c>
      <c r="G568" s="1"/>
    </row>
    <row r="569" spans="1:7" ht="14.25" thickBot="1">
      <c r="A569" s="43" t="s">
        <v>568</v>
      </c>
      <c r="B569" s="44">
        <f t="shared" si="26"/>
        <v>0</v>
      </c>
      <c r="C569" s="44">
        <f t="shared" si="25"/>
        <v>0</v>
      </c>
      <c r="D569" s="45">
        <f>ROUND(MAX((B569-3500)*{0.03,0.1,0.2,0.25,0.3,0.35,0.45}-{0,105,555,1005,2755,5505,13505},0),2)</f>
        <v>0</v>
      </c>
      <c r="E569" s="45">
        <f>LOOKUP(C569/12,{0,1500.001,4500.001,9000.001,35000.001,55000.001,80000.001},{0.03,0.1,0.2,0.25,0.3,0.35,0.45})*C569-LOOKUP(C569/12,{0,1500.001,4500.001,9000.001,35000.001,55000.001,80000.001},{0,105,555,1005,2755,5505,13505})</f>
        <v>0</v>
      </c>
      <c r="F569" s="45">
        <f t="shared" si="27"/>
        <v>0</v>
      </c>
      <c r="G569" s="1"/>
    </row>
    <row r="570" spans="1:7" ht="14.25" thickTop="1">
      <c r="A570" s="46" t="s">
        <v>569</v>
      </c>
      <c r="B570" s="41">
        <f t="shared" si="26"/>
        <v>0</v>
      </c>
      <c r="C570" s="47">
        <f t="shared" si="25"/>
        <v>0</v>
      </c>
      <c r="D570" s="48">
        <f>ROUND(MAX((B570-3500)*{0.03,0.1,0.2,0.25,0.3,0.35,0.45}-{0,105,555,1005,2755,5505,13505},0),2)</f>
        <v>0</v>
      </c>
      <c r="E570" s="48">
        <f>LOOKUP(C570/12,{0,1500.001,4500.001,9000.001,35000.001,55000.001,80000.001},{0.03,0.1,0.2,0.25,0.3,0.35,0.45})*C570-LOOKUP(C570/12,{0,1500.001,4500.001,9000.001,35000.001,55000.001,80000.001},{0,105,555,1005,2755,5505,13505})</f>
        <v>0</v>
      </c>
      <c r="F570" s="48">
        <f t="shared" si="27"/>
        <v>0</v>
      </c>
      <c r="G570" s="1"/>
    </row>
    <row r="571" spans="1:7">
      <c r="A571" s="43" t="s">
        <v>570</v>
      </c>
      <c r="B571" s="44">
        <f t="shared" si="26"/>
        <v>0</v>
      </c>
      <c r="C571" s="44">
        <f t="shared" si="25"/>
        <v>0</v>
      </c>
      <c r="D571" s="45">
        <f>ROUND(MAX((B571-3500)*{0.03,0.1,0.2,0.25,0.3,0.35,0.45}-{0,105,555,1005,2755,5505,13505},0),2)</f>
        <v>0</v>
      </c>
      <c r="E571" s="45">
        <f>LOOKUP(C571/12,{0,1500.001,4500.001,9000.001,35000.001,55000.001,80000.001},{0.03,0.1,0.2,0.25,0.3,0.35,0.45})*C571-LOOKUP(C571/12,{0,1500.001,4500.001,9000.001,35000.001,55000.001,80000.001},{0,105,555,1005,2755,5505,13505})</f>
        <v>0</v>
      </c>
      <c r="F571" s="45">
        <f t="shared" si="27"/>
        <v>0</v>
      </c>
      <c r="G571" s="1"/>
    </row>
    <row r="572" spans="1:7">
      <c r="A572" s="46" t="s">
        <v>571</v>
      </c>
      <c r="B572" s="47">
        <f t="shared" si="26"/>
        <v>0</v>
      </c>
      <c r="C572" s="47">
        <f t="shared" si="25"/>
        <v>0</v>
      </c>
      <c r="D572" s="48">
        <f>ROUND(MAX((B572-3500)*{0.03,0.1,0.2,0.25,0.3,0.35,0.45}-{0,105,555,1005,2755,5505,13505},0),2)</f>
        <v>0</v>
      </c>
      <c r="E572" s="48">
        <f>LOOKUP(C572/12,{0,1500.001,4500.001,9000.001,35000.001,55000.001,80000.001},{0.03,0.1,0.2,0.25,0.3,0.35,0.45})*C572-LOOKUP(C572/12,{0,1500.001,4500.001,9000.001,35000.001,55000.001,80000.001},{0,105,555,1005,2755,5505,13505})</f>
        <v>0</v>
      </c>
      <c r="F572" s="48">
        <f t="shared" si="27"/>
        <v>0</v>
      </c>
      <c r="G572" s="1"/>
    </row>
    <row r="573" spans="1:7" ht="14.25" thickBot="1">
      <c r="A573" s="43" t="s">
        <v>572</v>
      </c>
      <c r="B573" s="44">
        <f t="shared" si="26"/>
        <v>0</v>
      </c>
      <c r="C573" s="44">
        <f t="shared" si="25"/>
        <v>0</v>
      </c>
      <c r="D573" s="45">
        <f>ROUND(MAX((B573-3500)*{0.03,0.1,0.2,0.25,0.3,0.35,0.45}-{0,105,555,1005,2755,5505,13505},0),2)</f>
        <v>0</v>
      </c>
      <c r="E573" s="45">
        <f>LOOKUP(C573/12,{0,1500.001,4500.001,9000.001,35000.001,55000.001,80000.001},{0.03,0.1,0.2,0.25,0.3,0.35,0.45})*C573-LOOKUP(C573/12,{0,1500.001,4500.001,9000.001,35000.001,55000.001,80000.001},{0,105,555,1005,2755,5505,13505})</f>
        <v>0</v>
      </c>
      <c r="F573" s="45">
        <f t="shared" si="27"/>
        <v>0</v>
      </c>
      <c r="G573" s="1"/>
    </row>
    <row r="574" spans="1:7" ht="14.25" thickTop="1">
      <c r="A574" s="46" t="s">
        <v>573</v>
      </c>
      <c r="B574" s="41">
        <f t="shared" si="26"/>
        <v>0</v>
      </c>
      <c r="C574" s="47">
        <f t="shared" si="25"/>
        <v>0</v>
      </c>
      <c r="D574" s="48">
        <f>ROUND(MAX((B574-3500)*{0.03,0.1,0.2,0.25,0.3,0.35,0.45}-{0,105,555,1005,2755,5505,13505},0),2)</f>
        <v>0</v>
      </c>
      <c r="E574" s="48">
        <f>LOOKUP(C574/12,{0,1500.001,4500.001,9000.001,35000.001,55000.001,80000.001},{0.03,0.1,0.2,0.25,0.3,0.35,0.45})*C574-LOOKUP(C574/12,{0,1500.001,4500.001,9000.001,35000.001,55000.001,80000.001},{0,105,555,1005,2755,5505,13505})</f>
        <v>0</v>
      </c>
      <c r="F574" s="48">
        <f t="shared" si="27"/>
        <v>0</v>
      </c>
      <c r="G574" s="1"/>
    </row>
    <row r="575" spans="1:7">
      <c r="A575" s="43" t="s">
        <v>574</v>
      </c>
      <c r="B575" s="44">
        <f t="shared" si="26"/>
        <v>0</v>
      </c>
      <c r="C575" s="44">
        <f t="shared" si="25"/>
        <v>0</v>
      </c>
      <c r="D575" s="45">
        <f>ROUND(MAX((B575-3500)*{0.03,0.1,0.2,0.25,0.3,0.35,0.45}-{0,105,555,1005,2755,5505,13505},0),2)</f>
        <v>0</v>
      </c>
      <c r="E575" s="45">
        <f>LOOKUP(C575/12,{0,1500.001,4500.001,9000.001,35000.001,55000.001,80000.001},{0.03,0.1,0.2,0.25,0.3,0.35,0.45})*C575-LOOKUP(C575/12,{0,1500.001,4500.001,9000.001,35000.001,55000.001,80000.001},{0,105,555,1005,2755,5505,13505})</f>
        <v>0</v>
      </c>
      <c r="F575" s="45">
        <f t="shared" si="27"/>
        <v>0</v>
      </c>
      <c r="G575" s="1"/>
    </row>
    <row r="576" spans="1:7">
      <c r="A576" s="46" t="s">
        <v>575</v>
      </c>
      <c r="B576" s="47">
        <f t="shared" si="26"/>
        <v>0</v>
      </c>
      <c r="C576" s="47">
        <f t="shared" si="25"/>
        <v>0</v>
      </c>
      <c r="D576" s="48">
        <f>ROUND(MAX((B576-3500)*{0.03,0.1,0.2,0.25,0.3,0.35,0.45}-{0,105,555,1005,2755,5505,13505},0),2)</f>
        <v>0</v>
      </c>
      <c r="E576" s="48">
        <f>LOOKUP(C576/12,{0,1500.001,4500.001,9000.001,35000.001,55000.001,80000.001},{0.03,0.1,0.2,0.25,0.3,0.35,0.45})*C576-LOOKUP(C576/12,{0,1500.001,4500.001,9000.001,35000.001,55000.001,80000.001},{0,105,555,1005,2755,5505,13505})</f>
        <v>0</v>
      </c>
      <c r="F576" s="48">
        <f t="shared" si="27"/>
        <v>0</v>
      </c>
      <c r="G576" s="1"/>
    </row>
    <row r="577" spans="1:7" ht="14.25" thickBot="1">
      <c r="A577" s="43" t="s">
        <v>576</v>
      </c>
      <c r="B577" s="44">
        <f t="shared" si="26"/>
        <v>0</v>
      </c>
      <c r="C577" s="44">
        <f t="shared" si="25"/>
        <v>0</v>
      </c>
      <c r="D577" s="45">
        <f>ROUND(MAX((B577-3500)*{0.03,0.1,0.2,0.25,0.3,0.35,0.45}-{0,105,555,1005,2755,5505,13505},0),2)</f>
        <v>0</v>
      </c>
      <c r="E577" s="45">
        <f>LOOKUP(C577/12,{0,1500.001,4500.001,9000.001,35000.001,55000.001,80000.001},{0.03,0.1,0.2,0.25,0.3,0.35,0.45})*C577-LOOKUP(C577/12,{0,1500.001,4500.001,9000.001,35000.001,55000.001,80000.001},{0,105,555,1005,2755,5505,13505})</f>
        <v>0</v>
      </c>
      <c r="F577" s="45">
        <f t="shared" si="27"/>
        <v>0</v>
      </c>
      <c r="G577" s="1"/>
    </row>
    <row r="578" spans="1:7" ht="14.25" thickTop="1">
      <c r="A578" s="46" t="s">
        <v>577</v>
      </c>
      <c r="B578" s="41">
        <f t="shared" si="26"/>
        <v>0</v>
      </c>
      <c r="C578" s="47">
        <f t="shared" ref="C578:C641" si="28">(B578&lt;&gt;0)*($I$6+$I$5-B578)</f>
        <v>0</v>
      </c>
      <c r="D578" s="48">
        <f>ROUND(MAX((B578-3500)*{0.03,0.1,0.2,0.25,0.3,0.35,0.45}-{0,105,555,1005,2755,5505,13505},0),2)</f>
        <v>0</v>
      </c>
      <c r="E578" s="48">
        <f>LOOKUP(C578/12,{0,1500.001,4500.001,9000.001,35000.001,55000.001,80000.001},{0.03,0.1,0.2,0.25,0.3,0.35,0.45})*C578-LOOKUP(C578/12,{0,1500.001,4500.001,9000.001,35000.001,55000.001,80000.001},{0,105,555,1005,2755,5505,13505})</f>
        <v>0</v>
      </c>
      <c r="F578" s="48">
        <f t="shared" si="27"/>
        <v>0</v>
      </c>
      <c r="G578" s="1"/>
    </row>
    <row r="579" spans="1:7">
      <c r="A579" s="43" t="s">
        <v>578</v>
      </c>
      <c r="B579" s="44">
        <f t="shared" ref="B579:B642" si="29">IF(AND(B578+100&lt;$I$6+$I$5,B578&lt;&gt;0),B578+100,0)</f>
        <v>0</v>
      </c>
      <c r="C579" s="44">
        <f t="shared" si="28"/>
        <v>0</v>
      </c>
      <c r="D579" s="45">
        <f>ROUND(MAX((B579-3500)*{0.03,0.1,0.2,0.25,0.3,0.35,0.45}-{0,105,555,1005,2755,5505,13505},0),2)</f>
        <v>0</v>
      </c>
      <c r="E579" s="45">
        <f>LOOKUP(C579/12,{0,1500.001,4500.001,9000.001,35000.001,55000.001,80000.001},{0.03,0.1,0.2,0.25,0.3,0.35,0.45})*C579-LOOKUP(C579/12,{0,1500.001,4500.001,9000.001,35000.001,55000.001,80000.001},{0,105,555,1005,2755,5505,13505})</f>
        <v>0</v>
      </c>
      <c r="F579" s="45">
        <f t="shared" ref="F579:F642" si="30">D579+E579</f>
        <v>0</v>
      </c>
      <c r="G579" s="1"/>
    </row>
    <row r="580" spans="1:7">
      <c r="A580" s="46" t="s">
        <v>579</v>
      </c>
      <c r="B580" s="47">
        <f t="shared" si="29"/>
        <v>0</v>
      </c>
      <c r="C580" s="47">
        <f t="shared" si="28"/>
        <v>0</v>
      </c>
      <c r="D580" s="48">
        <f>ROUND(MAX((B580-3500)*{0.03,0.1,0.2,0.25,0.3,0.35,0.45}-{0,105,555,1005,2755,5505,13505},0),2)</f>
        <v>0</v>
      </c>
      <c r="E580" s="48">
        <f>LOOKUP(C580/12,{0,1500.001,4500.001,9000.001,35000.001,55000.001,80000.001},{0.03,0.1,0.2,0.25,0.3,0.35,0.45})*C580-LOOKUP(C580/12,{0,1500.001,4500.001,9000.001,35000.001,55000.001,80000.001},{0,105,555,1005,2755,5505,13505})</f>
        <v>0</v>
      </c>
      <c r="F580" s="48">
        <f t="shared" si="30"/>
        <v>0</v>
      </c>
      <c r="G580" s="1"/>
    </row>
    <row r="581" spans="1:7" ht="14.25" thickBot="1">
      <c r="A581" s="43" t="s">
        <v>580</v>
      </c>
      <c r="B581" s="44">
        <f t="shared" si="29"/>
        <v>0</v>
      </c>
      <c r="C581" s="44">
        <f t="shared" si="28"/>
        <v>0</v>
      </c>
      <c r="D581" s="45">
        <f>ROUND(MAX((B581-3500)*{0.03,0.1,0.2,0.25,0.3,0.35,0.45}-{0,105,555,1005,2755,5505,13505},0),2)</f>
        <v>0</v>
      </c>
      <c r="E581" s="45">
        <f>LOOKUP(C581/12,{0,1500.001,4500.001,9000.001,35000.001,55000.001,80000.001},{0.03,0.1,0.2,0.25,0.3,0.35,0.45})*C581-LOOKUP(C581/12,{0,1500.001,4500.001,9000.001,35000.001,55000.001,80000.001},{0,105,555,1005,2755,5505,13505})</f>
        <v>0</v>
      </c>
      <c r="F581" s="45">
        <f t="shared" si="30"/>
        <v>0</v>
      </c>
      <c r="G581" s="1"/>
    </row>
    <row r="582" spans="1:7" ht="14.25" thickTop="1">
      <c r="A582" s="46" t="s">
        <v>581</v>
      </c>
      <c r="B582" s="41">
        <f t="shared" si="29"/>
        <v>0</v>
      </c>
      <c r="C582" s="47">
        <f t="shared" si="28"/>
        <v>0</v>
      </c>
      <c r="D582" s="48">
        <f>ROUND(MAX((B582-3500)*{0.03,0.1,0.2,0.25,0.3,0.35,0.45}-{0,105,555,1005,2755,5505,13505},0),2)</f>
        <v>0</v>
      </c>
      <c r="E582" s="48">
        <f>LOOKUP(C582/12,{0,1500.001,4500.001,9000.001,35000.001,55000.001,80000.001},{0.03,0.1,0.2,0.25,0.3,0.35,0.45})*C582-LOOKUP(C582/12,{0,1500.001,4500.001,9000.001,35000.001,55000.001,80000.001},{0,105,555,1005,2755,5505,13505})</f>
        <v>0</v>
      </c>
      <c r="F582" s="48">
        <f t="shared" si="30"/>
        <v>0</v>
      </c>
      <c r="G582" s="1"/>
    </row>
    <row r="583" spans="1:7">
      <c r="A583" s="43" t="s">
        <v>582</v>
      </c>
      <c r="B583" s="44">
        <f t="shared" si="29"/>
        <v>0</v>
      </c>
      <c r="C583" s="44">
        <f t="shared" si="28"/>
        <v>0</v>
      </c>
      <c r="D583" s="45">
        <f>ROUND(MAX((B583-3500)*{0.03,0.1,0.2,0.25,0.3,0.35,0.45}-{0,105,555,1005,2755,5505,13505},0),2)</f>
        <v>0</v>
      </c>
      <c r="E583" s="45">
        <f>LOOKUP(C583/12,{0,1500.001,4500.001,9000.001,35000.001,55000.001,80000.001},{0.03,0.1,0.2,0.25,0.3,0.35,0.45})*C583-LOOKUP(C583/12,{0,1500.001,4500.001,9000.001,35000.001,55000.001,80000.001},{0,105,555,1005,2755,5505,13505})</f>
        <v>0</v>
      </c>
      <c r="F583" s="45">
        <f t="shared" si="30"/>
        <v>0</v>
      </c>
      <c r="G583" s="1"/>
    </row>
    <row r="584" spans="1:7">
      <c r="A584" s="46" t="s">
        <v>583</v>
      </c>
      <c r="B584" s="47">
        <f t="shared" si="29"/>
        <v>0</v>
      </c>
      <c r="C584" s="47">
        <f t="shared" si="28"/>
        <v>0</v>
      </c>
      <c r="D584" s="48">
        <f>ROUND(MAX((B584-3500)*{0.03,0.1,0.2,0.25,0.3,0.35,0.45}-{0,105,555,1005,2755,5505,13505},0),2)</f>
        <v>0</v>
      </c>
      <c r="E584" s="48">
        <f>LOOKUP(C584/12,{0,1500.001,4500.001,9000.001,35000.001,55000.001,80000.001},{0.03,0.1,0.2,0.25,0.3,0.35,0.45})*C584-LOOKUP(C584/12,{0,1500.001,4500.001,9000.001,35000.001,55000.001,80000.001},{0,105,555,1005,2755,5505,13505})</f>
        <v>0</v>
      </c>
      <c r="F584" s="48">
        <f t="shared" si="30"/>
        <v>0</v>
      </c>
      <c r="G584" s="1"/>
    </row>
    <row r="585" spans="1:7" ht="14.25" thickBot="1">
      <c r="A585" s="43" t="s">
        <v>584</v>
      </c>
      <c r="B585" s="44">
        <f t="shared" si="29"/>
        <v>0</v>
      </c>
      <c r="C585" s="44">
        <f t="shared" si="28"/>
        <v>0</v>
      </c>
      <c r="D585" s="45">
        <f>ROUND(MAX((B585-3500)*{0.03,0.1,0.2,0.25,0.3,0.35,0.45}-{0,105,555,1005,2755,5505,13505},0),2)</f>
        <v>0</v>
      </c>
      <c r="E585" s="45">
        <f>LOOKUP(C585/12,{0,1500.001,4500.001,9000.001,35000.001,55000.001,80000.001},{0.03,0.1,0.2,0.25,0.3,0.35,0.45})*C585-LOOKUP(C585/12,{0,1500.001,4500.001,9000.001,35000.001,55000.001,80000.001},{0,105,555,1005,2755,5505,13505})</f>
        <v>0</v>
      </c>
      <c r="F585" s="45">
        <f t="shared" si="30"/>
        <v>0</v>
      </c>
      <c r="G585" s="1"/>
    </row>
    <row r="586" spans="1:7" ht="14.25" thickTop="1">
      <c r="A586" s="46" t="s">
        <v>585</v>
      </c>
      <c r="B586" s="41">
        <f t="shared" si="29"/>
        <v>0</v>
      </c>
      <c r="C586" s="47">
        <f t="shared" si="28"/>
        <v>0</v>
      </c>
      <c r="D586" s="48">
        <f>ROUND(MAX((B586-3500)*{0.03,0.1,0.2,0.25,0.3,0.35,0.45}-{0,105,555,1005,2755,5505,13505},0),2)</f>
        <v>0</v>
      </c>
      <c r="E586" s="48">
        <f>LOOKUP(C586/12,{0,1500.001,4500.001,9000.001,35000.001,55000.001,80000.001},{0.03,0.1,0.2,0.25,0.3,0.35,0.45})*C586-LOOKUP(C586/12,{0,1500.001,4500.001,9000.001,35000.001,55000.001,80000.001},{0,105,555,1005,2755,5505,13505})</f>
        <v>0</v>
      </c>
      <c r="F586" s="48">
        <f t="shared" si="30"/>
        <v>0</v>
      </c>
      <c r="G586" s="1"/>
    </row>
    <row r="587" spans="1:7">
      <c r="A587" s="43" t="s">
        <v>586</v>
      </c>
      <c r="B587" s="44">
        <f t="shared" si="29"/>
        <v>0</v>
      </c>
      <c r="C587" s="44">
        <f t="shared" si="28"/>
        <v>0</v>
      </c>
      <c r="D587" s="45">
        <f>ROUND(MAX((B587-3500)*{0.03,0.1,0.2,0.25,0.3,0.35,0.45}-{0,105,555,1005,2755,5505,13505},0),2)</f>
        <v>0</v>
      </c>
      <c r="E587" s="45">
        <f>LOOKUP(C587/12,{0,1500.001,4500.001,9000.001,35000.001,55000.001,80000.001},{0.03,0.1,0.2,0.25,0.3,0.35,0.45})*C587-LOOKUP(C587/12,{0,1500.001,4500.001,9000.001,35000.001,55000.001,80000.001},{0,105,555,1005,2755,5505,13505})</f>
        <v>0</v>
      </c>
      <c r="F587" s="45">
        <f t="shared" si="30"/>
        <v>0</v>
      </c>
      <c r="G587" s="1"/>
    </row>
    <row r="588" spans="1:7">
      <c r="A588" s="46" t="s">
        <v>587</v>
      </c>
      <c r="B588" s="47">
        <f t="shared" si="29"/>
        <v>0</v>
      </c>
      <c r="C588" s="47">
        <f t="shared" si="28"/>
        <v>0</v>
      </c>
      <c r="D588" s="48">
        <f>ROUND(MAX((B588-3500)*{0.03,0.1,0.2,0.25,0.3,0.35,0.45}-{0,105,555,1005,2755,5505,13505},0),2)</f>
        <v>0</v>
      </c>
      <c r="E588" s="48">
        <f>LOOKUP(C588/12,{0,1500.001,4500.001,9000.001,35000.001,55000.001,80000.001},{0.03,0.1,0.2,0.25,0.3,0.35,0.45})*C588-LOOKUP(C588/12,{0,1500.001,4500.001,9000.001,35000.001,55000.001,80000.001},{0,105,555,1005,2755,5505,13505})</f>
        <v>0</v>
      </c>
      <c r="F588" s="48">
        <f t="shared" si="30"/>
        <v>0</v>
      </c>
      <c r="G588" s="1"/>
    </row>
    <row r="589" spans="1:7" ht="14.25" thickBot="1">
      <c r="A589" s="43" t="s">
        <v>588</v>
      </c>
      <c r="B589" s="44">
        <f t="shared" si="29"/>
        <v>0</v>
      </c>
      <c r="C589" s="44">
        <f t="shared" si="28"/>
        <v>0</v>
      </c>
      <c r="D589" s="45">
        <f>ROUND(MAX((B589-3500)*{0.03,0.1,0.2,0.25,0.3,0.35,0.45}-{0,105,555,1005,2755,5505,13505},0),2)</f>
        <v>0</v>
      </c>
      <c r="E589" s="45">
        <f>LOOKUP(C589/12,{0,1500.001,4500.001,9000.001,35000.001,55000.001,80000.001},{0.03,0.1,0.2,0.25,0.3,0.35,0.45})*C589-LOOKUP(C589/12,{0,1500.001,4500.001,9000.001,35000.001,55000.001,80000.001},{0,105,555,1005,2755,5505,13505})</f>
        <v>0</v>
      </c>
      <c r="F589" s="45">
        <f t="shared" si="30"/>
        <v>0</v>
      </c>
      <c r="G589" s="1"/>
    </row>
    <row r="590" spans="1:7" ht="14.25" thickTop="1">
      <c r="A590" s="46" t="s">
        <v>589</v>
      </c>
      <c r="B590" s="41">
        <f t="shared" si="29"/>
        <v>0</v>
      </c>
      <c r="C590" s="47">
        <f t="shared" si="28"/>
        <v>0</v>
      </c>
      <c r="D590" s="48">
        <f>ROUND(MAX((B590-3500)*{0.03,0.1,0.2,0.25,0.3,0.35,0.45}-{0,105,555,1005,2755,5505,13505},0),2)</f>
        <v>0</v>
      </c>
      <c r="E590" s="48">
        <f>LOOKUP(C590/12,{0,1500.001,4500.001,9000.001,35000.001,55000.001,80000.001},{0.03,0.1,0.2,0.25,0.3,0.35,0.45})*C590-LOOKUP(C590/12,{0,1500.001,4500.001,9000.001,35000.001,55000.001,80000.001},{0,105,555,1005,2755,5505,13505})</f>
        <v>0</v>
      </c>
      <c r="F590" s="48">
        <f t="shared" si="30"/>
        <v>0</v>
      </c>
      <c r="G590" s="1"/>
    </row>
    <row r="591" spans="1:7">
      <c r="A591" s="43" t="s">
        <v>590</v>
      </c>
      <c r="B591" s="44">
        <f t="shared" si="29"/>
        <v>0</v>
      </c>
      <c r="C591" s="44">
        <f t="shared" si="28"/>
        <v>0</v>
      </c>
      <c r="D591" s="45">
        <f>ROUND(MAX((B591-3500)*{0.03,0.1,0.2,0.25,0.3,0.35,0.45}-{0,105,555,1005,2755,5505,13505},0),2)</f>
        <v>0</v>
      </c>
      <c r="E591" s="45">
        <f>LOOKUP(C591/12,{0,1500.001,4500.001,9000.001,35000.001,55000.001,80000.001},{0.03,0.1,0.2,0.25,0.3,0.35,0.45})*C591-LOOKUP(C591/12,{0,1500.001,4500.001,9000.001,35000.001,55000.001,80000.001},{0,105,555,1005,2755,5505,13505})</f>
        <v>0</v>
      </c>
      <c r="F591" s="45">
        <f t="shared" si="30"/>
        <v>0</v>
      </c>
      <c r="G591" s="1"/>
    </row>
    <row r="592" spans="1:7">
      <c r="A592" s="46" t="s">
        <v>591</v>
      </c>
      <c r="B592" s="47">
        <f t="shared" si="29"/>
        <v>0</v>
      </c>
      <c r="C592" s="47">
        <f t="shared" si="28"/>
        <v>0</v>
      </c>
      <c r="D592" s="48">
        <f>ROUND(MAX((B592-3500)*{0.03,0.1,0.2,0.25,0.3,0.35,0.45}-{0,105,555,1005,2755,5505,13505},0),2)</f>
        <v>0</v>
      </c>
      <c r="E592" s="48">
        <f>LOOKUP(C592/12,{0,1500.001,4500.001,9000.001,35000.001,55000.001,80000.001},{0.03,0.1,0.2,0.25,0.3,0.35,0.45})*C592-LOOKUP(C592/12,{0,1500.001,4500.001,9000.001,35000.001,55000.001,80000.001},{0,105,555,1005,2755,5505,13505})</f>
        <v>0</v>
      </c>
      <c r="F592" s="48">
        <f t="shared" si="30"/>
        <v>0</v>
      </c>
      <c r="G592" s="1"/>
    </row>
    <row r="593" spans="1:7" ht="14.25" thickBot="1">
      <c r="A593" s="43" t="s">
        <v>592</v>
      </c>
      <c r="B593" s="44">
        <f t="shared" si="29"/>
        <v>0</v>
      </c>
      <c r="C593" s="44">
        <f t="shared" si="28"/>
        <v>0</v>
      </c>
      <c r="D593" s="45">
        <f>ROUND(MAX((B593-3500)*{0.03,0.1,0.2,0.25,0.3,0.35,0.45}-{0,105,555,1005,2755,5505,13505},0),2)</f>
        <v>0</v>
      </c>
      <c r="E593" s="45">
        <f>LOOKUP(C593/12,{0,1500.001,4500.001,9000.001,35000.001,55000.001,80000.001},{0.03,0.1,0.2,0.25,0.3,0.35,0.45})*C593-LOOKUP(C593/12,{0,1500.001,4500.001,9000.001,35000.001,55000.001,80000.001},{0,105,555,1005,2755,5505,13505})</f>
        <v>0</v>
      </c>
      <c r="F593" s="45">
        <f t="shared" si="30"/>
        <v>0</v>
      </c>
      <c r="G593" s="1"/>
    </row>
    <row r="594" spans="1:7" ht="14.25" thickTop="1">
      <c r="A594" s="46" t="s">
        <v>593</v>
      </c>
      <c r="B594" s="41">
        <f t="shared" si="29"/>
        <v>0</v>
      </c>
      <c r="C594" s="47">
        <f t="shared" si="28"/>
        <v>0</v>
      </c>
      <c r="D594" s="48">
        <f>ROUND(MAX((B594-3500)*{0.03,0.1,0.2,0.25,0.3,0.35,0.45}-{0,105,555,1005,2755,5505,13505},0),2)</f>
        <v>0</v>
      </c>
      <c r="E594" s="48">
        <f>LOOKUP(C594/12,{0,1500.001,4500.001,9000.001,35000.001,55000.001,80000.001},{0.03,0.1,0.2,0.25,0.3,0.35,0.45})*C594-LOOKUP(C594/12,{0,1500.001,4500.001,9000.001,35000.001,55000.001,80000.001},{0,105,555,1005,2755,5505,13505})</f>
        <v>0</v>
      </c>
      <c r="F594" s="48">
        <f t="shared" si="30"/>
        <v>0</v>
      </c>
      <c r="G594" s="1"/>
    </row>
    <row r="595" spans="1:7">
      <c r="A595" s="43" t="s">
        <v>594</v>
      </c>
      <c r="B595" s="44">
        <f t="shared" si="29"/>
        <v>0</v>
      </c>
      <c r="C595" s="44">
        <f t="shared" si="28"/>
        <v>0</v>
      </c>
      <c r="D595" s="45">
        <f>ROUND(MAX((B595-3500)*{0.03,0.1,0.2,0.25,0.3,0.35,0.45}-{0,105,555,1005,2755,5505,13505},0),2)</f>
        <v>0</v>
      </c>
      <c r="E595" s="45">
        <f>LOOKUP(C595/12,{0,1500.001,4500.001,9000.001,35000.001,55000.001,80000.001},{0.03,0.1,0.2,0.25,0.3,0.35,0.45})*C595-LOOKUP(C595/12,{0,1500.001,4500.001,9000.001,35000.001,55000.001,80000.001},{0,105,555,1005,2755,5505,13505})</f>
        <v>0</v>
      </c>
      <c r="F595" s="45">
        <f t="shared" si="30"/>
        <v>0</v>
      </c>
      <c r="G595" s="1"/>
    </row>
    <row r="596" spans="1:7">
      <c r="A596" s="46" t="s">
        <v>595</v>
      </c>
      <c r="B596" s="47">
        <f t="shared" si="29"/>
        <v>0</v>
      </c>
      <c r="C596" s="47">
        <f t="shared" si="28"/>
        <v>0</v>
      </c>
      <c r="D596" s="48">
        <f>ROUND(MAX((B596-3500)*{0.03,0.1,0.2,0.25,0.3,0.35,0.45}-{0,105,555,1005,2755,5505,13505},0),2)</f>
        <v>0</v>
      </c>
      <c r="E596" s="48">
        <f>LOOKUP(C596/12,{0,1500.001,4500.001,9000.001,35000.001,55000.001,80000.001},{0.03,0.1,0.2,0.25,0.3,0.35,0.45})*C596-LOOKUP(C596/12,{0,1500.001,4500.001,9000.001,35000.001,55000.001,80000.001},{0,105,555,1005,2755,5505,13505})</f>
        <v>0</v>
      </c>
      <c r="F596" s="48">
        <f t="shared" si="30"/>
        <v>0</v>
      </c>
      <c r="G596" s="1"/>
    </row>
    <row r="597" spans="1:7" ht="14.25" thickBot="1">
      <c r="A597" s="43" t="s">
        <v>596</v>
      </c>
      <c r="B597" s="44">
        <f t="shared" si="29"/>
        <v>0</v>
      </c>
      <c r="C597" s="44">
        <f t="shared" si="28"/>
        <v>0</v>
      </c>
      <c r="D597" s="45">
        <f>ROUND(MAX((B597-3500)*{0.03,0.1,0.2,0.25,0.3,0.35,0.45}-{0,105,555,1005,2755,5505,13505},0),2)</f>
        <v>0</v>
      </c>
      <c r="E597" s="45">
        <f>LOOKUP(C597/12,{0,1500.001,4500.001,9000.001,35000.001,55000.001,80000.001},{0.03,0.1,0.2,0.25,0.3,0.35,0.45})*C597-LOOKUP(C597/12,{0,1500.001,4500.001,9000.001,35000.001,55000.001,80000.001},{0,105,555,1005,2755,5505,13505})</f>
        <v>0</v>
      </c>
      <c r="F597" s="45">
        <f t="shared" si="30"/>
        <v>0</v>
      </c>
      <c r="G597" s="1"/>
    </row>
    <row r="598" spans="1:7" ht="14.25" thickTop="1">
      <c r="A598" s="46" t="s">
        <v>597</v>
      </c>
      <c r="B598" s="41">
        <f t="shared" si="29"/>
        <v>0</v>
      </c>
      <c r="C598" s="47">
        <f t="shared" si="28"/>
        <v>0</v>
      </c>
      <c r="D598" s="48">
        <f>ROUND(MAX((B598-3500)*{0.03,0.1,0.2,0.25,0.3,0.35,0.45}-{0,105,555,1005,2755,5505,13505},0),2)</f>
        <v>0</v>
      </c>
      <c r="E598" s="48">
        <f>LOOKUP(C598/12,{0,1500.001,4500.001,9000.001,35000.001,55000.001,80000.001},{0.03,0.1,0.2,0.25,0.3,0.35,0.45})*C598-LOOKUP(C598/12,{0,1500.001,4500.001,9000.001,35000.001,55000.001,80000.001},{0,105,555,1005,2755,5505,13505})</f>
        <v>0</v>
      </c>
      <c r="F598" s="48">
        <f t="shared" si="30"/>
        <v>0</v>
      </c>
      <c r="G598" s="1"/>
    </row>
    <row r="599" spans="1:7">
      <c r="A599" s="43" t="s">
        <v>598</v>
      </c>
      <c r="B599" s="44">
        <f t="shared" si="29"/>
        <v>0</v>
      </c>
      <c r="C599" s="44">
        <f t="shared" si="28"/>
        <v>0</v>
      </c>
      <c r="D599" s="45">
        <f>ROUND(MAX((B599-3500)*{0.03,0.1,0.2,0.25,0.3,0.35,0.45}-{0,105,555,1005,2755,5505,13505},0),2)</f>
        <v>0</v>
      </c>
      <c r="E599" s="45">
        <f>LOOKUP(C599/12,{0,1500.001,4500.001,9000.001,35000.001,55000.001,80000.001},{0.03,0.1,0.2,0.25,0.3,0.35,0.45})*C599-LOOKUP(C599/12,{0,1500.001,4500.001,9000.001,35000.001,55000.001,80000.001},{0,105,555,1005,2755,5505,13505})</f>
        <v>0</v>
      </c>
      <c r="F599" s="45">
        <f t="shared" si="30"/>
        <v>0</v>
      </c>
      <c r="G599" s="1"/>
    </row>
    <row r="600" spans="1:7">
      <c r="A600" s="46" t="s">
        <v>599</v>
      </c>
      <c r="B600" s="47">
        <f t="shared" si="29"/>
        <v>0</v>
      </c>
      <c r="C600" s="47">
        <f t="shared" si="28"/>
        <v>0</v>
      </c>
      <c r="D600" s="48">
        <f>ROUND(MAX((B600-3500)*{0.03,0.1,0.2,0.25,0.3,0.35,0.45}-{0,105,555,1005,2755,5505,13505},0),2)</f>
        <v>0</v>
      </c>
      <c r="E600" s="48">
        <f>LOOKUP(C600/12,{0,1500.001,4500.001,9000.001,35000.001,55000.001,80000.001},{0.03,0.1,0.2,0.25,0.3,0.35,0.45})*C600-LOOKUP(C600/12,{0,1500.001,4500.001,9000.001,35000.001,55000.001,80000.001},{0,105,555,1005,2755,5505,13505})</f>
        <v>0</v>
      </c>
      <c r="F600" s="48">
        <f t="shared" si="30"/>
        <v>0</v>
      </c>
      <c r="G600" s="1"/>
    </row>
    <row r="601" spans="1:7" ht="14.25" thickBot="1">
      <c r="A601" s="43" t="s">
        <v>600</v>
      </c>
      <c r="B601" s="44">
        <f t="shared" si="29"/>
        <v>0</v>
      </c>
      <c r="C601" s="44">
        <f t="shared" si="28"/>
        <v>0</v>
      </c>
      <c r="D601" s="45">
        <f>ROUND(MAX((B601-3500)*{0.03,0.1,0.2,0.25,0.3,0.35,0.45}-{0,105,555,1005,2755,5505,13505},0),2)</f>
        <v>0</v>
      </c>
      <c r="E601" s="45">
        <f>LOOKUP(C601/12,{0,1500.001,4500.001,9000.001,35000.001,55000.001,80000.001},{0.03,0.1,0.2,0.25,0.3,0.35,0.45})*C601-LOOKUP(C601/12,{0,1500.001,4500.001,9000.001,35000.001,55000.001,80000.001},{0,105,555,1005,2755,5505,13505})</f>
        <v>0</v>
      </c>
      <c r="F601" s="45">
        <f t="shared" si="30"/>
        <v>0</v>
      </c>
      <c r="G601" s="1"/>
    </row>
    <row r="602" spans="1:7" ht="14.25" thickTop="1">
      <c r="A602" s="46" t="s">
        <v>601</v>
      </c>
      <c r="B602" s="41">
        <f t="shared" si="29"/>
        <v>0</v>
      </c>
      <c r="C602" s="47">
        <f t="shared" si="28"/>
        <v>0</v>
      </c>
      <c r="D602" s="48">
        <f>ROUND(MAX((B602-3500)*{0.03,0.1,0.2,0.25,0.3,0.35,0.45}-{0,105,555,1005,2755,5505,13505},0),2)</f>
        <v>0</v>
      </c>
      <c r="E602" s="48">
        <f>LOOKUP(C602/12,{0,1500.001,4500.001,9000.001,35000.001,55000.001,80000.001},{0.03,0.1,0.2,0.25,0.3,0.35,0.45})*C602-LOOKUP(C602/12,{0,1500.001,4500.001,9000.001,35000.001,55000.001,80000.001},{0,105,555,1005,2755,5505,13505})</f>
        <v>0</v>
      </c>
      <c r="F602" s="48">
        <f t="shared" si="30"/>
        <v>0</v>
      </c>
      <c r="G602" s="1"/>
    </row>
    <row r="603" spans="1:7">
      <c r="A603" s="43" t="s">
        <v>602</v>
      </c>
      <c r="B603" s="44">
        <f t="shared" si="29"/>
        <v>0</v>
      </c>
      <c r="C603" s="44">
        <f t="shared" si="28"/>
        <v>0</v>
      </c>
      <c r="D603" s="45">
        <f>ROUND(MAX((B603-3500)*{0.03,0.1,0.2,0.25,0.3,0.35,0.45}-{0,105,555,1005,2755,5505,13505},0),2)</f>
        <v>0</v>
      </c>
      <c r="E603" s="45">
        <f>LOOKUP(C603/12,{0,1500.001,4500.001,9000.001,35000.001,55000.001,80000.001},{0.03,0.1,0.2,0.25,0.3,0.35,0.45})*C603-LOOKUP(C603/12,{0,1500.001,4500.001,9000.001,35000.001,55000.001,80000.001},{0,105,555,1005,2755,5505,13505})</f>
        <v>0</v>
      </c>
      <c r="F603" s="45">
        <f t="shared" si="30"/>
        <v>0</v>
      </c>
      <c r="G603" s="1"/>
    </row>
    <row r="604" spans="1:7">
      <c r="A604" s="46" t="s">
        <v>603</v>
      </c>
      <c r="B604" s="47">
        <f t="shared" si="29"/>
        <v>0</v>
      </c>
      <c r="C604" s="47">
        <f t="shared" si="28"/>
        <v>0</v>
      </c>
      <c r="D604" s="48">
        <f>ROUND(MAX((B604-3500)*{0.03,0.1,0.2,0.25,0.3,0.35,0.45}-{0,105,555,1005,2755,5505,13505},0),2)</f>
        <v>0</v>
      </c>
      <c r="E604" s="48">
        <f>LOOKUP(C604/12,{0,1500.001,4500.001,9000.001,35000.001,55000.001,80000.001},{0.03,0.1,0.2,0.25,0.3,0.35,0.45})*C604-LOOKUP(C604/12,{0,1500.001,4500.001,9000.001,35000.001,55000.001,80000.001},{0,105,555,1005,2755,5505,13505})</f>
        <v>0</v>
      </c>
      <c r="F604" s="48">
        <f t="shared" si="30"/>
        <v>0</v>
      </c>
      <c r="G604" s="1"/>
    </row>
    <row r="605" spans="1:7" ht="14.25" thickBot="1">
      <c r="A605" s="43" t="s">
        <v>604</v>
      </c>
      <c r="B605" s="44">
        <f t="shared" si="29"/>
        <v>0</v>
      </c>
      <c r="C605" s="44">
        <f t="shared" si="28"/>
        <v>0</v>
      </c>
      <c r="D605" s="45">
        <f>ROUND(MAX((B605-3500)*{0.03,0.1,0.2,0.25,0.3,0.35,0.45}-{0,105,555,1005,2755,5505,13505},0),2)</f>
        <v>0</v>
      </c>
      <c r="E605" s="45">
        <f>LOOKUP(C605/12,{0,1500.001,4500.001,9000.001,35000.001,55000.001,80000.001},{0.03,0.1,0.2,0.25,0.3,0.35,0.45})*C605-LOOKUP(C605/12,{0,1500.001,4500.001,9000.001,35000.001,55000.001,80000.001},{0,105,555,1005,2755,5505,13505})</f>
        <v>0</v>
      </c>
      <c r="F605" s="45">
        <f t="shared" si="30"/>
        <v>0</v>
      </c>
      <c r="G605" s="1"/>
    </row>
    <row r="606" spans="1:7" ht="14.25" thickTop="1">
      <c r="A606" s="46" t="s">
        <v>605</v>
      </c>
      <c r="B606" s="41">
        <f t="shared" si="29"/>
        <v>0</v>
      </c>
      <c r="C606" s="47">
        <f t="shared" si="28"/>
        <v>0</v>
      </c>
      <c r="D606" s="48">
        <f>ROUND(MAX((B606-3500)*{0.03,0.1,0.2,0.25,0.3,0.35,0.45}-{0,105,555,1005,2755,5505,13505},0),2)</f>
        <v>0</v>
      </c>
      <c r="E606" s="48">
        <f>LOOKUP(C606/12,{0,1500.001,4500.001,9000.001,35000.001,55000.001,80000.001},{0.03,0.1,0.2,0.25,0.3,0.35,0.45})*C606-LOOKUP(C606/12,{0,1500.001,4500.001,9000.001,35000.001,55000.001,80000.001},{0,105,555,1005,2755,5505,13505})</f>
        <v>0</v>
      </c>
      <c r="F606" s="48">
        <f t="shared" si="30"/>
        <v>0</v>
      </c>
      <c r="G606" s="1"/>
    </row>
    <row r="607" spans="1:7">
      <c r="A607" s="43" t="s">
        <v>606</v>
      </c>
      <c r="B607" s="44">
        <f t="shared" si="29"/>
        <v>0</v>
      </c>
      <c r="C607" s="44">
        <f t="shared" si="28"/>
        <v>0</v>
      </c>
      <c r="D607" s="45">
        <f>ROUND(MAX((B607-3500)*{0.03,0.1,0.2,0.25,0.3,0.35,0.45}-{0,105,555,1005,2755,5505,13505},0),2)</f>
        <v>0</v>
      </c>
      <c r="E607" s="45">
        <f>LOOKUP(C607/12,{0,1500.001,4500.001,9000.001,35000.001,55000.001,80000.001},{0.03,0.1,0.2,0.25,0.3,0.35,0.45})*C607-LOOKUP(C607/12,{0,1500.001,4500.001,9000.001,35000.001,55000.001,80000.001},{0,105,555,1005,2755,5505,13505})</f>
        <v>0</v>
      </c>
      <c r="F607" s="45">
        <f t="shared" si="30"/>
        <v>0</v>
      </c>
      <c r="G607" s="1"/>
    </row>
    <row r="608" spans="1:7">
      <c r="A608" s="46" t="s">
        <v>607</v>
      </c>
      <c r="B608" s="47">
        <f t="shared" si="29"/>
        <v>0</v>
      </c>
      <c r="C608" s="47">
        <f t="shared" si="28"/>
        <v>0</v>
      </c>
      <c r="D608" s="48">
        <f>ROUND(MAX((B608-3500)*{0.03,0.1,0.2,0.25,0.3,0.35,0.45}-{0,105,555,1005,2755,5505,13505},0),2)</f>
        <v>0</v>
      </c>
      <c r="E608" s="48">
        <f>LOOKUP(C608/12,{0,1500.001,4500.001,9000.001,35000.001,55000.001,80000.001},{0.03,0.1,0.2,0.25,0.3,0.35,0.45})*C608-LOOKUP(C608/12,{0,1500.001,4500.001,9000.001,35000.001,55000.001,80000.001},{0,105,555,1005,2755,5505,13505})</f>
        <v>0</v>
      </c>
      <c r="F608" s="48">
        <f t="shared" si="30"/>
        <v>0</v>
      </c>
      <c r="G608" s="1"/>
    </row>
    <row r="609" spans="1:7" ht="14.25" thickBot="1">
      <c r="A609" s="43" t="s">
        <v>608</v>
      </c>
      <c r="B609" s="44">
        <f t="shared" si="29"/>
        <v>0</v>
      </c>
      <c r="C609" s="44">
        <f t="shared" si="28"/>
        <v>0</v>
      </c>
      <c r="D609" s="45">
        <f>ROUND(MAX((B609-3500)*{0.03,0.1,0.2,0.25,0.3,0.35,0.45}-{0,105,555,1005,2755,5505,13505},0),2)</f>
        <v>0</v>
      </c>
      <c r="E609" s="45">
        <f>LOOKUP(C609/12,{0,1500.001,4500.001,9000.001,35000.001,55000.001,80000.001},{0.03,0.1,0.2,0.25,0.3,0.35,0.45})*C609-LOOKUP(C609/12,{0,1500.001,4500.001,9000.001,35000.001,55000.001,80000.001},{0,105,555,1005,2755,5505,13505})</f>
        <v>0</v>
      </c>
      <c r="F609" s="45">
        <f t="shared" si="30"/>
        <v>0</v>
      </c>
      <c r="G609" s="1"/>
    </row>
    <row r="610" spans="1:7" ht="14.25" thickTop="1">
      <c r="A610" s="46" t="s">
        <v>609</v>
      </c>
      <c r="B610" s="41">
        <f t="shared" si="29"/>
        <v>0</v>
      </c>
      <c r="C610" s="47">
        <f t="shared" si="28"/>
        <v>0</v>
      </c>
      <c r="D610" s="48">
        <f>ROUND(MAX((B610-3500)*{0.03,0.1,0.2,0.25,0.3,0.35,0.45}-{0,105,555,1005,2755,5505,13505},0),2)</f>
        <v>0</v>
      </c>
      <c r="E610" s="48">
        <f>LOOKUP(C610/12,{0,1500.001,4500.001,9000.001,35000.001,55000.001,80000.001},{0.03,0.1,0.2,0.25,0.3,0.35,0.45})*C610-LOOKUP(C610/12,{0,1500.001,4500.001,9000.001,35000.001,55000.001,80000.001},{0,105,555,1005,2755,5505,13505})</f>
        <v>0</v>
      </c>
      <c r="F610" s="48">
        <f t="shared" si="30"/>
        <v>0</v>
      </c>
      <c r="G610" s="1"/>
    </row>
    <row r="611" spans="1:7">
      <c r="A611" s="43" t="s">
        <v>610</v>
      </c>
      <c r="B611" s="44">
        <f t="shared" si="29"/>
        <v>0</v>
      </c>
      <c r="C611" s="44">
        <f t="shared" si="28"/>
        <v>0</v>
      </c>
      <c r="D611" s="45">
        <f>ROUND(MAX((B611-3500)*{0.03,0.1,0.2,0.25,0.3,0.35,0.45}-{0,105,555,1005,2755,5505,13505},0),2)</f>
        <v>0</v>
      </c>
      <c r="E611" s="45">
        <f>LOOKUP(C611/12,{0,1500.001,4500.001,9000.001,35000.001,55000.001,80000.001},{0.03,0.1,0.2,0.25,0.3,0.35,0.45})*C611-LOOKUP(C611/12,{0,1500.001,4500.001,9000.001,35000.001,55000.001,80000.001},{0,105,555,1005,2755,5505,13505})</f>
        <v>0</v>
      </c>
      <c r="F611" s="45">
        <f t="shared" si="30"/>
        <v>0</v>
      </c>
      <c r="G611" s="1"/>
    </row>
    <row r="612" spans="1:7">
      <c r="A612" s="46" t="s">
        <v>611</v>
      </c>
      <c r="B612" s="47">
        <f t="shared" si="29"/>
        <v>0</v>
      </c>
      <c r="C612" s="47">
        <f t="shared" si="28"/>
        <v>0</v>
      </c>
      <c r="D612" s="48">
        <f>ROUND(MAX((B612-3500)*{0.03,0.1,0.2,0.25,0.3,0.35,0.45}-{0,105,555,1005,2755,5505,13505},0),2)</f>
        <v>0</v>
      </c>
      <c r="E612" s="48">
        <f>LOOKUP(C612/12,{0,1500.001,4500.001,9000.001,35000.001,55000.001,80000.001},{0.03,0.1,0.2,0.25,0.3,0.35,0.45})*C612-LOOKUP(C612/12,{0,1500.001,4500.001,9000.001,35000.001,55000.001,80000.001},{0,105,555,1005,2755,5505,13505})</f>
        <v>0</v>
      </c>
      <c r="F612" s="48">
        <f t="shared" si="30"/>
        <v>0</v>
      </c>
      <c r="G612" s="1"/>
    </row>
    <row r="613" spans="1:7" ht="14.25" thickBot="1">
      <c r="A613" s="43" t="s">
        <v>612</v>
      </c>
      <c r="B613" s="44">
        <f t="shared" si="29"/>
        <v>0</v>
      </c>
      <c r="C613" s="44">
        <f t="shared" si="28"/>
        <v>0</v>
      </c>
      <c r="D613" s="45">
        <f>ROUND(MAX((B613-3500)*{0.03,0.1,0.2,0.25,0.3,0.35,0.45}-{0,105,555,1005,2755,5505,13505},0),2)</f>
        <v>0</v>
      </c>
      <c r="E613" s="45">
        <f>LOOKUP(C613/12,{0,1500.001,4500.001,9000.001,35000.001,55000.001,80000.001},{0.03,0.1,0.2,0.25,0.3,0.35,0.45})*C613-LOOKUP(C613/12,{0,1500.001,4500.001,9000.001,35000.001,55000.001,80000.001},{0,105,555,1005,2755,5505,13505})</f>
        <v>0</v>
      </c>
      <c r="F613" s="45">
        <f t="shared" si="30"/>
        <v>0</v>
      </c>
      <c r="G613" s="1"/>
    </row>
    <row r="614" spans="1:7" ht="14.25" thickTop="1">
      <c r="A614" s="46" t="s">
        <v>613</v>
      </c>
      <c r="B614" s="41">
        <f t="shared" si="29"/>
        <v>0</v>
      </c>
      <c r="C614" s="47">
        <f t="shared" si="28"/>
        <v>0</v>
      </c>
      <c r="D614" s="48">
        <f>ROUND(MAX((B614-3500)*{0.03,0.1,0.2,0.25,0.3,0.35,0.45}-{0,105,555,1005,2755,5505,13505},0),2)</f>
        <v>0</v>
      </c>
      <c r="E614" s="48">
        <f>LOOKUP(C614/12,{0,1500.001,4500.001,9000.001,35000.001,55000.001,80000.001},{0.03,0.1,0.2,0.25,0.3,0.35,0.45})*C614-LOOKUP(C614/12,{0,1500.001,4500.001,9000.001,35000.001,55000.001,80000.001},{0,105,555,1005,2755,5505,13505})</f>
        <v>0</v>
      </c>
      <c r="F614" s="48">
        <f t="shared" si="30"/>
        <v>0</v>
      </c>
      <c r="G614" s="1"/>
    </row>
    <row r="615" spans="1:7">
      <c r="A615" s="43" t="s">
        <v>614</v>
      </c>
      <c r="B615" s="44">
        <f t="shared" si="29"/>
        <v>0</v>
      </c>
      <c r="C615" s="44">
        <f t="shared" si="28"/>
        <v>0</v>
      </c>
      <c r="D615" s="45">
        <f>ROUND(MAX((B615-3500)*{0.03,0.1,0.2,0.25,0.3,0.35,0.45}-{0,105,555,1005,2755,5505,13505},0),2)</f>
        <v>0</v>
      </c>
      <c r="E615" s="45">
        <f>LOOKUP(C615/12,{0,1500.001,4500.001,9000.001,35000.001,55000.001,80000.001},{0.03,0.1,0.2,0.25,0.3,0.35,0.45})*C615-LOOKUP(C615/12,{0,1500.001,4500.001,9000.001,35000.001,55000.001,80000.001},{0,105,555,1005,2755,5505,13505})</f>
        <v>0</v>
      </c>
      <c r="F615" s="45">
        <f t="shared" si="30"/>
        <v>0</v>
      </c>
      <c r="G615" s="1"/>
    </row>
    <row r="616" spans="1:7">
      <c r="A616" s="46" t="s">
        <v>615</v>
      </c>
      <c r="B616" s="47">
        <f t="shared" si="29"/>
        <v>0</v>
      </c>
      <c r="C616" s="47">
        <f t="shared" si="28"/>
        <v>0</v>
      </c>
      <c r="D616" s="48">
        <f>ROUND(MAX((B616-3500)*{0.03,0.1,0.2,0.25,0.3,0.35,0.45}-{0,105,555,1005,2755,5505,13505},0),2)</f>
        <v>0</v>
      </c>
      <c r="E616" s="48">
        <f>LOOKUP(C616/12,{0,1500.001,4500.001,9000.001,35000.001,55000.001,80000.001},{0.03,0.1,0.2,0.25,0.3,0.35,0.45})*C616-LOOKUP(C616/12,{0,1500.001,4500.001,9000.001,35000.001,55000.001,80000.001},{0,105,555,1005,2755,5505,13505})</f>
        <v>0</v>
      </c>
      <c r="F616" s="48">
        <f t="shared" si="30"/>
        <v>0</v>
      </c>
      <c r="G616" s="1"/>
    </row>
    <row r="617" spans="1:7" ht="14.25" thickBot="1">
      <c r="A617" s="43" t="s">
        <v>616</v>
      </c>
      <c r="B617" s="44">
        <f t="shared" si="29"/>
        <v>0</v>
      </c>
      <c r="C617" s="44">
        <f t="shared" si="28"/>
        <v>0</v>
      </c>
      <c r="D617" s="45">
        <f>ROUND(MAX((B617-3500)*{0.03,0.1,0.2,0.25,0.3,0.35,0.45}-{0,105,555,1005,2755,5505,13505},0),2)</f>
        <v>0</v>
      </c>
      <c r="E617" s="45">
        <f>LOOKUP(C617/12,{0,1500.001,4500.001,9000.001,35000.001,55000.001,80000.001},{0.03,0.1,0.2,0.25,0.3,0.35,0.45})*C617-LOOKUP(C617/12,{0,1500.001,4500.001,9000.001,35000.001,55000.001,80000.001},{0,105,555,1005,2755,5505,13505})</f>
        <v>0</v>
      </c>
      <c r="F617" s="45">
        <f t="shared" si="30"/>
        <v>0</v>
      </c>
      <c r="G617" s="1"/>
    </row>
    <row r="618" spans="1:7" ht="14.25" thickTop="1">
      <c r="A618" s="46" t="s">
        <v>617</v>
      </c>
      <c r="B618" s="41">
        <f t="shared" si="29"/>
        <v>0</v>
      </c>
      <c r="C618" s="47">
        <f t="shared" si="28"/>
        <v>0</v>
      </c>
      <c r="D618" s="48">
        <f>ROUND(MAX((B618-3500)*{0.03,0.1,0.2,0.25,0.3,0.35,0.45}-{0,105,555,1005,2755,5505,13505},0),2)</f>
        <v>0</v>
      </c>
      <c r="E618" s="48">
        <f>LOOKUP(C618/12,{0,1500.001,4500.001,9000.001,35000.001,55000.001,80000.001},{0.03,0.1,0.2,0.25,0.3,0.35,0.45})*C618-LOOKUP(C618/12,{0,1500.001,4500.001,9000.001,35000.001,55000.001,80000.001},{0,105,555,1005,2755,5505,13505})</f>
        <v>0</v>
      </c>
      <c r="F618" s="48">
        <f t="shared" si="30"/>
        <v>0</v>
      </c>
      <c r="G618" s="1"/>
    </row>
    <row r="619" spans="1:7">
      <c r="A619" s="43" t="s">
        <v>618</v>
      </c>
      <c r="B619" s="44">
        <f t="shared" si="29"/>
        <v>0</v>
      </c>
      <c r="C619" s="44">
        <f t="shared" si="28"/>
        <v>0</v>
      </c>
      <c r="D619" s="45">
        <f>ROUND(MAX((B619-3500)*{0.03,0.1,0.2,0.25,0.3,0.35,0.45}-{0,105,555,1005,2755,5505,13505},0),2)</f>
        <v>0</v>
      </c>
      <c r="E619" s="45">
        <f>LOOKUP(C619/12,{0,1500.001,4500.001,9000.001,35000.001,55000.001,80000.001},{0.03,0.1,0.2,0.25,0.3,0.35,0.45})*C619-LOOKUP(C619/12,{0,1500.001,4500.001,9000.001,35000.001,55000.001,80000.001},{0,105,555,1005,2755,5505,13505})</f>
        <v>0</v>
      </c>
      <c r="F619" s="45">
        <f t="shared" si="30"/>
        <v>0</v>
      </c>
      <c r="G619" s="1"/>
    </row>
    <row r="620" spans="1:7">
      <c r="A620" s="46" t="s">
        <v>619</v>
      </c>
      <c r="B620" s="47">
        <f t="shared" si="29"/>
        <v>0</v>
      </c>
      <c r="C620" s="47">
        <f t="shared" si="28"/>
        <v>0</v>
      </c>
      <c r="D620" s="48">
        <f>ROUND(MAX((B620-3500)*{0.03,0.1,0.2,0.25,0.3,0.35,0.45}-{0,105,555,1005,2755,5505,13505},0),2)</f>
        <v>0</v>
      </c>
      <c r="E620" s="48">
        <f>LOOKUP(C620/12,{0,1500.001,4500.001,9000.001,35000.001,55000.001,80000.001},{0.03,0.1,0.2,0.25,0.3,0.35,0.45})*C620-LOOKUP(C620/12,{0,1500.001,4500.001,9000.001,35000.001,55000.001,80000.001},{0,105,555,1005,2755,5505,13505})</f>
        <v>0</v>
      </c>
      <c r="F620" s="48">
        <f t="shared" si="30"/>
        <v>0</v>
      </c>
      <c r="G620" s="1"/>
    </row>
    <row r="621" spans="1:7" ht="14.25" thickBot="1">
      <c r="A621" s="43" t="s">
        <v>620</v>
      </c>
      <c r="B621" s="44">
        <f t="shared" si="29"/>
        <v>0</v>
      </c>
      <c r="C621" s="44">
        <f t="shared" si="28"/>
        <v>0</v>
      </c>
      <c r="D621" s="45">
        <f>ROUND(MAX((B621-3500)*{0.03,0.1,0.2,0.25,0.3,0.35,0.45}-{0,105,555,1005,2755,5505,13505},0),2)</f>
        <v>0</v>
      </c>
      <c r="E621" s="45">
        <f>LOOKUP(C621/12,{0,1500.001,4500.001,9000.001,35000.001,55000.001,80000.001},{0.03,0.1,0.2,0.25,0.3,0.35,0.45})*C621-LOOKUP(C621/12,{0,1500.001,4500.001,9000.001,35000.001,55000.001,80000.001},{0,105,555,1005,2755,5505,13505})</f>
        <v>0</v>
      </c>
      <c r="F621" s="45">
        <f t="shared" si="30"/>
        <v>0</v>
      </c>
      <c r="G621" s="1"/>
    </row>
    <row r="622" spans="1:7" ht="14.25" thickTop="1">
      <c r="A622" s="46" t="s">
        <v>621</v>
      </c>
      <c r="B622" s="41">
        <f t="shared" si="29"/>
        <v>0</v>
      </c>
      <c r="C622" s="47">
        <f t="shared" si="28"/>
        <v>0</v>
      </c>
      <c r="D622" s="48">
        <f>ROUND(MAX((B622-3500)*{0.03,0.1,0.2,0.25,0.3,0.35,0.45}-{0,105,555,1005,2755,5505,13505},0),2)</f>
        <v>0</v>
      </c>
      <c r="E622" s="48">
        <f>LOOKUP(C622/12,{0,1500.001,4500.001,9000.001,35000.001,55000.001,80000.001},{0.03,0.1,0.2,0.25,0.3,0.35,0.45})*C622-LOOKUP(C622/12,{0,1500.001,4500.001,9000.001,35000.001,55000.001,80000.001},{0,105,555,1005,2755,5505,13505})</f>
        <v>0</v>
      </c>
      <c r="F622" s="48">
        <f t="shared" si="30"/>
        <v>0</v>
      </c>
      <c r="G622" s="1"/>
    </row>
    <row r="623" spans="1:7">
      <c r="A623" s="43" t="s">
        <v>622</v>
      </c>
      <c r="B623" s="44">
        <f t="shared" si="29"/>
        <v>0</v>
      </c>
      <c r="C623" s="44">
        <f t="shared" si="28"/>
        <v>0</v>
      </c>
      <c r="D623" s="45">
        <f>ROUND(MAX((B623-3500)*{0.03,0.1,0.2,0.25,0.3,0.35,0.45}-{0,105,555,1005,2755,5505,13505},0),2)</f>
        <v>0</v>
      </c>
      <c r="E623" s="45">
        <f>LOOKUP(C623/12,{0,1500.001,4500.001,9000.001,35000.001,55000.001,80000.001},{0.03,0.1,0.2,0.25,0.3,0.35,0.45})*C623-LOOKUP(C623/12,{0,1500.001,4500.001,9000.001,35000.001,55000.001,80000.001},{0,105,555,1005,2755,5505,13505})</f>
        <v>0</v>
      </c>
      <c r="F623" s="45">
        <f t="shared" si="30"/>
        <v>0</v>
      </c>
      <c r="G623" s="1"/>
    </row>
    <row r="624" spans="1:7">
      <c r="A624" s="46" t="s">
        <v>623</v>
      </c>
      <c r="B624" s="47">
        <f t="shared" si="29"/>
        <v>0</v>
      </c>
      <c r="C624" s="47">
        <f t="shared" si="28"/>
        <v>0</v>
      </c>
      <c r="D624" s="48">
        <f>ROUND(MAX((B624-3500)*{0.03,0.1,0.2,0.25,0.3,0.35,0.45}-{0,105,555,1005,2755,5505,13505},0),2)</f>
        <v>0</v>
      </c>
      <c r="E624" s="48">
        <f>LOOKUP(C624/12,{0,1500.001,4500.001,9000.001,35000.001,55000.001,80000.001},{0.03,0.1,0.2,0.25,0.3,0.35,0.45})*C624-LOOKUP(C624/12,{0,1500.001,4500.001,9000.001,35000.001,55000.001,80000.001},{0,105,555,1005,2755,5505,13505})</f>
        <v>0</v>
      </c>
      <c r="F624" s="48">
        <f t="shared" si="30"/>
        <v>0</v>
      </c>
      <c r="G624" s="1"/>
    </row>
    <row r="625" spans="1:7" ht="14.25" thickBot="1">
      <c r="A625" s="43" t="s">
        <v>624</v>
      </c>
      <c r="B625" s="44">
        <f t="shared" si="29"/>
        <v>0</v>
      </c>
      <c r="C625" s="44">
        <f t="shared" si="28"/>
        <v>0</v>
      </c>
      <c r="D625" s="45">
        <f>ROUND(MAX((B625-3500)*{0.03,0.1,0.2,0.25,0.3,0.35,0.45}-{0,105,555,1005,2755,5505,13505},0),2)</f>
        <v>0</v>
      </c>
      <c r="E625" s="45">
        <f>LOOKUP(C625/12,{0,1500.001,4500.001,9000.001,35000.001,55000.001,80000.001},{0.03,0.1,0.2,0.25,0.3,0.35,0.45})*C625-LOOKUP(C625/12,{0,1500.001,4500.001,9000.001,35000.001,55000.001,80000.001},{0,105,555,1005,2755,5505,13505})</f>
        <v>0</v>
      </c>
      <c r="F625" s="45">
        <f t="shared" si="30"/>
        <v>0</v>
      </c>
      <c r="G625" s="1"/>
    </row>
    <row r="626" spans="1:7" ht="14.25" thickTop="1">
      <c r="A626" s="46" t="s">
        <v>625</v>
      </c>
      <c r="B626" s="41">
        <f t="shared" si="29"/>
        <v>0</v>
      </c>
      <c r="C626" s="47">
        <f t="shared" si="28"/>
        <v>0</v>
      </c>
      <c r="D626" s="48">
        <f>ROUND(MAX((B626-3500)*{0.03,0.1,0.2,0.25,0.3,0.35,0.45}-{0,105,555,1005,2755,5505,13505},0),2)</f>
        <v>0</v>
      </c>
      <c r="E626" s="48">
        <f>LOOKUP(C626/12,{0,1500.001,4500.001,9000.001,35000.001,55000.001,80000.001},{0.03,0.1,0.2,0.25,0.3,0.35,0.45})*C626-LOOKUP(C626/12,{0,1500.001,4500.001,9000.001,35000.001,55000.001,80000.001},{0,105,555,1005,2755,5505,13505})</f>
        <v>0</v>
      </c>
      <c r="F626" s="48">
        <f t="shared" si="30"/>
        <v>0</v>
      </c>
      <c r="G626" s="1"/>
    </row>
    <row r="627" spans="1:7">
      <c r="A627" s="43" t="s">
        <v>626</v>
      </c>
      <c r="B627" s="44">
        <f t="shared" si="29"/>
        <v>0</v>
      </c>
      <c r="C627" s="44">
        <f t="shared" si="28"/>
        <v>0</v>
      </c>
      <c r="D627" s="45">
        <f>ROUND(MAX((B627-3500)*{0.03,0.1,0.2,0.25,0.3,0.35,0.45}-{0,105,555,1005,2755,5505,13505},0),2)</f>
        <v>0</v>
      </c>
      <c r="E627" s="45">
        <f>LOOKUP(C627/12,{0,1500.001,4500.001,9000.001,35000.001,55000.001,80000.001},{0.03,0.1,0.2,0.25,0.3,0.35,0.45})*C627-LOOKUP(C627/12,{0,1500.001,4500.001,9000.001,35000.001,55000.001,80000.001},{0,105,555,1005,2755,5505,13505})</f>
        <v>0</v>
      </c>
      <c r="F627" s="45">
        <f t="shared" si="30"/>
        <v>0</v>
      </c>
      <c r="G627" s="1"/>
    </row>
    <row r="628" spans="1:7">
      <c r="A628" s="46" t="s">
        <v>627</v>
      </c>
      <c r="B628" s="47">
        <f t="shared" si="29"/>
        <v>0</v>
      </c>
      <c r="C628" s="47">
        <f t="shared" si="28"/>
        <v>0</v>
      </c>
      <c r="D628" s="48">
        <f>ROUND(MAX((B628-3500)*{0.03,0.1,0.2,0.25,0.3,0.35,0.45}-{0,105,555,1005,2755,5505,13505},0),2)</f>
        <v>0</v>
      </c>
      <c r="E628" s="48">
        <f>LOOKUP(C628/12,{0,1500.001,4500.001,9000.001,35000.001,55000.001,80000.001},{0.03,0.1,0.2,0.25,0.3,0.35,0.45})*C628-LOOKUP(C628/12,{0,1500.001,4500.001,9000.001,35000.001,55000.001,80000.001},{0,105,555,1005,2755,5505,13505})</f>
        <v>0</v>
      </c>
      <c r="F628" s="48">
        <f t="shared" si="30"/>
        <v>0</v>
      </c>
      <c r="G628" s="1"/>
    </row>
    <row r="629" spans="1:7" ht="14.25" thickBot="1">
      <c r="A629" s="43" t="s">
        <v>628</v>
      </c>
      <c r="B629" s="44">
        <f t="shared" si="29"/>
        <v>0</v>
      </c>
      <c r="C629" s="44">
        <f t="shared" si="28"/>
        <v>0</v>
      </c>
      <c r="D629" s="45">
        <f>ROUND(MAX((B629-3500)*{0.03,0.1,0.2,0.25,0.3,0.35,0.45}-{0,105,555,1005,2755,5505,13505},0),2)</f>
        <v>0</v>
      </c>
      <c r="E629" s="45">
        <f>LOOKUP(C629/12,{0,1500.001,4500.001,9000.001,35000.001,55000.001,80000.001},{0.03,0.1,0.2,0.25,0.3,0.35,0.45})*C629-LOOKUP(C629/12,{0,1500.001,4500.001,9000.001,35000.001,55000.001,80000.001},{0,105,555,1005,2755,5505,13505})</f>
        <v>0</v>
      </c>
      <c r="F629" s="45">
        <f t="shared" si="30"/>
        <v>0</v>
      </c>
      <c r="G629" s="1"/>
    </row>
    <row r="630" spans="1:7" ht="14.25" thickTop="1">
      <c r="A630" s="46" t="s">
        <v>629</v>
      </c>
      <c r="B630" s="41">
        <f t="shared" si="29"/>
        <v>0</v>
      </c>
      <c r="C630" s="47">
        <f t="shared" si="28"/>
        <v>0</v>
      </c>
      <c r="D630" s="48">
        <f>ROUND(MAX((B630-3500)*{0.03,0.1,0.2,0.25,0.3,0.35,0.45}-{0,105,555,1005,2755,5505,13505},0),2)</f>
        <v>0</v>
      </c>
      <c r="E630" s="48">
        <f>LOOKUP(C630/12,{0,1500.001,4500.001,9000.001,35000.001,55000.001,80000.001},{0.03,0.1,0.2,0.25,0.3,0.35,0.45})*C630-LOOKUP(C630/12,{0,1500.001,4500.001,9000.001,35000.001,55000.001,80000.001},{0,105,555,1005,2755,5505,13505})</f>
        <v>0</v>
      </c>
      <c r="F630" s="48">
        <f t="shared" si="30"/>
        <v>0</v>
      </c>
      <c r="G630" s="1"/>
    </row>
    <row r="631" spans="1:7">
      <c r="A631" s="43" t="s">
        <v>630</v>
      </c>
      <c r="B631" s="44">
        <f t="shared" si="29"/>
        <v>0</v>
      </c>
      <c r="C631" s="44">
        <f t="shared" si="28"/>
        <v>0</v>
      </c>
      <c r="D631" s="45">
        <f>ROUND(MAX((B631-3500)*{0.03,0.1,0.2,0.25,0.3,0.35,0.45}-{0,105,555,1005,2755,5505,13505},0),2)</f>
        <v>0</v>
      </c>
      <c r="E631" s="45">
        <f>LOOKUP(C631/12,{0,1500.001,4500.001,9000.001,35000.001,55000.001,80000.001},{0.03,0.1,0.2,0.25,0.3,0.35,0.45})*C631-LOOKUP(C631/12,{0,1500.001,4500.001,9000.001,35000.001,55000.001,80000.001},{0,105,555,1005,2755,5505,13505})</f>
        <v>0</v>
      </c>
      <c r="F631" s="45">
        <f t="shared" si="30"/>
        <v>0</v>
      </c>
      <c r="G631" s="1"/>
    </row>
    <row r="632" spans="1:7">
      <c r="A632" s="46" t="s">
        <v>631</v>
      </c>
      <c r="B632" s="47">
        <f t="shared" si="29"/>
        <v>0</v>
      </c>
      <c r="C632" s="47">
        <f t="shared" si="28"/>
        <v>0</v>
      </c>
      <c r="D632" s="48">
        <f>ROUND(MAX((B632-3500)*{0.03,0.1,0.2,0.25,0.3,0.35,0.45}-{0,105,555,1005,2755,5505,13505},0),2)</f>
        <v>0</v>
      </c>
      <c r="E632" s="48">
        <f>LOOKUP(C632/12,{0,1500.001,4500.001,9000.001,35000.001,55000.001,80000.001},{0.03,0.1,0.2,0.25,0.3,0.35,0.45})*C632-LOOKUP(C632/12,{0,1500.001,4500.001,9000.001,35000.001,55000.001,80000.001},{0,105,555,1005,2755,5505,13505})</f>
        <v>0</v>
      </c>
      <c r="F632" s="48">
        <f t="shared" si="30"/>
        <v>0</v>
      </c>
      <c r="G632" s="1"/>
    </row>
    <row r="633" spans="1:7" ht="14.25" thickBot="1">
      <c r="A633" s="43" t="s">
        <v>632</v>
      </c>
      <c r="B633" s="44">
        <f t="shared" si="29"/>
        <v>0</v>
      </c>
      <c r="C633" s="44">
        <f t="shared" si="28"/>
        <v>0</v>
      </c>
      <c r="D633" s="45">
        <f>ROUND(MAX((B633-3500)*{0.03,0.1,0.2,0.25,0.3,0.35,0.45}-{0,105,555,1005,2755,5505,13505},0),2)</f>
        <v>0</v>
      </c>
      <c r="E633" s="45">
        <f>LOOKUP(C633/12,{0,1500.001,4500.001,9000.001,35000.001,55000.001,80000.001},{0.03,0.1,0.2,0.25,0.3,0.35,0.45})*C633-LOOKUP(C633/12,{0,1500.001,4500.001,9000.001,35000.001,55000.001,80000.001},{0,105,555,1005,2755,5505,13505})</f>
        <v>0</v>
      </c>
      <c r="F633" s="45">
        <f t="shared" si="30"/>
        <v>0</v>
      </c>
      <c r="G633" s="1"/>
    </row>
    <row r="634" spans="1:7" ht="14.25" thickTop="1">
      <c r="A634" s="46" t="s">
        <v>633</v>
      </c>
      <c r="B634" s="41">
        <f t="shared" si="29"/>
        <v>0</v>
      </c>
      <c r="C634" s="47">
        <f t="shared" si="28"/>
        <v>0</v>
      </c>
      <c r="D634" s="48">
        <f>ROUND(MAX((B634-3500)*{0.03,0.1,0.2,0.25,0.3,0.35,0.45}-{0,105,555,1005,2755,5505,13505},0),2)</f>
        <v>0</v>
      </c>
      <c r="E634" s="48">
        <f>LOOKUP(C634/12,{0,1500.001,4500.001,9000.001,35000.001,55000.001,80000.001},{0.03,0.1,0.2,0.25,0.3,0.35,0.45})*C634-LOOKUP(C634/12,{0,1500.001,4500.001,9000.001,35000.001,55000.001,80000.001},{0,105,555,1005,2755,5505,13505})</f>
        <v>0</v>
      </c>
      <c r="F634" s="48">
        <f t="shared" si="30"/>
        <v>0</v>
      </c>
      <c r="G634" s="1"/>
    </row>
    <row r="635" spans="1:7">
      <c r="A635" s="43" t="s">
        <v>634</v>
      </c>
      <c r="B635" s="44">
        <f t="shared" si="29"/>
        <v>0</v>
      </c>
      <c r="C635" s="44">
        <f t="shared" si="28"/>
        <v>0</v>
      </c>
      <c r="D635" s="45">
        <f>ROUND(MAX((B635-3500)*{0.03,0.1,0.2,0.25,0.3,0.35,0.45}-{0,105,555,1005,2755,5505,13505},0),2)</f>
        <v>0</v>
      </c>
      <c r="E635" s="45">
        <f>LOOKUP(C635/12,{0,1500.001,4500.001,9000.001,35000.001,55000.001,80000.001},{0.03,0.1,0.2,0.25,0.3,0.35,0.45})*C635-LOOKUP(C635/12,{0,1500.001,4500.001,9000.001,35000.001,55000.001,80000.001},{0,105,555,1005,2755,5505,13505})</f>
        <v>0</v>
      </c>
      <c r="F635" s="45">
        <f t="shared" si="30"/>
        <v>0</v>
      </c>
      <c r="G635" s="1"/>
    </row>
    <row r="636" spans="1:7">
      <c r="A636" s="46" t="s">
        <v>635</v>
      </c>
      <c r="B636" s="47">
        <f t="shared" si="29"/>
        <v>0</v>
      </c>
      <c r="C636" s="47">
        <f t="shared" si="28"/>
        <v>0</v>
      </c>
      <c r="D636" s="48">
        <f>ROUND(MAX((B636-3500)*{0.03,0.1,0.2,0.25,0.3,0.35,0.45}-{0,105,555,1005,2755,5505,13505},0),2)</f>
        <v>0</v>
      </c>
      <c r="E636" s="48">
        <f>LOOKUP(C636/12,{0,1500.001,4500.001,9000.001,35000.001,55000.001,80000.001},{0.03,0.1,0.2,0.25,0.3,0.35,0.45})*C636-LOOKUP(C636/12,{0,1500.001,4500.001,9000.001,35000.001,55000.001,80000.001},{0,105,555,1005,2755,5505,13505})</f>
        <v>0</v>
      </c>
      <c r="F636" s="48">
        <f t="shared" si="30"/>
        <v>0</v>
      </c>
      <c r="G636" s="1"/>
    </row>
    <row r="637" spans="1:7" ht="14.25" thickBot="1">
      <c r="A637" s="43" t="s">
        <v>636</v>
      </c>
      <c r="B637" s="44">
        <f t="shared" si="29"/>
        <v>0</v>
      </c>
      <c r="C637" s="44">
        <f t="shared" si="28"/>
        <v>0</v>
      </c>
      <c r="D637" s="45">
        <f>ROUND(MAX((B637-3500)*{0.03,0.1,0.2,0.25,0.3,0.35,0.45}-{0,105,555,1005,2755,5505,13505},0),2)</f>
        <v>0</v>
      </c>
      <c r="E637" s="45">
        <f>LOOKUP(C637/12,{0,1500.001,4500.001,9000.001,35000.001,55000.001,80000.001},{0.03,0.1,0.2,0.25,0.3,0.35,0.45})*C637-LOOKUP(C637/12,{0,1500.001,4500.001,9000.001,35000.001,55000.001,80000.001},{0,105,555,1005,2755,5505,13505})</f>
        <v>0</v>
      </c>
      <c r="F637" s="45">
        <f t="shared" si="30"/>
        <v>0</v>
      </c>
      <c r="G637" s="1"/>
    </row>
    <row r="638" spans="1:7" ht="14.25" thickTop="1">
      <c r="A638" s="46" t="s">
        <v>637</v>
      </c>
      <c r="B638" s="41">
        <f t="shared" si="29"/>
        <v>0</v>
      </c>
      <c r="C638" s="47">
        <f t="shared" si="28"/>
        <v>0</v>
      </c>
      <c r="D638" s="48">
        <f>ROUND(MAX((B638-3500)*{0.03,0.1,0.2,0.25,0.3,0.35,0.45}-{0,105,555,1005,2755,5505,13505},0),2)</f>
        <v>0</v>
      </c>
      <c r="E638" s="48">
        <f>LOOKUP(C638/12,{0,1500.001,4500.001,9000.001,35000.001,55000.001,80000.001},{0.03,0.1,0.2,0.25,0.3,0.35,0.45})*C638-LOOKUP(C638/12,{0,1500.001,4500.001,9000.001,35000.001,55000.001,80000.001},{0,105,555,1005,2755,5505,13505})</f>
        <v>0</v>
      </c>
      <c r="F638" s="48">
        <f t="shared" si="30"/>
        <v>0</v>
      </c>
      <c r="G638" s="1"/>
    </row>
    <row r="639" spans="1:7">
      <c r="A639" s="43" t="s">
        <v>638</v>
      </c>
      <c r="B639" s="44">
        <f t="shared" si="29"/>
        <v>0</v>
      </c>
      <c r="C639" s="44">
        <f t="shared" si="28"/>
        <v>0</v>
      </c>
      <c r="D639" s="45">
        <f>ROUND(MAX((B639-3500)*{0.03,0.1,0.2,0.25,0.3,0.35,0.45}-{0,105,555,1005,2755,5505,13505},0),2)</f>
        <v>0</v>
      </c>
      <c r="E639" s="45">
        <f>LOOKUP(C639/12,{0,1500.001,4500.001,9000.001,35000.001,55000.001,80000.001},{0.03,0.1,0.2,0.25,0.3,0.35,0.45})*C639-LOOKUP(C639/12,{0,1500.001,4500.001,9000.001,35000.001,55000.001,80000.001},{0,105,555,1005,2755,5505,13505})</f>
        <v>0</v>
      </c>
      <c r="F639" s="45">
        <f t="shared" si="30"/>
        <v>0</v>
      </c>
      <c r="G639" s="1"/>
    </row>
    <row r="640" spans="1:7">
      <c r="A640" s="46" t="s">
        <v>639</v>
      </c>
      <c r="B640" s="47">
        <f t="shared" si="29"/>
        <v>0</v>
      </c>
      <c r="C640" s="47">
        <f t="shared" si="28"/>
        <v>0</v>
      </c>
      <c r="D640" s="48">
        <f>ROUND(MAX((B640-3500)*{0.03,0.1,0.2,0.25,0.3,0.35,0.45}-{0,105,555,1005,2755,5505,13505},0),2)</f>
        <v>0</v>
      </c>
      <c r="E640" s="48">
        <f>LOOKUP(C640/12,{0,1500.001,4500.001,9000.001,35000.001,55000.001,80000.001},{0.03,0.1,0.2,0.25,0.3,0.35,0.45})*C640-LOOKUP(C640/12,{0,1500.001,4500.001,9000.001,35000.001,55000.001,80000.001},{0,105,555,1005,2755,5505,13505})</f>
        <v>0</v>
      </c>
      <c r="F640" s="48">
        <f t="shared" si="30"/>
        <v>0</v>
      </c>
      <c r="G640" s="1"/>
    </row>
    <row r="641" spans="1:7" ht="14.25" thickBot="1">
      <c r="A641" s="43" t="s">
        <v>640</v>
      </c>
      <c r="B641" s="44">
        <f t="shared" si="29"/>
        <v>0</v>
      </c>
      <c r="C641" s="44">
        <f t="shared" si="28"/>
        <v>0</v>
      </c>
      <c r="D641" s="45">
        <f>ROUND(MAX((B641-3500)*{0.03,0.1,0.2,0.25,0.3,0.35,0.45}-{0,105,555,1005,2755,5505,13505},0),2)</f>
        <v>0</v>
      </c>
      <c r="E641" s="45">
        <f>LOOKUP(C641/12,{0,1500.001,4500.001,9000.001,35000.001,55000.001,80000.001},{0.03,0.1,0.2,0.25,0.3,0.35,0.45})*C641-LOOKUP(C641/12,{0,1500.001,4500.001,9000.001,35000.001,55000.001,80000.001},{0,105,555,1005,2755,5505,13505})</f>
        <v>0</v>
      </c>
      <c r="F641" s="45">
        <f t="shared" si="30"/>
        <v>0</v>
      </c>
      <c r="G641" s="1"/>
    </row>
    <row r="642" spans="1:7" ht="14.25" thickTop="1">
      <c r="A642" s="46" t="s">
        <v>641</v>
      </c>
      <c r="B642" s="41">
        <f t="shared" si="29"/>
        <v>0</v>
      </c>
      <c r="C642" s="47">
        <f t="shared" ref="C642:C705" si="31">(B642&lt;&gt;0)*($I$6+$I$5-B642)</f>
        <v>0</v>
      </c>
      <c r="D642" s="48">
        <f>ROUND(MAX((B642-3500)*{0.03,0.1,0.2,0.25,0.3,0.35,0.45}-{0,105,555,1005,2755,5505,13505},0),2)</f>
        <v>0</v>
      </c>
      <c r="E642" s="48">
        <f>LOOKUP(C642/12,{0,1500.001,4500.001,9000.001,35000.001,55000.001,80000.001},{0.03,0.1,0.2,0.25,0.3,0.35,0.45})*C642-LOOKUP(C642/12,{0,1500.001,4500.001,9000.001,35000.001,55000.001,80000.001},{0,105,555,1005,2755,5505,13505})</f>
        <v>0</v>
      </c>
      <c r="F642" s="48">
        <f t="shared" si="30"/>
        <v>0</v>
      </c>
      <c r="G642" s="1"/>
    </row>
    <row r="643" spans="1:7">
      <c r="A643" s="43" t="s">
        <v>642</v>
      </c>
      <c r="B643" s="44">
        <f t="shared" ref="B643:B706" si="32">IF(AND(B642+100&lt;$I$6+$I$5,B642&lt;&gt;0),B642+100,0)</f>
        <v>0</v>
      </c>
      <c r="C643" s="44">
        <f t="shared" si="31"/>
        <v>0</v>
      </c>
      <c r="D643" s="45">
        <f>ROUND(MAX((B643-3500)*{0.03,0.1,0.2,0.25,0.3,0.35,0.45}-{0,105,555,1005,2755,5505,13505},0),2)</f>
        <v>0</v>
      </c>
      <c r="E643" s="45">
        <f>LOOKUP(C643/12,{0,1500.001,4500.001,9000.001,35000.001,55000.001,80000.001},{0.03,0.1,0.2,0.25,0.3,0.35,0.45})*C643-LOOKUP(C643/12,{0,1500.001,4500.001,9000.001,35000.001,55000.001,80000.001},{0,105,555,1005,2755,5505,13505})</f>
        <v>0</v>
      </c>
      <c r="F643" s="45">
        <f t="shared" ref="F643:F706" si="33">D643+E643</f>
        <v>0</v>
      </c>
      <c r="G643" s="1"/>
    </row>
    <row r="644" spans="1:7">
      <c r="A644" s="46" t="s">
        <v>643</v>
      </c>
      <c r="B644" s="47">
        <f t="shared" si="32"/>
        <v>0</v>
      </c>
      <c r="C644" s="47">
        <f t="shared" si="31"/>
        <v>0</v>
      </c>
      <c r="D644" s="48">
        <f>ROUND(MAX((B644-3500)*{0.03,0.1,0.2,0.25,0.3,0.35,0.45}-{0,105,555,1005,2755,5505,13505},0),2)</f>
        <v>0</v>
      </c>
      <c r="E644" s="48">
        <f>LOOKUP(C644/12,{0,1500.001,4500.001,9000.001,35000.001,55000.001,80000.001},{0.03,0.1,0.2,0.25,0.3,0.35,0.45})*C644-LOOKUP(C644/12,{0,1500.001,4500.001,9000.001,35000.001,55000.001,80000.001},{0,105,555,1005,2755,5505,13505})</f>
        <v>0</v>
      </c>
      <c r="F644" s="48">
        <f t="shared" si="33"/>
        <v>0</v>
      </c>
      <c r="G644" s="1"/>
    </row>
    <row r="645" spans="1:7" ht="14.25" thickBot="1">
      <c r="A645" s="43" t="s">
        <v>644</v>
      </c>
      <c r="B645" s="44">
        <f t="shared" si="32"/>
        <v>0</v>
      </c>
      <c r="C645" s="44">
        <f t="shared" si="31"/>
        <v>0</v>
      </c>
      <c r="D645" s="45">
        <f>ROUND(MAX((B645-3500)*{0.03,0.1,0.2,0.25,0.3,0.35,0.45}-{0,105,555,1005,2755,5505,13505},0),2)</f>
        <v>0</v>
      </c>
      <c r="E645" s="45">
        <f>LOOKUP(C645/12,{0,1500.001,4500.001,9000.001,35000.001,55000.001,80000.001},{0.03,0.1,0.2,0.25,0.3,0.35,0.45})*C645-LOOKUP(C645/12,{0,1500.001,4500.001,9000.001,35000.001,55000.001,80000.001},{0,105,555,1005,2755,5505,13505})</f>
        <v>0</v>
      </c>
      <c r="F645" s="45">
        <f t="shared" si="33"/>
        <v>0</v>
      </c>
      <c r="G645" s="1"/>
    </row>
    <row r="646" spans="1:7" ht="14.25" thickTop="1">
      <c r="A646" s="46" t="s">
        <v>645</v>
      </c>
      <c r="B646" s="41">
        <f t="shared" si="32"/>
        <v>0</v>
      </c>
      <c r="C646" s="47">
        <f t="shared" si="31"/>
        <v>0</v>
      </c>
      <c r="D646" s="48">
        <f>ROUND(MAX((B646-3500)*{0.03,0.1,0.2,0.25,0.3,0.35,0.45}-{0,105,555,1005,2755,5505,13505},0),2)</f>
        <v>0</v>
      </c>
      <c r="E646" s="48">
        <f>LOOKUP(C646/12,{0,1500.001,4500.001,9000.001,35000.001,55000.001,80000.001},{0.03,0.1,0.2,0.25,0.3,0.35,0.45})*C646-LOOKUP(C646/12,{0,1500.001,4500.001,9000.001,35000.001,55000.001,80000.001},{0,105,555,1005,2755,5505,13505})</f>
        <v>0</v>
      </c>
      <c r="F646" s="48">
        <f t="shared" si="33"/>
        <v>0</v>
      </c>
      <c r="G646" s="1"/>
    </row>
    <row r="647" spans="1:7">
      <c r="A647" s="43" t="s">
        <v>646</v>
      </c>
      <c r="B647" s="44">
        <f t="shared" si="32"/>
        <v>0</v>
      </c>
      <c r="C647" s="44">
        <f t="shared" si="31"/>
        <v>0</v>
      </c>
      <c r="D647" s="45">
        <f>ROUND(MAX((B647-3500)*{0.03,0.1,0.2,0.25,0.3,0.35,0.45}-{0,105,555,1005,2755,5505,13505},0),2)</f>
        <v>0</v>
      </c>
      <c r="E647" s="45">
        <f>LOOKUP(C647/12,{0,1500.001,4500.001,9000.001,35000.001,55000.001,80000.001},{0.03,0.1,0.2,0.25,0.3,0.35,0.45})*C647-LOOKUP(C647/12,{0,1500.001,4500.001,9000.001,35000.001,55000.001,80000.001},{0,105,555,1005,2755,5505,13505})</f>
        <v>0</v>
      </c>
      <c r="F647" s="45">
        <f t="shared" si="33"/>
        <v>0</v>
      </c>
      <c r="G647" s="1"/>
    </row>
    <row r="648" spans="1:7">
      <c r="A648" s="46" t="s">
        <v>647</v>
      </c>
      <c r="B648" s="47">
        <f t="shared" si="32"/>
        <v>0</v>
      </c>
      <c r="C648" s="47">
        <f t="shared" si="31"/>
        <v>0</v>
      </c>
      <c r="D648" s="48">
        <f>ROUND(MAX((B648-3500)*{0.03,0.1,0.2,0.25,0.3,0.35,0.45}-{0,105,555,1005,2755,5505,13505},0),2)</f>
        <v>0</v>
      </c>
      <c r="E648" s="48">
        <f>LOOKUP(C648/12,{0,1500.001,4500.001,9000.001,35000.001,55000.001,80000.001},{0.03,0.1,0.2,0.25,0.3,0.35,0.45})*C648-LOOKUP(C648/12,{0,1500.001,4500.001,9000.001,35000.001,55000.001,80000.001},{0,105,555,1005,2755,5505,13505})</f>
        <v>0</v>
      </c>
      <c r="F648" s="48">
        <f t="shared" si="33"/>
        <v>0</v>
      </c>
      <c r="G648" s="1"/>
    </row>
    <row r="649" spans="1:7" ht="14.25" thickBot="1">
      <c r="A649" s="43" t="s">
        <v>648</v>
      </c>
      <c r="B649" s="44">
        <f t="shared" si="32"/>
        <v>0</v>
      </c>
      <c r="C649" s="44">
        <f t="shared" si="31"/>
        <v>0</v>
      </c>
      <c r="D649" s="45">
        <f>ROUND(MAX((B649-3500)*{0.03,0.1,0.2,0.25,0.3,0.35,0.45}-{0,105,555,1005,2755,5505,13505},0),2)</f>
        <v>0</v>
      </c>
      <c r="E649" s="45">
        <f>LOOKUP(C649/12,{0,1500.001,4500.001,9000.001,35000.001,55000.001,80000.001},{0.03,0.1,0.2,0.25,0.3,0.35,0.45})*C649-LOOKUP(C649/12,{0,1500.001,4500.001,9000.001,35000.001,55000.001,80000.001},{0,105,555,1005,2755,5505,13505})</f>
        <v>0</v>
      </c>
      <c r="F649" s="45">
        <f t="shared" si="33"/>
        <v>0</v>
      </c>
      <c r="G649" s="1"/>
    </row>
    <row r="650" spans="1:7" ht="14.25" thickTop="1">
      <c r="A650" s="46" t="s">
        <v>649</v>
      </c>
      <c r="B650" s="41">
        <f t="shared" si="32"/>
        <v>0</v>
      </c>
      <c r="C650" s="47">
        <f t="shared" si="31"/>
        <v>0</v>
      </c>
      <c r="D650" s="48">
        <f>ROUND(MAX((B650-3500)*{0.03,0.1,0.2,0.25,0.3,0.35,0.45}-{0,105,555,1005,2755,5505,13505},0),2)</f>
        <v>0</v>
      </c>
      <c r="E650" s="48">
        <f>LOOKUP(C650/12,{0,1500.001,4500.001,9000.001,35000.001,55000.001,80000.001},{0.03,0.1,0.2,0.25,0.3,0.35,0.45})*C650-LOOKUP(C650/12,{0,1500.001,4500.001,9000.001,35000.001,55000.001,80000.001},{0,105,555,1005,2755,5505,13505})</f>
        <v>0</v>
      </c>
      <c r="F650" s="48">
        <f t="shared" si="33"/>
        <v>0</v>
      </c>
      <c r="G650" s="1"/>
    </row>
    <row r="651" spans="1:7">
      <c r="A651" s="43" t="s">
        <v>650</v>
      </c>
      <c r="B651" s="44">
        <f t="shared" si="32"/>
        <v>0</v>
      </c>
      <c r="C651" s="44">
        <f t="shared" si="31"/>
        <v>0</v>
      </c>
      <c r="D651" s="45">
        <f>ROUND(MAX((B651-3500)*{0.03,0.1,0.2,0.25,0.3,0.35,0.45}-{0,105,555,1005,2755,5505,13505},0),2)</f>
        <v>0</v>
      </c>
      <c r="E651" s="45">
        <f>LOOKUP(C651/12,{0,1500.001,4500.001,9000.001,35000.001,55000.001,80000.001},{0.03,0.1,0.2,0.25,0.3,0.35,0.45})*C651-LOOKUP(C651/12,{0,1500.001,4500.001,9000.001,35000.001,55000.001,80000.001},{0,105,555,1005,2755,5505,13505})</f>
        <v>0</v>
      </c>
      <c r="F651" s="45">
        <f t="shared" si="33"/>
        <v>0</v>
      </c>
      <c r="G651" s="1"/>
    </row>
    <row r="652" spans="1:7">
      <c r="A652" s="46" t="s">
        <v>651</v>
      </c>
      <c r="B652" s="47">
        <f t="shared" si="32"/>
        <v>0</v>
      </c>
      <c r="C652" s="47">
        <f t="shared" si="31"/>
        <v>0</v>
      </c>
      <c r="D652" s="48">
        <f>ROUND(MAX((B652-3500)*{0.03,0.1,0.2,0.25,0.3,0.35,0.45}-{0,105,555,1005,2755,5505,13505},0),2)</f>
        <v>0</v>
      </c>
      <c r="E652" s="48">
        <f>LOOKUP(C652/12,{0,1500.001,4500.001,9000.001,35000.001,55000.001,80000.001},{0.03,0.1,0.2,0.25,0.3,0.35,0.45})*C652-LOOKUP(C652/12,{0,1500.001,4500.001,9000.001,35000.001,55000.001,80000.001},{0,105,555,1005,2755,5505,13505})</f>
        <v>0</v>
      </c>
      <c r="F652" s="48">
        <f t="shared" si="33"/>
        <v>0</v>
      </c>
      <c r="G652" s="1"/>
    </row>
    <row r="653" spans="1:7" ht="14.25" thickBot="1">
      <c r="A653" s="43" t="s">
        <v>652</v>
      </c>
      <c r="B653" s="44">
        <f t="shared" si="32"/>
        <v>0</v>
      </c>
      <c r="C653" s="44">
        <f t="shared" si="31"/>
        <v>0</v>
      </c>
      <c r="D653" s="45">
        <f>ROUND(MAX((B653-3500)*{0.03,0.1,0.2,0.25,0.3,0.35,0.45}-{0,105,555,1005,2755,5505,13505},0),2)</f>
        <v>0</v>
      </c>
      <c r="E653" s="45">
        <f>LOOKUP(C653/12,{0,1500.001,4500.001,9000.001,35000.001,55000.001,80000.001},{0.03,0.1,0.2,0.25,0.3,0.35,0.45})*C653-LOOKUP(C653/12,{0,1500.001,4500.001,9000.001,35000.001,55000.001,80000.001},{0,105,555,1005,2755,5505,13505})</f>
        <v>0</v>
      </c>
      <c r="F653" s="45">
        <f t="shared" si="33"/>
        <v>0</v>
      </c>
      <c r="G653" s="1"/>
    </row>
    <row r="654" spans="1:7" ht="14.25" thickTop="1">
      <c r="A654" s="46" t="s">
        <v>653</v>
      </c>
      <c r="B654" s="41">
        <f t="shared" si="32"/>
        <v>0</v>
      </c>
      <c r="C654" s="47">
        <f t="shared" si="31"/>
        <v>0</v>
      </c>
      <c r="D654" s="48">
        <f>ROUND(MAX((B654-3500)*{0.03,0.1,0.2,0.25,0.3,0.35,0.45}-{0,105,555,1005,2755,5505,13505},0),2)</f>
        <v>0</v>
      </c>
      <c r="E654" s="48">
        <f>LOOKUP(C654/12,{0,1500.001,4500.001,9000.001,35000.001,55000.001,80000.001},{0.03,0.1,0.2,0.25,0.3,0.35,0.45})*C654-LOOKUP(C654/12,{0,1500.001,4500.001,9000.001,35000.001,55000.001,80000.001},{0,105,555,1005,2755,5505,13505})</f>
        <v>0</v>
      </c>
      <c r="F654" s="48">
        <f t="shared" si="33"/>
        <v>0</v>
      </c>
      <c r="G654" s="1"/>
    </row>
    <row r="655" spans="1:7">
      <c r="A655" s="43" t="s">
        <v>654</v>
      </c>
      <c r="B655" s="44">
        <f t="shared" si="32"/>
        <v>0</v>
      </c>
      <c r="C655" s="44">
        <f t="shared" si="31"/>
        <v>0</v>
      </c>
      <c r="D655" s="45">
        <f>ROUND(MAX((B655-3500)*{0.03,0.1,0.2,0.25,0.3,0.35,0.45}-{0,105,555,1005,2755,5505,13505},0),2)</f>
        <v>0</v>
      </c>
      <c r="E655" s="45">
        <f>LOOKUP(C655/12,{0,1500.001,4500.001,9000.001,35000.001,55000.001,80000.001},{0.03,0.1,0.2,0.25,0.3,0.35,0.45})*C655-LOOKUP(C655/12,{0,1500.001,4500.001,9000.001,35000.001,55000.001,80000.001},{0,105,555,1005,2755,5505,13505})</f>
        <v>0</v>
      </c>
      <c r="F655" s="45">
        <f t="shared" si="33"/>
        <v>0</v>
      </c>
      <c r="G655" s="1"/>
    </row>
    <row r="656" spans="1:7">
      <c r="A656" s="46" t="s">
        <v>655</v>
      </c>
      <c r="B656" s="47">
        <f t="shared" si="32"/>
        <v>0</v>
      </c>
      <c r="C656" s="47">
        <f t="shared" si="31"/>
        <v>0</v>
      </c>
      <c r="D656" s="48">
        <f>ROUND(MAX((B656-3500)*{0.03,0.1,0.2,0.25,0.3,0.35,0.45}-{0,105,555,1005,2755,5505,13505},0),2)</f>
        <v>0</v>
      </c>
      <c r="E656" s="48">
        <f>LOOKUP(C656/12,{0,1500.001,4500.001,9000.001,35000.001,55000.001,80000.001},{0.03,0.1,0.2,0.25,0.3,0.35,0.45})*C656-LOOKUP(C656/12,{0,1500.001,4500.001,9000.001,35000.001,55000.001,80000.001},{0,105,555,1005,2755,5505,13505})</f>
        <v>0</v>
      </c>
      <c r="F656" s="48">
        <f t="shared" si="33"/>
        <v>0</v>
      </c>
      <c r="G656" s="1"/>
    </row>
    <row r="657" spans="1:7" ht="14.25" thickBot="1">
      <c r="A657" s="43" t="s">
        <v>656</v>
      </c>
      <c r="B657" s="44">
        <f t="shared" si="32"/>
        <v>0</v>
      </c>
      <c r="C657" s="44">
        <f t="shared" si="31"/>
        <v>0</v>
      </c>
      <c r="D657" s="45">
        <f>ROUND(MAX((B657-3500)*{0.03,0.1,0.2,0.25,0.3,0.35,0.45}-{0,105,555,1005,2755,5505,13505},0),2)</f>
        <v>0</v>
      </c>
      <c r="E657" s="45">
        <f>LOOKUP(C657/12,{0,1500.001,4500.001,9000.001,35000.001,55000.001,80000.001},{0.03,0.1,0.2,0.25,0.3,0.35,0.45})*C657-LOOKUP(C657/12,{0,1500.001,4500.001,9000.001,35000.001,55000.001,80000.001},{0,105,555,1005,2755,5505,13505})</f>
        <v>0</v>
      </c>
      <c r="F657" s="45">
        <f t="shared" si="33"/>
        <v>0</v>
      </c>
      <c r="G657" s="1"/>
    </row>
    <row r="658" spans="1:7" ht="14.25" thickTop="1">
      <c r="A658" s="46" t="s">
        <v>657</v>
      </c>
      <c r="B658" s="41">
        <f t="shared" si="32"/>
        <v>0</v>
      </c>
      <c r="C658" s="47">
        <f t="shared" si="31"/>
        <v>0</v>
      </c>
      <c r="D658" s="48">
        <f>ROUND(MAX((B658-3500)*{0.03,0.1,0.2,0.25,0.3,0.35,0.45}-{0,105,555,1005,2755,5505,13505},0),2)</f>
        <v>0</v>
      </c>
      <c r="E658" s="48">
        <f>LOOKUP(C658/12,{0,1500.001,4500.001,9000.001,35000.001,55000.001,80000.001},{0.03,0.1,0.2,0.25,0.3,0.35,0.45})*C658-LOOKUP(C658/12,{0,1500.001,4500.001,9000.001,35000.001,55000.001,80000.001},{0,105,555,1005,2755,5505,13505})</f>
        <v>0</v>
      </c>
      <c r="F658" s="48">
        <f t="shared" si="33"/>
        <v>0</v>
      </c>
      <c r="G658" s="1"/>
    </row>
    <row r="659" spans="1:7">
      <c r="A659" s="43" t="s">
        <v>658</v>
      </c>
      <c r="B659" s="44">
        <f t="shared" si="32"/>
        <v>0</v>
      </c>
      <c r="C659" s="44">
        <f t="shared" si="31"/>
        <v>0</v>
      </c>
      <c r="D659" s="45">
        <f>ROUND(MAX((B659-3500)*{0.03,0.1,0.2,0.25,0.3,0.35,0.45}-{0,105,555,1005,2755,5505,13505},0),2)</f>
        <v>0</v>
      </c>
      <c r="E659" s="45">
        <f>LOOKUP(C659/12,{0,1500.001,4500.001,9000.001,35000.001,55000.001,80000.001},{0.03,0.1,0.2,0.25,0.3,0.35,0.45})*C659-LOOKUP(C659/12,{0,1500.001,4500.001,9000.001,35000.001,55000.001,80000.001},{0,105,555,1005,2755,5505,13505})</f>
        <v>0</v>
      </c>
      <c r="F659" s="45">
        <f t="shared" si="33"/>
        <v>0</v>
      </c>
      <c r="G659" s="1"/>
    </row>
    <row r="660" spans="1:7">
      <c r="A660" s="46" t="s">
        <v>659</v>
      </c>
      <c r="B660" s="47">
        <f t="shared" si="32"/>
        <v>0</v>
      </c>
      <c r="C660" s="47">
        <f t="shared" si="31"/>
        <v>0</v>
      </c>
      <c r="D660" s="48">
        <f>ROUND(MAX((B660-3500)*{0.03,0.1,0.2,0.25,0.3,0.35,0.45}-{0,105,555,1005,2755,5505,13505},0),2)</f>
        <v>0</v>
      </c>
      <c r="E660" s="48">
        <f>LOOKUP(C660/12,{0,1500.001,4500.001,9000.001,35000.001,55000.001,80000.001},{0.03,0.1,0.2,0.25,0.3,0.35,0.45})*C660-LOOKUP(C660/12,{0,1500.001,4500.001,9000.001,35000.001,55000.001,80000.001},{0,105,555,1005,2755,5505,13505})</f>
        <v>0</v>
      </c>
      <c r="F660" s="48">
        <f t="shared" si="33"/>
        <v>0</v>
      </c>
      <c r="G660" s="1"/>
    </row>
    <row r="661" spans="1:7" ht="14.25" thickBot="1">
      <c r="A661" s="43" t="s">
        <v>660</v>
      </c>
      <c r="B661" s="44">
        <f t="shared" si="32"/>
        <v>0</v>
      </c>
      <c r="C661" s="44">
        <f t="shared" si="31"/>
        <v>0</v>
      </c>
      <c r="D661" s="45">
        <f>ROUND(MAX((B661-3500)*{0.03,0.1,0.2,0.25,0.3,0.35,0.45}-{0,105,555,1005,2755,5505,13505},0),2)</f>
        <v>0</v>
      </c>
      <c r="E661" s="45">
        <f>LOOKUP(C661/12,{0,1500.001,4500.001,9000.001,35000.001,55000.001,80000.001},{0.03,0.1,0.2,0.25,0.3,0.35,0.45})*C661-LOOKUP(C661/12,{0,1500.001,4500.001,9000.001,35000.001,55000.001,80000.001},{0,105,555,1005,2755,5505,13505})</f>
        <v>0</v>
      </c>
      <c r="F661" s="45">
        <f t="shared" si="33"/>
        <v>0</v>
      </c>
      <c r="G661" s="1"/>
    </row>
    <row r="662" spans="1:7" ht="14.25" thickTop="1">
      <c r="A662" s="46" t="s">
        <v>661</v>
      </c>
      <c r="B662" s="41">
        <f t="shared" si="32"/>
        <v>0</v>
      </c>
      <c r="C662" s="47">
        <f t="shared" si="31"/>
        <v>0</v>
      </c>
      <c r="D662" s="48">
        <f>ROUND(MAX((B662-3500)*{0.03,0.1,0.2,0.25,0.3,0.35,0.45}-{0,105,555,1005,2755,5505,13505},0),2)</f>
        <v>0</v>
      </c>
      <c r="E662" s="48">
        <f>LOOKUP(C662/12,{0,1500.001,4500.001,9000.001,35000.001,55000.001,80000.001},{0.03,0.1,0.2,0.25,0.3,0.35,0.45})*C662-LOOKUP(C662/12,{0,1500.001,4500.001,9000.001,35000.001,55000.001,80000.001},{0,105,555,1005,2755,5505,13505})</f>
        <v>0</v>
      </c>
      <c r="F662" s="48">
        <f t="shared" si="33"/>
        <v>0</v>
      </c>
      <c r="G662" s="1"/>
    </row>
    <row r="663" spans="1:7">
      <c r="A663" s="43" t="s">
        <v>662</v>
      </c>
      <c r="B663" s="44">
        <f t="shared" si="32"/>
        <v>0</v>
      </c>
      <c r="C663" s="44">
        <f t="shared" si="31"/>
        <v>0</v>
      </c>
      <c r="D663" s="45">
        <f>ROUND(MAX((B663-3500)*{0.03,0.1,0.2,0.25,0.3,0.35,0.45}-{0,105,555,1005,2755,5505,13505},0),2)</f>
        <v>0</v>
      </c>
      <c r="E663" s="45">
        <f>LOOKUP(C663/12,{0,1500.001,4500.001,9000.001,35000.001,55000.001,80000.001},{0.03,0.1,0.2,0.25,0.3,0.35,0.45})*C663-LOOKUP(C663/12,{0,1500.001,4500.001,9000.001,35000.001,55000.001,80000.001},{0,105,555,1005,2755,5505,13505})</f>
        <v>0</v>
      </c>
      <c r="F663" s="45">
        <f t="shared" si="33"/>
        <v>0</v>
      </c>
      <c r="G663" s="1"/>
    </row>
    <row r="664" spans="1:7">
      <c r="A664" s="46" t="s">
        <v>663</v>
      </c>
      <c r="B664" s="47">
        <f t="shared" si="32"/>
        <v>0</v>
      </c>
      <c r="C664" s="47">
        <f t="shared" si="31"/>
        <v>0</v>
      </c>
      <c r="D664" s="48">
        <f>ROUND(MAX((B664-3500)*{0.03,0.1,0.2,0.25,0.3,0.35,0.45}-{0,105,555,1005,2755,5505,13505},0),2)</f>
        <v>0</v>
      </c>
      <c r="E664" s="48">
        <f>LOOKUP(C664/12,{0,1500.001,4500.001,9000.001,35000.001,55000.001,80000.001},{0.03,0.1,0.2,0.25,0.3,0.35,0.45})*C664-LOOKUP(C664/12,{0,1500.001,4500.001,9000.001,35000.001,55000.001,80000.001},{0,105,555,1005,2755,5505,13505})</f>
        <v>0</v>
      </c>
      <c r="F664" s="48">
        <f t="shared" si="33"/>
        <v>0</v>
      </c>
      <c r="G664" s="1"/>
    </row>
    <row r="665" spans="1:7" ht="14.25" thickBot="1">
      <c r="A665" s="43" t="s">
        <v>664</v>
      </c>
      <c r="B665" s="44">
        <f t="shared" si="32"/>
        <v>0</v>
      </c>
      <c r="C665" s="44">
        <f t="shared" si="31"/>
        <v>0</v>
      </c>
      <c r="D665" s="45">
        <f>ROUND(MAX((B665-3500)*{0.03,0.1,0.2,0.25,0.3,0.35,0.45}-{0,105,555,1005,2755,5505,13505},0),2)</f>
        <v>0</v>
      </c>
      <c r="E665" s="45">
        <f>LOOKUP(C665/12,{0,1500.001,4500.001,9000.001,35000.001,55000.001,80000.001},{0.03,0.1,0.2,0.25,0.3,0.35,0.45})*C665-LOOKUP(C665/12,{0,1500.001,4500.001,9000.001,35000.001,55000.001,80000.001},{0,105,555,1005,2755,5505,13505})</f>
        <v>0</v>
      </c>
      <c r="F665" s="45">
        <f t="shared" si="33"/>
        <v>0</v>
      </c>
      <c r="G665" s="1"/>
    </row>
    <row r="666" spans="1:7" ht="14.25" thickTop="1">
      <c r="A666" s="46" t="s">
        <v>665</v>
      </c>
      <c r="B666" s="41">
        <f t="shared" si="32"/>
        <v>0</v>
      </c>
      <c r="C666" s="47">
        <f t="shared" si="31"/>
        <v>0</v>
      </c>
      <c r="D666" s="48">
        <f>ROUND(MAX((B666-3500)*{0.03,0.1,0.2,0.25,0.3,0.35,0.45}-{0,105,555,1005,2755,5505,13505},0),2)</f>
        <v>0</v>
      </c>
      <c r="E666" s="48">
        <f>LOOKUP(C666/12,{0,1500.001,4500.001,9000.001,35000.001,55000.001,80000.001},{0.03,0.1,0.2,0.25,0.3,0.35,0.45})*C666-LOOKUP(C666/12,{0,1500.001,4500.001,9000.001,35000.001,55000.001,80000.001},{0,105,555,1005,2755,5505,13505})</f>
        <v>0</v>
      </c>
      <c r="F666" s="48">
        <f t="shared" si="33"/>
        <v>0</v>
      </c>
      <c r="G666" s="1"/>
    </row>
    <row r="667" spans="1:7">
      <c r="A667" s="43" t="s">
        <v>666</v>
      </c>
      <c r="B667" s="44">
        <f t="shared" si="32"/>
        <v>0</v>
      </c>
      <c r="C667" s="44">
        <f t="shared" si="31"/>
        <v>0</v>
      </c>
      <c r="D667" s="45">
        <f>ROUND(MAX((B667-3500)*{0.03,0.1,0.2,0.25,0.3,0.35,0.45}-{0,105,555,1005,2755,5505,13505},0),2)</f>
        <v>0</v>
      </c>
      <c r="E667" s="45">
        <f>LOOKUP(C667/12,{0,1500.001,4500.001,9000.001,35000.001,55000.001,80000.001},{0.03,0.1,0.2,0.25,0.3,0.35,0.45})*C667-LOOKUP(C667/12,{0,1500.001,4500.001,9000.001,35000.001,55000.001,80000.001},{0,105,555,1005,2755,5505,13505})</f>
        <v>0</v>
      </c>
      <c r="F667" s="45">
        <f t="shared" si="33"/>
        <v>0</v>
      </c>
      <c r="G667" s="1"/>
    </row>
    <row r="668" spans="1:7">
      <c r="A668" s="46" t="s">
        <v>667</v>
      </c>
      <c r="B668" s="47">
        <f t="shared" si="32"/>
        <v>0</v>
      </c>
      <c r="C668" s="47">
        <f t="shared" si="31"/>
        <v>0</v>
      </c>
      <c r="D668" s="48">
        <f>ROUND(MAX((B668-3500)*{0.03,0.1,0.2,0.25,0.3,0.35,0.45}-{0,105,555,1005,2755,5505,13505},0),2)</f>
        <v>0</v>
      </c>
      <c r="E668" s="48">
        <f>LOOKUP(C668/12,{0,1500.001,4500.001,9000.001,35000.001,55000.001,80000.001},{0.03,0.1,0.2,0.25,0.3,0.35,0.45})*C668-LOOKUP(C668/12,{0,1500.001,4500.001,9000.001,35000.001,55000.001,80000.001},{0,105,555,1005,2755,5505,13505})</f>
        <v>0</v>
      </c>
      <c r="F668" s="48">
        <f t="shared" si="33"/>
        <v>0</v>
      </c>
      <c r="G668" s="1"/>
    </row>
    <row r="669" spans="1:7" ht="14.25" thickBot="1">
      <c r="A669" s="43" t="s">
        <v>668</v>
      </c>
      <c r="B669" s="44">
        <f t="shared" si="32"/>
        <v>0</v>
      </c>
      <c r="C669" s="44">
        <f t="shared" si="31"/>
        <v>0</v>
      </c>
      <c r="D669" s="45">
        <f>ROUND(MAX((B669-3500)*{0.03,0.1,0.2,0.25,0.3,0.35,0.45}-{0,105,555,1005,2755,5505,13505},0),2)</f>
        <v>0</v>
      </c>
      <c r="E669" s="45">
        <f>LOOKUP(C669/12,{0,1500.001,4500.001,9000.001,35000.001,55000.001,80000.001},{0.03,0.1,0.2,0.25,0.3,0.35,0.45})*C669-LOOKUP(C669/12,{0,1500.001,4500.001,9000.001,35000.001,55000.001,80000.001},{0,105,555,1005,2755,5505,13505})</f>
        <v>0</v>
      </c>
      <c r="F669" s="45">
        <f t="shared" si="33"/>
        <v>0</v>
      </c>
      <c r="G669" s="1"/>
    </row>
    <row r="670" spans="1:7" ht="14.25" thickTop="1">
      <c r="A670" s="46" t="s">
        <v>669</v>
      </c>
      <c r="B670" s="41">
        <f t="shared" si="32"/>
        <v>0</v>
      </c>
      <c r="C670" s="47">
        <f t="shared" si="31"/>
        <v>0</v>
      </c>
      <c r="D670" s="48">
        <f>ROUND(MAX((B670-3500)*{0.03,0.1,0.2,0.25,0.3,0.35,0.45}-{0,105,555,1005,2755,5505,13505},0),2)</f>
        <v>0</v>
      </c>
      <c r="E670" s="48">
        <f>LOOKUP(C670/12,{0,1500.001,4500.001,9000.001,35000.001,55000.001,80000.001},{0.03,0.1,0.2,0.25,0.3,0.35,0.45})*C670-LOOKUP(C670/12,{0,1500.001,4500.001,9000.001,35000.001,55000.001,80000.001},{0,105,555,1005,2755,5505,13505})</f>
        <v>0</v>
      </c>
      <c r="F670" s="48">
        <f t="shared" si="33"/>
        <v>0</v>
      </c>
      <c r="G670" s="1"/>
    </row>
    <row r="671" spans="1:7">
      <c r="A671" s="43" t="s">
        <v>670</v>
      </c>
      <c r="B671" s="44">
        <f t="shared" si="32"/>
        <v>0</v>
      </c>
      <c r="C671" s="44">
        <f t="shared" si="31"/>
        <v>0</v>
      </c>
      <c r="D671" s="45">
        <f>ROUND(MAX((B671-3500)*{0.03,0.1,0.2,0.25,0.3,0.35,0.45}-{0,105,555,1005,2755,5505,13505},0),2)</f>
        <v>0</v>
      </c>
      <c r="E671" s="45">
        <f>LOOKUP(C671/12,{0,1500.001,4500.001,9000.001,35000.001,55000.001,80000.001},{0.03,0.1,0.2,0.25,0.3,0.35,0.45})*C671-LOOKUP(C671/12,{0,1500.001,4500.001,9000.001,35000.001,55000.001,80000.001},{0,105,555,1005,2755,5505,13505})</f>
        <v>0</v>
      </c>
      <c r="F671" s="45">
        <f t="shared" si="33"/>
        <v>0</v>
      </c>
      <c r="G671" s="1"/>
    </row>
    <row r="672" spans="1:7">
      <c r="A672" s="46" t="s">
        <v>671</v>
      </c>
      <c r="B672" s="47">
        <f t="shared" si="32"/>
        <v>0</v>
      </c>
      <c r="C672" s="47">
        <f t="shared" si="31"/>
        <v>0</v>
      </c>
      <c r="D672" s="48">
        <f>ROUND(MAX((B672-3500)*{0.03,0.1,0.2,0.25,0.3,0.35,0.45}-{0,105,555,1005,2755,5505,13505},0),2)</f>
        <v>0</v>
      </c>
      <c r="E672" s="48">
        <f>LOOKUP(C672/12,{0,1500.001,4500.001,9000.001,35000.001,55000.001,80000.001},{0.03,0.1,0.2,0.25,0.3,0.35,0.45})*C672-LOOKUP(C672/12,{0,1500.001,4500.001,9000.001,35000.001,55000.001,80000.001},{0,105,555,1005,2755,5505,13505})</f>
        <v>0</v>
      </c>
      <c r="F672" s="48">
        <f t="shared" si="33"/>
        <v>0</v>
      </c>
      <c r="G672" s="1"/>
    </row>
    <row r="673" spans="1:7" ht="14.25" thickBot="1">
      <c r="A673" s="43" t="s">
        <v>672</v>
      </c>
      <c r="B673" s="44">
        <f t="shared" si="32"/>
        <v>0</v>
      </c>
      <c r="C673" s="44">
        <f t="shared" si="31"/>
        <v>0</v>
      </c>
      <c r="D673" s="45">
        <f>ROUND(MAX((B673-3500)*{0.03,0.1,0.2,0.25,0.3,0.35,0.45}-{0,105,555,1005,2755,5505,13505},0),2)</f>
        <v>0</v>
      </c>
      <c r="E673" s="45">
        <f>LOOKUP(C673/12,{0,1500.001,4500.001,9000.001,35000.001,55000.001,80000.001},{0.03,0.1,0.2,0.25,0.3,0.35,0.45})*C673-LOOKUP(C673/12,{0,1500.001,4500.001,9000.001,35000.001,55000.001,80000.001},{0,105,555,1005,2755,5505,13505})</f>
        <v>0</v>
      </c>
      <c r="F673" s="45">
        <f t="shared" si="33"/>
        <v>0</v>
      </c>
      <c r="G673" s="1"/>
    </row>
    <row r="674" spans="1:7" ht="14.25" thickTop="1">
      <c r="A674" s="46" t="s">
        <v>673</v>
      </c>
      <c r="B674" s="41">
        <f t="shared" si="32"/>
        <v>0</v>
      </c>
      <c r="C674" s="47">
        <f t="shared" si="31"/>
        <v>0</v>
      </c>
      <c r="D674" s="48">
        <f>ROUND(MAX((B674-3500)*{0.03,0.1,0.2,0.25,0.3,0.35,0.45}-{0,105,555,1005,2755,5505,13505},0),2)</f>
        <v>0</v>
      </c>
      <c r="E674" s="48">
        <f>LOOKUP(C674/12,{0,1500.001,4500.001,9000.001,35000.001,55000.001,80000.001},{0.03,0.1,0.2,0.25,0.3,0.35,0.45})*C674-LOOKUP(C674/12,{0,1500.001,4500.001,9000.001,35000.001,55000.001,80000.001},{0,105,555,1005,2755,5505,13505})</f>
        <v>0</v>
      </c>
      <c r="F674" s="48">
        <f t="shared" si="33"/>
        <v>0</v>
      </c>
      <c r="G674" s="1"/>
    </row>
    <row r="675" spans="1:7">
      <c r="A675" s="43" t="s">
        <v>674</v>
      </c>
      <c r="B675" s="44">
        <f t="shared" si="32"/>
        <v>0</v>
      </c>
      <c r="C675" s="44">
        <f t="shared" si="31"/>
        <v>0</v>
      </c>
      <c r="D675" s="45">
        <f>ROUND(MAX((B675-3500)*{0.03,0.1,0.2,0.25,0.3,0.35,0.45}-{0,105,555,1005,2755,5505,13505},0),2)</f>
        <v>0</v>
      </c>
      <c r="E675" s="45">
        <f>LOOKUP(C675/12,{0,1500.001,4500.001,9000.001,35000.001,55000.001,80000.001},{0.03,0.1,0.2,0.25,0.3,0.35,0.45})*C675-LOOKUP(C675/12,{0,1500.001,4500.001,9000.001,35000.001,55000.001,80000.001},{0,105,555,1005,2755,5505,13505})</f>
        <v>0</v>
      </c>
      <c r="F675" s="45">
        <f t="shared" si="33"/>
        <v>0</v>
      </c>
      <c r="G675" s="1"/>
    </row>
    <row r="676" spans="1:7">
      <c r="A676" s="46" t="s">
        <v>675</v>
      </c>
      <c r="B676" s="47">
        <f t="shared" si="32"/>
        <v>0</v>
      </c>
      <c r="C676" s="47">
        <f t="shared" si="31"/>
        <v>0</v>
      </c>
      <c r="D676" s="48">
        <f>ROUND(MAX((B676-3500)*{0.03,0.1,0.2,0.25,0.3,0.35,0.45}-{0,105,555,1005,2755,5505,13505},0),2)</f>
        <v>0</v>
      </c>
      <c r="E676" s="48">
        <f>LOOKUP(C676/12,{0,1500.001,4500.001,9000.001,35000.001,55000.001,80000.001},{0.03,0.1,0.2,0.25,0.3,0.35,0.45})*C676-LOOKUP(C676/12,{0,1500.001,4500.001,9000.001,35000.001,55000.001,80000.001},{0,105,555,1005,2755,5505,13505})</f>
        <v>0</v>
      </c>
      <c r="F676" s="48">
        <f t="shared" si="33"/>
        <v>0</v>
      </c>
      <c r="G676" s="1"/>
    </row>
    <row r="677" spans="1:7" ht="14.25" thickBot="1">
      <c r="A677" s="43" t="s">
        <v>676</v>
      </c>
      <c r="B677" s="44">
        <f t="shared" si="32"/>
        <v>0</v>
      </c>
      <c r="C677" s="44">
        <f t="shared" si="31"/>
        <v>0</v>
      </c>
      <c r="D677" s="45">
        <f>ROUND(MAX((B677-3500)*{0.03,0.1,0.2,0.25,0.3,0.35,0.45}-{0,105,555,1005,2755,5505,13505},0),2)</f>
        <v>0</v>
      </c>
      <c r="E677" s="45">
        <f>LOOKUP(C677/12,{0,1500.001,4500.001,9000.001,35000.001,55000.001,80000.001},{0.03,0.1,0.2,0.25,0.3,0.35,0.45})*C677-LOOKUP(C677/12,{0,1500.001,4500.001,9000.001,35000.001,55000.001,80000.001},{0,105,555,1005,2755,5505,13505})</f>
        <v>0</v>
      </c>
      <c r="F677" s="45">
        <f t="shared" si="33"/>
        <v>0</v>
      </c>
      <c r="G677" s="1"/>
    </row>
    <row r="678" spans="1:7" ht="14.25" thickTop="1">
      <c r="A678" s="46" t="s">
        <v>677</v>
      </c>
      <c r="B678" s="41">
        <f t="shared" si="32"/>
        <v>0</v>
      </c>
      <c r="C678" s="47">
        <f t="shared" si="31"/>
        <v>0</v>
      </c>
      <c r="D678" s="48">
        <f>ROUND(MAX((B678-3500)*{0.03,0.1,0.2,0.25,0.3,0.35,0.45}-{0,105,555,1005,2755,5505,13505},0),2)</f>
        <v>0</v>
      </c>
      <c r="E678" s="48">
        <f>LOOKUP(C678/12,{0,1500.001,4500.001,9000.001,35000.001,55000.001,80000.001},{0.03,0.1,0.2,0.25,0.3,0.35,0.45})*C678-LOOKUP(C678/12,{0,1500.001,4500.001,9000.001,35000.001,55000.001,80000.001},{0,105,555,1005,2755,5505,13505})</f>
        <v>0</v>
      </c>
      <c r="F678" s="48">
        <f t="shared" si="33"/>
        <v>0</v>
      </c>
      <c r="G678" s="1"/>
    </row>
    <row r="679" spans="1:7">
      <c r="A679" s="43" t="s">
        <v>678</v>
      </c>
      <c r="B679" s="44">
        <f t="shared" si="32"/>
        <v>0</v>
      </c>
      <c r="C679" s="44">
        <f t="shared" si="31"/>
        <v>0</v>
      </c>
      <c r="D679" s="45">
        <f>ROUND(MAX((B679-3500)*{0.03,0.1,0.2,0.25,0.3,0.35,0.45}-{0,105,555,1005,2755,5505,13505},0),2)</f>
        <v>0</v>
      </c>
      <c r="E679" s="45">
        <f>LOOKUP(C679/12,{0,1500.001,4500.001,9000.001,35000.001,55000.001,80000.001},{0.03,0.1,0.2,0.25,0.3,0.35,0.45})*C679-LOOKUP(C679/12,{0,1500.001,4500.001,9000.001,35000.001,55000.001,80000.001},{0,105,555,1005,2755,5505,13505})</f>
        <v>0</v>
      </c>
      <c r="F679" s="45">
        <f t="shared" si="33"/>
        <v>0</v>
      </c>
      <c r="G679" s="1"/>
    </row>
    <row r="680" spans="1:7">
      <c r="A680" s="46" t="s">
        <v>679</v>
      </c>
      <c r="B680" s="47">
        <f t="shared" si="32"/>
        <v>0</v>
      </c>
      <c r="C680" s="47">
        <f t="shared" si="31"/>
        <v>0</v>
      </c>
      <c r="D680" s="48">
        <f>ROUND(MAX((B680-3500)*{0.03,0.1,0.2,0.25,0.3,0.35,0.45}-{0,105,555,1005,2755,5505,13505},0),2)</f>
        <v>0</v>
      </c>
      <c r="E680" s="48">
        <f>LOOKUP(C680/12,{0,1500.001,4500.001,9000.001,35000.001,55000.001,80000.001},{0.03,0.1,0.2,0.25,0.3,0.35,0.45})*C680-LOOKUP(C680/12,{0,1500.001,4500.001,9000.001,35000.001,55000.001,80000.001},{0,105,555,1005,2755,5505,13505})</f>
        <v>0</v>
      </c>
      <c r="F680" s="48">
        <f t="shared" si="33"/>
        <v>0</v>
      </c>
      <c r="G680" s="1"/>
    </row>
    <row r="681" spans="1:7" ht="14.25" thickBot="1">
      <c r="A681" s="43" t="s">
        <v>680</v>
      </c>
      <c r="B681" s="44">
        <f t="shared" si="32"/>
        <v>0</v>
      </c>
      <c r="C681" s="44">
        <f t="shared" si="31"/>
        <v>0</v>
      </c>
      <c r="D681" s="45">
        <f>ROUND(MAX((B681-3500)*{0.03,0.1,0.2,0.25,0.3,0.35,0.45}-{0,105,555,1005,2755,5505,13505},0),2)</f>
        <v>0</v>
      </c>
      <c r="E681" s="45">
        <f>LOOKUP(C681/12,{0,1500.001,4500.001,9000.001,35000.001,55000.001,80000.001},{0.03,0.1,0.2,0.25,0.3,0.35,0.45})*C681-LOOKUP(C681/12,{0,1500.001,4500.001,9000.001,35000.001,55000.001,80000.001},{0,105,555,1005,2755,5505,13505})</f>
        <v>0</v>
      </c>
      <c r="F681" s="45">
        <f t="shared" si="33"/>
        <v>0</v>
      </c>
      <c r="G681" s="1"/>
    </row>
    <row r="682" spans="1:7" ht="14.25" thickTop="1">
      <c r="A682" s="46" t="s">
        <v>681</v>
      </c>
      <c r="B682" s="41">
        <f t="shared" si="32"/>
        <v>0</v>
      </c>
      <c r="C682" s="47">
        <f t="shared" si="31"/>
        <v>0</v>
      </c>
      <c r="D682" s="48">
        <f>ROUND(MAX((B682-3500)*{0.03,0.1,0.2,0.25,0.3,0.35,0.45}-{0,105,555,1005,2755,5505,13505},0),2)</f>
        <v>0</v>
      </c>
      <c r="E682" s="48">
        <f>LOOKUP(C682/12,{0,1500.001,4500.001,9000.001,35000.001,55000.001,80000.001},{0.03,0.1,0.2,0.25,0.3,0.35,0.45})*C682-LOOKUP(C682/12,{0,1500.001,4500.001,9000.001,35000.001,55000.001,80000.001},{0,105,555,1005,2755,5505,13505})</f>
        <v>0</v>
      </c>
      <c r="F682" s="48">
        <f t="shared" si="33"/>
        <v>0</v>
      </c>
      <c r="G682" s="1"/>
    </row>
    <row r="683" spans="1:7">
      <c r="A683" s="43" t="s">
        <v>682</v>
      </c>
      <c r="B683" s="44">
        <f t="shared" si="32"/>
        <v>0</v>
      </c>
      <c r="C683" s="44">
        <f t="shared" si="31"/>
        <v>0</v>
      </c>
      <c r="D683" s="45">
        <f>ROUND(MAX((B683-3500)*{0.03,0.1,0.2,0.25,0.3,0.35,0.45}-{0,105,555,1005,2755,5505,13505},0),2)</f>
        <v>0</v>
      </c>
      <c r="E683" s="45">
        <f>LOOKUP(C683/12,{0,1500.001,4500.001,9000.001,35000.001,55000.001,80000.001},{0.03,0.1,0.2,0.25,0.3,0.35,0.45})*C683-LOOKUP(C683/12,{0,1500.001,4500.001,9000.001,35000.001,55000.001,80000.001},{0,105,555,1005,2755,5505,13505})</f>
        <v>0</v>
      </c>
      <c r="F683" s="45">
        <f t="shared" si="33"/>
        <v>0</v>
      </c>
      <c r="G683" s="1"/>
    </row>
    <row r="684" spans="1:7">
      <c r="A684" s="46" t="s">
        <v>683</v>
      </c>
      <c r="B684" s="47">
        <f t="shared" si="32"/>
        <v>0</v>
      </c>
      <c r="C684" s="47">
        <f t="shared" si="31"/>
        <v>0</v>
      </c>
      <c r="D684" s="48">
        <f>ROUND(MAX((B684-3500)*{0.03,0.1,0.2,0.25,0.3,0.35,0.45}-{0,105,555,1005,2755,5505,13505},0),2)</f>
        <v>0</v>
      </c>
      <c r="E684" s="48">
        <f>LOOKUP(C684/12,{0,1500.001,4500.001,9000.001,35000.001,55000.001,80000.001},{0.03,0.1,0.2,0.25,0.3,0.35,0.45})*C684-LOOKUP(C684/12,{0,1500.001,4500.001,9000.001,35000.001,55000.001,80000.001},{0,105,555,1005,2755,5505,13505})</f>
        <v>0</v>
      </c>
      <c r="F684" s="48">
        <f t="shared" si="33"/>
        <v>0</v>
      </c>
      <c r="G684" s="1"/>
    </row>
    <row r="685" spans="1:7" ht="14.25" thickBot="1">
      <c r="A685" s="43" t="s">
        <v>684</v>
      </c>
      <c r="B685" s="44">
        <f t="shared" si="32"/>
        <v>0</v>
      </c>
      <c r="C685" s="44">
        <f t="shared" si="31"/>
        <v>0</v>
      </c>
      <c r="D685" s="45">
        <f>ROUND(MAX((B685-3500)*{0.03,0.1,0.2,0.25,0.3,0.35,0.45}-{0,105,555,1005,2755,5505,13505},0),2)</f>
        <v>0</v>
      </c>
      <c r="E685" s="45">
        <f>LOOKUP(C685/12,{0,1500.001,4500.001,9000.001,35000.001,55000.001,80000.001},{0.03,0.1,0.2,0.25,0.3,0.35,0.45})*C685-LOOKUP(C685/12,{0,1500.001,4500.001,9000.001,35000.001,55000.001,80000.001},{0,105,555,1005,2755,5505,13505})</f>
        <v>0</v>
      </c>
      <c r="F685" s="45">
        <f t="shared" si="33"/>
        <v>0</v>
      </c>
      <c r="G685" s="1"/>
    </row>
    <row r="686" spans="1:7" ht="14.25" thickTop="1">
      <c r="A686" s="46" t="s">
        <v>685</v>
      </c>
      <c r="B686" s="41">
        <f t="shared" si="32"/>
        <v>0</v>
      </c>
      <c r="C686" s="47">
        <f t="shared" si="31"/>
        <v>0</v>
      </c>
      <c r="D686" s="48">
        <f>ROUND(MAX((B686-3500)*{0.03,0.1,0.2,0.25,0.3,0.35,0.45}-{0,105,555,1005,2755,5505,13505},0),2)</f>
        <v>0</v>
      </c>
      <c r="E686" s="48">
        <f>LOOKUP(C686/12,{0,1500.001,4500.001,9000.001,35000.001,55000.001,80000.001},{0.03,0.1,0.2,0.25,0.3,0.35,0.45})*C686-LOOKUP(C686/12,{0,1500.001,4500.001,9000.001,35000.001,55000.001,80000.001},{0,105,555,1005,2755,5505,13505})</f>
        <v>0</v>
      </c>
      <c r="F686" s="48">
        <f t="shared" si="33"/>
        <v>0</v>
      </c>
      <c r="G686" s="1"/>
    </row>
    <row r="687" spans="1:7">
      <c r="A687" s="43" t="s">
        <v>686</v>
      </c>
      <c r="B687" s="44">
        <f t="shared" si="32"/>
        <v>0</v>
      </c>
      <c r="C687" s="44">
        <f t="shared" si="31"/>
        <v>0</v>
      </c>
      <c r="D687" s="45">
        <f>ROUND(MAX((B687-3500)*{0.03,0.1,0.2,0.25,0.3,0.35,0.45}-{0,105,555,1005,2755,5505,13505},0),2)</f>
        <v>0</v>
      </c>
      <c r="E687" s="45">
        <f>LOOKUP(C687/12,{0,1500.001,4500.001,9000.001,35000.001,55000.001,80000.001},{0.03,0.1,0.2,0.25,0.3,0.35,0.45})*C687-LOOKUP(C687/12,{0,1500.001,4500.001,9000.001,35000.001,55000.001,80000.001},{0,105,555,1005,2755,5505,13505})</f>
        <v>0</v>
      </c>
      <c r="F687" s="45">
        <f t="shared" si="33"/>
        <v>0</v>
      </c>
      <c r="G687" s="1"/>
    </row>
    <row r="688" spans="1:7">
      <c r="A688" s="46" t="s">
        <v>687</v>
      </c>
      <c r="B688" s="47">
        <f t="shared" si="32"/>
        <v>0</v>
      </c>
      <c r="C688" s="47">
        <f t="shared" si="31"/>
        <v>0</v>
      </c>
      <c r="D688" s="48">
        <f>ROUND(MAX((B688-3500)*{0.03,0.1,0.2,0.25,0.3,0.35,0.45}-{0,105,555,1005,2755,5505,13505},0),2)</f>
        <v>0</v>
      </c>
      <c r="E688" s="48">
        <f>LOOKUP(C688/12,{0,1500.001,4500.001,9000.001,35000.001,55000.001,80000.001},{0.03,0.1,0.2,0.25,0.3,0.35,0.45})*C688-LOOKUP(C688/12,{0,1500.001,4500.001,9000.001,35000.001,55000.001,80000.001},{0,105,555,1005,2755,5505,13505})</f>
        <v>0</v>
      </c>
      <c r="F688" s="48">
        <f t="shared" si="33"/>
        <v>0</v>
      </c>
      <c r="G688" s="1"/>
    </row>
    <row r="689" spans="1:7" ht="14.25" thickBot="1">
      <c r="A689" s="43" t="s">
        <v>688</v>
      </c>
      <c r="B689" s="44">
        <f t="shared" si="32"/>
        <v>0</v>
      </c>
      <c r="C689" s="44">
        <f t="shared" si="31"/>
        <v>0</v>
      </c>
      <c r="D689" s="45">
        <f>ROUND(MAX((B689-3500)*{0.03,0.1,0.2,0.25,0.3,0.35,0.45}-{0,105,555,1005,2755,5505,13505},0),2)</f>
        <v>0</v>
      </c>
      <c r="E689" s="45">
        <f>LOOKUP(C689/12,{0,1500.001,4500.001,9000.001,35000.001,55000.001,80000.001},{0.03,0.1,0.2,0.25,0.3,0.35,0.45})*C689-LOOKUP(C689/12,{0,1500.001,4500.001,9000.001,35000.001,55000.001,80000.001},{0,105,555,1005,2755,5505,13505})</f>
        <v>0</v>
      </c>
      <c r="F689" s="45">
        <f t="shared" si="33"/>
        <v>0</v>
      </c>
      <c r="G689" s="1"/>
    </row>
    <row r="690" spans="1:7" ht="14.25" thickTop="1">
      <c r="A690" s="46" t="s">
        <v>689</v>
      </c>
      <c r="B690" s="41">
        <f t="shared" si="32"/>
        <v>0</v>
      </c>
      <c r="C690" s="47">
        <f t="shared" si="31"/>
        <v>0</v>
      </c>
      <c r="D690" s="48">
        <f>ROUND(MAX((B690-3500)*{0.03,0.1,0.2,0.25,0.3,0.35,0.45}-{0,105,555,1005,2755,5505,13505},0),2)</f>
        <v>0</v>
      </c>
      <c r="E690" s="48">
        <f>LOOKUP(C690/12,{0,1500.001,4500.001,9000.001,35000.001,55000.001,80000.001},{0.03,0.1,0.2,0.25,0.3,0.35,0.45})*C690-LOOKUP(C690/12,{0,1500.001,4500.001,9000.001,35000.001,55000.001,80000.001},{0,105,555,1005,2755,5505,13505})</f>
        <v>0</v>
      </c>
      <c r="F690" s="48">
        <f t="shared" si="33"/>
        <v>0</v>
      </c>
      <c r="G690" s="1"/>
    </row>
    <row r="691" spans="1:7">
      <c r="A691" s="43" t="s">
        <v>690</v>
      </c>
      <c r="B691" s="44">
        <f t="shared" si="32"/>
        <v>0</v>
      </c>
      <c r="C691" s="44">
        <f t="shared" si="31"/>
        <v>0</v>
      </c>
      <c r="D691" s="45">
        <f>ROUND(MAX((B691-3500)*{0.03,0.1,0.2,0.25,0.3,0.35,0.45}-{0,105,555,1005,2755,5505,13505},0),2)</f>
        <v>0</v>
      </c>
      <c r="E691" s="45">
        <f>LOOKUP(C691/12,{0,1500.001,4500.001,9000.001,35000.001,55000.001,80000.001},{0.03,0.1,0.2,0.25,0.3,0.35,0.45})*C691-LOOKUP(C691/12,{0,1500.001,4500.001,9000.001,35000.001,55000.001,80000.001},{0,105,555,1005,2755,5505,13505})</f>
        <v>0</v>
      </c>
      <c r="F691" s="45">
        <f t="shared" si="33"/>
        <v>0</v>
      </c>
      <c r="G691" s="1"/>
    </row>
    <row r="692" spans="1:7">
      <c r="A692" s="46" t="s">
        <v>691</v>
      </c>
      <c r="B692" s="47">
        <f t="shared" si="32"/>
        <v>0</v>
      </c>
      <c r="C692" s="47">
        <f t="shared" si="31"/>
        <v>0</v>
      </c>
      <c r="D692" s="48">
        <f>ROUND(MAX((B692-3500)*{0.03,0.1,0.2,0.25,0.3,0.35,0.45}-{0,105,555,1005,2755,5505,13505},0),2)</f>
        <v>0</v>
      </c>
      <c r="E692" s="48">
        <f>LOOKUP(C692/12,{0,1500.001,4500.001,9000.001,35000.001,55000.001,80000.001},{0.03,0.1,0.2,0.25,0.3,0.35,0.45})*C692-LOOKUP(C692/12,{0,1500.001,4500.001,9000.001,35000.001,55000.001,80000.001},{0,105,555,1005,2755,5505,13505})</f>
        <v>0</v>
      </c>
      <c r="F692" s="48">
        <f t="shared" si="33"/>
        <v>0</v>
      </c>
      <c r="G692" s="1"/>
    </row>
    <row r="693" spans="1:7" ht="14.25" thickBot="1">
      <c r="A693" s="43" t="s">
        <v>692</v>
      </c>
      <c r="B693" s="44">
        <f t="shared" si="32"/>
        <v>0</v>
      </c>
      <c r="C693" s="44">
        <f t="shared" si="31"/>
        <v>0</v>
      </c>
      <c r="D693" s="45">
        <f>ROUND(MAX((B693-3500)*{0.03,0.1,0.2,0.25,0.3,0.35,0.45}-{0,105,555,1005,2755,5505,13505},0),2)</f>
        <v>0</v>
      </c>
      <c r="E693" s="45">
        <f>LOOKUP(C693/12,{0,1500.001,4500.001,9000.001,35000.001,55000.001,80000.001},{0.03,0.1,0.2,0.25,0.3,0.35,0.45})*C693-LOOKUP(C693/12,{0,1500.001,4500.001,9000.001,35000.001,55000.001,80000.001},{0,105,555,1005,2755,5505,13505})</f>
        <v>0</v>
      </c>
      <c r="F693" s="45">
        <f t="shared" si="33"/>
        <v>0</v>
      </c>
      <c r="G693" s="1"/>
    </row>
    <row r="694" spans="1:7" ht="14.25" thickTop="1">
      <c r="A694" s="46" t="s">
        <v>693</v>
      </c>
      <c r="B694" s="41">
        <f t="shared" si="32"/>
        <v>0</v>
      </c>
      <c r="C694" s="47">
        <f t="shared" si="31"/>
        <v>0</v>
      </c>
      <c r="D694" s="48">
        <f>ROUND(MAX((B694-3500)*{0.03,0.1,0.2,0.25,0.3,0.35,0.45}-{0,105,555,1005,2755,5505,13505},0),2)</f>
        <v>0</v>
      </c>
      <c r="E694" s="48">
        <f>LOOKUP(C694/12,{0,1500.001,4500.001,9000.001,35000.001,55000.001,80000.001},{0.03,0.1,0.2,0.25,0.3,0.35,0.45})*C694-LOOKUP(C694/12,{0,1500.001,4500.001,9000.001,35000.001,55000.001,80000.001},{0,105,555,1005,2755,5505,13505})</f>
        <v>0</v>
      </c>
      <c r="F694" s="48">
        <f t="shared" si="33"/>
        <v>0</v>
      </c>
      <c r="G694" s="1"/>
    </row>
    <row r="695" spans="1:7">
      <c r="A695" s="43" t="s">
        <v>694</v>
      </c>
      <c r="B695" s="44">
        <f t="shared" si="32"/>
        <v>0</v>
      </c>
      <c r="C695" s="44">
        <f t="shared" si="31"/>
        <v>0</v>
      </c>
      <c r="D695" s="45">
        <f>ROUND(MAX((B695-3500)*{0.03,0.1,0.2,0.25,0.3,0.35,0.45}-{0,105,555,1005,2755,5505,13505},0),2)</f>
        <v>0</v>
      </c>
      <c r="E695" s="45">
        <f>LOOKUP(C695/12,{0,1500.001,4500.001,9000.001,35000.001,55000.001,80000.001},{0.03,0.1,0.2,0.25,0.3,0.35,0.45})*C695-LOOKUP(C695/12,{0,1500.001,4500.001,9000.001,35000.001,55000.001,80000.001},{0,105,555,1005,2755,5505,13505})</f>
        <v>0</v>
      </c>
      <c r="F695" s="45">
        <f t="shared" si="33"/>
        <v>0</v>
      </c>
      <c r="G695" s="1"/>
    </row>
    <row r="696" spans="1:7">
      <c r="A696" s="46" t="s">
        <v>695</v>
      </c>
      <c r="B696" s="47">
        <f t="shared" si="32"/>
        <v>0</v>
      </c>
      <c r="C696" s="47">
        <f t="shared" si="31"/>
        <v>0</v>
      </c>
      <c r="D696" s="48">
        <f>ROUND(MAX((B696-3500)*{0.03,0.1,0.2,0.25,0.3,0.35,0.45}-{0,105,555,1005,2755,5505,13505},0),2)</f>
        <v>0</v>
      </c>
      <c r="E696" s="48">
        <f>LOOKUP(C696/12,{0,1500.001,4500.001,9000.001,35000.001,55000.001,80000.001},{0.03,0.1,0.2,0.25,0.3,0.35,0.45})*C696-LOOKUP(C696/12,{0,1500.001,4500.001,9000.001,35000.001,55000.001,80000.001},{0,105,555,1005,2755,5505,13505})</f>
        <v>0</v>
      </c>
      <c r="F696" s="48">
        <f t="shared" si="33"/>
        <v>0</v>
      </c>
      <c r="G696" s="1"/>
    </row>
    <row r="697" spans="1:7" ht="14.25" thickBot="1">
      <c r="A697" s="43" t="s">
        <v>696</v>
      </c>
      <c r="B697" s="44">
        <f t="shared" si="32"/>
        <v>0</v>
      </c>
      <c r="C697" s="44">
        <f t="shared" si="31"/>
        <v>0</v>
      </c>
      <c r="D697" s="45">
        <f>ROUND(MAX((B697-3500)*{0.03,0.1,0.2,0.25,0.3,0.35,0.45}-{0,105,555,1005,2755,5505,13505},0),2)</f>
        <v>0</v>
      </c>
      <c r="E697" s="45">
        <f>LOOKUP(C697/12,{0,1500.001,4500.001,9000.001,35000.001,55000.001,80000.001},{0.03,0.1,0.2,0.25,0.3,0.35,0.45})*C697-LOOKUP(C697/12,{0,1500.001,4500.001,9000.001,35000.001,55000.001,80000.001},{0,105,555,1005,2755,5505,13505})</f>
        <v>0</v>
      </c>
      <c r="F697" s="45">
        <f t="shared" si="33"/>
        <v>0</v>
      </c>
      <c r="G697" s="1"/>
    </row>
    <row r="698" spans="1:7" ht="14.25" thickTop="1">
      <c r="A698" s="46" t="s">
        <v>697</v>
      </c>
      <c r="B698" s="41">
        <f t="shared" si="32"/>
        <v>0</v>
      </c>
      <c r="C698" s="47">
        <f t="shared" si="31"/>
        <v>0</v>
      </c>
      <c r="D698" s="48">
        <f>ROUND(MAX((B698-3500)*{0.03,0.1,0.2,0.25,0.3,0.35,0.45}-{0,105,555,1005,2755,5505,13505},0),2)</f>
        <v>0</v>
      </c>
      <c r="E698" s="48">
        <f>LOOKUP(C698/12,{0,1500.001,4500.001,9000.001,35000.001,55000.001,80000.001},{0.03,0.1,0.2,0.25,0.3,0.35,0.45})*C698-LOOKUP(C698/12,{0,1500.001,4500.001,9000.001,35000.001,55000.001,80000.001},{0,105,555,1005,2755,5505,13505})</f>
        <v>0</v>
      </c>
      <c r="F698" s="48">
        <f t="shared" si="33"/>
        <v>0</v>
      </c>
      <c r="G698" s="1"/>
    </row>
    <row r="699" spans="1:7">
      <c r="A699" s="43" t="s">
        <v>698</v>
      </c>
      <c r="B699" s="44">
        <f t="shared" si="32"/>
        <v>0</v>
      </c>
      <c r="C699" s="44">
        <f t="shared" si="31"/>
        <v>0</v>
      </c>
      <c r="D699" s="45">
        <f>ROUND(MAX((B699-3500)*{0.03,0.1,0.2,0.25,0.3,0.35,0.45}-{0,105,555,1005,2755,5505,13505},0),2)</f>
        <v>0</v>
      </c>
      <c r="E699" s="45">
        <f>LOOKUP(C699/12,{0,1500.001,4500.001,9000.001,35000.001,55000.001,80000.001},{0.03,0.1,0.2,0.25,0.3,0.35,0.45})*C699-LOOKUP(C699/12,{0,1500.001,4500.001,9000.001,35000.001,55000.001,80000.001},{0,105,555,1005,2755,5505,13505})</f>
        <v>0</v>
      </c>
      <c r="F699" s="45">
        <f t="shared" si="33"/>
        <v>0</v>
      </c>
      <c r="G699" s="1"/>
    </row>
    <row r="700" spans="1:7">
      <c r="A700" s="46" t="s">
        <v>699</v>
      </c>
      <c r="B700" s="47">
        <f t="shared" si="32"/>
        <v>0</v>
      </c>
      <c r="C700" s="47">
        <f t="shared" si="31"/>
        <v>0</v>
      </c>
      <c r="D700" s="48">
        <f>ROUND(MAX((B700-3500)*{0.03,0.1,0.2,0.25,0.3,0.35,0.45}-{0,105,555,1005,2755,5505,13505},0),2)</f>
        <v>0</v>
      </c>
      <c r="E700" s="48">
        <f>LOOKUP(C700/12,{0,1500.001,4500.001,9000.001,35000.001,55000.001,80000.001},{0.03,0.1,0.2,0.25,0.3,0.35,0.45})*C700-LOOKUP(C700/12,{0,1500.001,4500.001,9000.001,35000.001,55000.001,80000.001},{0,105,555,1005,2755,5505,13505})</f>
        <v>0</v>
      </c>
      <c r="F700" s="48">
        <f t="shared" si="33"/>
        <v>0</v>
      </c>
      <c r="G700" s="1"/>
    </row>
    <row r="701" spans="1:7" ht="14.25" thickBot="1">
      <c r="A701" s="43" t="s">
        <v>700</v>
      </c>
      <c r="B701" s="44">
        <f t="shared" si="32"/>
        <v>0</v>
      </c>
      <c r="C701" s="44">
        <f t="shared" si="31"/>
        <v>0</v>
      </c>
      <c r="D701" s="45">
        <f>ROUND(MAX((B701-3500)*{0.03,0.1,0.2,0.25,0.3,0.35,0.45}-{0,105,555,1005,2755,5505,13505},0),2)</f>
        <v>0</v>
      </c>
      <c r="E701" s="45">
        <f>LOOKUP(C701/12,{0,1500.001,4500.001,9000.001,35000.001,55000.001,80000.001},{0.03,0.1,0.2,0.25,0.3,0.35,0.45})*C701-LOOKUP(C701/12,{0,1500.001,4500.001,9000.001,35000.001,55000.001,80000.001},{0,105,555,1005,2755,5505,13505})</f>
        <v>0</v>
      </c>
      <c r="F701" s="45">
        <f t="shared" si="33"/>
        <v>0</v>
      </c>
      <c r="G701" s="1"/>
    </row>
    <row r="702" spans="1:7" ht="14.25" thickTop="1">
      <c r="A702" s="46" t="s">
        <v>701</v>
      </c>
      <c r="B702" s="41">
        <f t="shared" si="32"/>
        <v>0</v>
      </c>
      <c r="C702" s="47">
        <f t="shared" si="31"/>
        <v>0</v>
      </c>
      <c r="D702" s="48">
        <f>ROUND(MAX((B702-3500)*{0.03,0.1,0.2,0.25,0.3,0.35,0.45}-{0,105,555,1005,2755,5505,13505},0),2)</f>
        <v>0</v>
      </c>
      <c r="E702" s="48">
        <f>LOOKUP(C702/12,{0,1500.001,4500.001,9000.001,35000.001,55000.001,80000.001},{0.03,0.1,0.2,0.25,0.3,0.35,0.45})*C702-LOOKUP(C702/12,{0,1500.001,4500.001,9000.001,35000.001,55000.001,80000.001},{0,105,555,1005,2755,5505,13505})</f>
        <v>0</v>
      </c>
      <c r="F702" s="48">
        <f t="shared" si="33"/>
        <v>0</v>
      </c>
      <c r="G702" s="1"/>
    </row>
    <row r="703" spans="1:7">
      <c r="A703" s="43" t="s">
        <v>702</v>
      </c>
      <c r="B703" s="44">
        <f t="shared" si="32"/>
        <v>0</v>
      </c>
      <c r="C703" s="44">
        <f t="shared" si="31"/>
        <v>0</v>
      </c>
      <c r="D703" s="45">
        <f>ROUND(MAX((B703-3500)*{0.03,0.1,0.2,0.25,0.3,0.35,0.45}-{0,105,555,1005,2755,5505,13505},0),2)</f>
        <v>0</v>
      </c>
      <c r="E703" s="45">
        <f>LOOKUP(C703/12,{0,1500.001,4500.001,9000.001,35000.001,55000.001,80000.001},{0.03,0.1,0.2,0.25,0.3,0.35,0.45})*C703-LOOKUP(C703/12,{0,1500.001,4500.001,9000.001,35000.001,55000.001,80000.001},{0,105,555,1005,2755,5505,13505})</f>
        <v>0</v>
      </c>
      <c r="F703" s="45">
        <f t="shared" si="33"/>
        <v>0</v>
      </c>
      <c r="G703" s="1"/>
    </row>
    <row r="704" spans="1:7">
      <c r="A704" s="46" t="s">
        <v>703</v>
      </c>
      <c r="B704" s="47">
        <f t="shared" si="32"/>
        <v>0</v>
      </c>
      <c r="C704" s="47">
        <f t="shared" si="31"/>
        <v>0</v>
      </c>
      <c r="D704" s="48">
        <f>ROUND(MAX((B704-3500)*{0.03,0.1,0.2,0.25,0.3,0.35,0.45}-{0,105,555,1005,2755,5505,13505},0),2)</f>
        <v>0</v>
      </c>
      <c r="E704" s="48">
        <f>LOOKUP(C704/12,{0,1500.001,4500.001,9000.001,35000.001,55000.001,80000.001},{0.03,0.1,0.2,0.25,0.3,0.35,0.45})*C704-LOOKUP(C704/12,{0,1500.001,4500.001,9000.001,35000.001,55000.001,80000.001},{0,105,555,1005,2755,5505,13505})</f>
        <v>0</v>
      </c>
      <c r="F704" s="48">
        <f t="shared" si="33"/>
        <v>0</v>
      </c>
      <c r="G704" s="1"/>
    </row>
    <row r="705" spans="1:7" ht="14.25" thickBot="1">
      <c r="A705" s="43" t="s">
        <v>704</v>
      </c>
      <c r="B705" s="44">
        <f t="shared" si="32"/>
        <v>0</v>
      </c>
      <c r="C705" s="44">
        <f t="shared" si="31"/>
        <v>0</v>
      </c>
      <c r="D705" s="45">
        <f>ROUND(MAX((B705-3500)*{0.03,0.1,0.2,0.25,0.3,0.35,0.45}-{0,105,555,1005,2755,5505,13505},0),2)</f>
        <v>0</v>
      </c>
      <c r="E705" s="45">
        <f>LOOKUP(C705/12,{0,1500.001,4500.001,9000.001,35000.001,55000.001,80000.001},{0.03,0.1,0.2,0.25,0.3,0.35,0.45})*C705-LOOKUP(C705/12,{0,1500.001,4500.001,9000.001,35000.001,55000.001,80000.001},{0,105,555,1005,2755,5505,13505})</f>
        <v>0</v>
      </c>
      <c r="F705" s="45">
        <f t="shared" si="33"/>
        <v>0</v>
      </c>
      <c r="G705" s="1"/>
    </row>
    <row r="706" spans="1:7" ht="14.25" thickTop="1">
      <c r="A706" s="46" t="s">
        <v>705</v>
      </c>
      <c r="B706" s="41">
        <f t="shared" si="32"/>
        <v>0</v>
      </c>
      <c r="C706" s="47">
        <f t="shared" ref="C706:C769" si="34">(B706&lt;&gt;0)*($I$6+$I$5-B706)</f>
        <v>0</v>
      </c>
      <c r="D706" s="48">
        <f>ROUND(MAX((B706-3500)*{0.03,0.1,0.2,0.25,0.3,0.35,0.45}-{0,105,555,1005,2755,5505,13505},0),2)</f>
        <v>0</v>
      </c>
      <c r="E706" s="48">
        <f>LOOKUP(C706/12,{0,1500.001,4500.001,9000.001,35000.001,55000.001,80000.001},{0.03,0.1,0.2,0.25,0.3,0.35,0.45})*C706-LOOKUP(C706/12,{0,1500.001,4500.001,9000.001,35000.001,55000.001,80000.001},{0,105,555,1005,2755,5505,13505})</f>
        <v>0</v>
      </c>
      <c r="F706" s="48">
        <f t="shared" si="33"/>
        <v>0</v>
      </c>
      <c r="G706" s="1"/>
    </row>
    <row r="707" spans="1:7">
      <c r="A707" s="43" t="s">
        <v>706</v>
      </c>
      <c r="B707" s="44">
        <f t="shared" ref="B707:B770" si="35">IF(AND(B706+100&lt;$I$6+$I$5,B706&lt;&gt;0),B706+100,0)</f>
        <v>0</v>
      </c>
      <c r="C707" s="44">
        <f t="shared" si="34"/>
        <v>0</v>
      </c>
      <c r="D707" s="45">
        <f>ROUND(MAX((B707-3500)*{0.03,0.1,0.2,0.25,0.3,0.35,0.45}-{0,105,555,1005,2755,5505,13505},0),2)</f>
        <v>0</v>
      </c>
      <c r="E707" s="45">
        <f>LOOKUP(C707/12,{0,1500.001,4500.001,9000.001,35000.001,55000.001,80000.001},{0.03,0.1,0.2,0.25,0.3,0.35,0.45})*C707-LOOKUP(C707/12,{0,1500.001,4500.001,9000.001,35000.001,55000.001,80000.001},{0,105,555,1005,2755,5505,13505})</f>
        <v>0</v>
      </c>
      <c r="F707" s="45">
        <f t="shared" ref="F707:F770" si="36">D707+E707</f>
        <v>0</v>
      </c>
      <c r="G707" s="1"/>
    </row>
    <row r="708" spans="1:7">
      <c r="A708" s="46" t="s">
        <v>707</v>
      </c>
      <c r="B708" s="47">
        <f t="shared" si="35"/>
        <v>0</v>
      </c>
      <c r="C708" s="47">
        <f t="shared" si="34"/>
        <v>0</v>
      </c>
      <c r="D708" s="48">
        <f>ROUND(MAX((B708-3500)*{0.03,0.1,0.2,0.25,0.3,0.35,0.45}-{0,105,555,1005,2755,5505,13505},0),2)</f>
        <v>0</v>
      </c>
      <c r="E708" s="48">
        <f>LOOKUP(C708/12,{0,1500.001,4500.001,9000.001,35000.001,55000.001,80000.001},{0.03,0.1,0.2,0.25,0.3,0.35,0.45})*C708-LOOKUP(C708/12,{0,1500.001,4500.001,9000.001,35000.001,55000.001,80000.001},{0,105,555,1005,2755,5505,13505})</f>
        <v>0</v>
      </c>
      <c r="F708" s="48">
        <f t="shared" si="36"/>
        <v>0</v>
      </c>
      <c r="G708" s="1"/>
    </row>
    <row r="709" spans="1:7" ht="14.25" thickBot="1">
      <c r="A709" s="43" t="s">
        <v>708</v>
      </c>
      <c r="B709" s="44">
        <f t="shared" si="35"/>
        <v>0</v>
      </c>
      <c r="C709" s="44">
        <f t="shared" si="34"/>
        <v>0</v>
      </c>
      <c r="D709" s="45">
        <f>ROUND(MAX((B709-3500)*{0.03,0.1,0.2,0.25,0.3,0.35,0.45}-{0,105,555,1005,2755,5505,13505},0),2)</f>
        <v>0</v>
      </c>
      <c r="E709" s="45">
        <f>LOOKUP(C709/12,{0,1500.001,4500.001,9000.001,35000.001,55000.001,80000.001},{0.03,0.1,0.2,0.25,0.3,0.35,0.45})*C709-LOOKUP(C709/12,{0,1500.001,4500.001,9000.001,35000.001,55000.001,80000.001},{0,105,555,1005,2755,5505,13505})</f>
        <v>0</v>
      </c>
      <c r="F709" s="45">
        <f t="shared" si="36"/>
        <v>0</v>
      </c>
      <c r="G709" s="1"/>
    </row>
    <row r="710" spans="1:7" ht="14.25" thickTop="1">
      <c r="A710" s="46" t="s">
        <v>709</v>
      </c>
      <c r="B710" s="41">
        <f t="shared" si="35"/>
        <v>0</v>
      </c>
      <c r="C710" s="47">
        <f t="shared" si="34"/>
        <v>0</v>
      </c>
      <c r="D710" s="48">
        <f>ROUND(MAX((B710-3500)*{0.03,0.1,0.2,0.25,0.3,0.35,0.45}-{0,105,555,1005,2755,5505,13505},0),2)</f>
        <v>0</v>
      </c>
      <c r="E710" s="48">
        <f>LOOKUP(C710/12,{0,1500.001,4500.001,9000.001,35000.001,55000.001,80000.001},{0.03,0.1,0.2,0.25,0.3,0.35,0.45})*C710-LOOKUP(C710/12,{0,1500.001,4500.001,9000.001,35000.001,55000.001,80000.001},{0,105,555,1005,2755,5505,13505})</f>
        <v>0</v>
      </c>
      <c r="F710" s="48">
        <f t="shared" si="36"/>
        <v>0</v>
      </c>
      <c r="G710" s="1"/>
    </row>
    <row r="711" spans="1:7">
      <c r="A711" s="43" t="s">
        <v>710</v>
      </c>
      <c r="B711" s="44">
        <f t="shared" si="35"/>
        <v>0</v>
      </c>
      <c r="C711" s="44">
        <f t="shared" si="34"/>
        <v>0</v>
      </c>
      <c r="D711" s="45">
        <f>ROUND(MAX((B711-3500)*{0.03,0.1,0.2,0.25,0.3,0.35,0.45}-{0,105,555,1005,2755,5505,13505},0),2)</f>
        <v>0</v>
      </c>
      <c r="E711" s="45">
        <f>LOOKUP(C711/12,{0,1500.001,4500.001,9000.001,35000.001,55000.001,80000.001},{0.03,0.1,0.2,0.25,0.3,0.35,0.45})*C711-LOOKUP(C711/12,{0,1500.001,4500.001,9000.001,35000.001,55000.001,80000.001},{0,105,555,1005,2755,5505,13505})</f>
        <v>0</v>
      </c>
      <c r="F711" s="45">
        <f t="shared" si="36"/>
        <v>0</v>
      </c>
      <c r="G711" s="1"/>
    </row>
    <row r="712" spans="1:7">
      <c r="A712" s="46" t="s">
        <v>711</v>
      </c>
      <c r="B712" s="47">
        <f t="shared" si="35"/>
        <v>0</v>
      </c>
      <c r="C712" s="47">
        <f t="shared" si="34"/>
        <v>0</v>
      </c>
      <c r="D712" s="48">
        <f>ROUND(MAX((B712-3500)*{0.03,0.1,0.2,0.25,0.3,0.35,0.45}-{0,105,555,1005,2755,5505,13505},0),2)</f>
        <v>0</v>
      </c>
      <c r="E712" s="48">
        <f>LOOKUP(C712/12,{0,1500.001,4500.001,9000.001,35000.001,55000.001,80000.001},{0.03,0.1,0.2,0.25,0.3,0.35,0.45})*C712-LOOKUP(C712/12,{0,1500.001,4500.001,9000.001,35000.001,55000.001,80000.001},{0,105,555,1005,2755,5505,13505})</f>
        <v>0</v>
      </c>
      <c r="F712" s="48">
        <f t="shared" si="36"/>
        <v>0</v>
      </c>
      <c r="G712" s="1"/>
    </row>
    <row r="713" spans="1:7" ht="14.25" thickBot="1">
      <c r="A713" s="43" t="s">
        <v>712</v>
      </c>
      <c r="B713" s="44">
        <f t="shared" si="35"/>
        <v>0</v>
      </c>
      <c r="C713" s="44">
        <f t="shared" si="34"/>
        <v>0</v>
      </c>
      <c r="D713" s="45">
        <f>ROUND(MAX((B713-3500)*{0.03,0.1,0.2,0.25,0.3,0.35,0.45}-{0,105,555,1005,2755,5505,13505},0),2)</f>
        <v>0</v>
      </c>
      <c r="E713" s="45">
        <f>LOOKUP(C713/12,{0,1500.001,4500.001,9000.001,35000.001,55000.001,80000.001},{0.03,0.1,0.2,0.25,0.3,0.35,0.45})*C713-LOOKUP(C713/12,{0,1500.001,4500.001,9000.001,35000.001,55000.001,80000.001},{0,105,555,1005,2755,5505,13505})</f>
        <v>0</v>
      </c>
      <c r="F713" s="45">
        <f t="shared" si="36"/>
        <v>0</v>
      </c>
      <c r="G713" s="1"/>
    </row>
    <row r="714" spans="1:7" ht="14.25" thickTop="1">
      <c r="A714" s="46" t="s">
        <v>713</v>
      </c>
      <c r="B714" s="41">
        <f t="shared" si="35"/>
        <v>0</v>
      </c>
      <c r="C714" s="47">
        <f t="shared" si="34"/>
        <v>0</v>
      </c>
      <c r="D714" s="48">
        <f>ROUND(MAX((B714-3500)*{0.03,0.1,0.2,0.25,0.3,0.35,0.45}-{0,105,555,1005,2755,5505,13505},0),2)</f>
        <v>0</v>
      </c>
      <c r="E714" s="48">
        <f>LOOKUP(C714/12,{0,1500.001,4500.001,9000.001,35000.001,55000.001,80000.001},{0.03,0.1,0.2,0.25,0.3,0.35,0.45})*C714-LOOKUP(C714/12,{0,1500.001,4500.001,9000.001,35000.001,55000.001,80000.001},{0,105,555,1005,2755,5505,13505})</f>
        <v>0</v>
      </c>
      <c r="F714" s="48">
        <f t="shared" si="36"/>
        <v>0</v>
      </c>
      <c r="G714" s="1"/>
    </row>
    <row r="715" spans="1:7">
      <c r="A715" s="43" t="s">
        <v>714</v>
      </c>
      <c r="B715" s="44">
        <f t="shared" si="35"/>
        <v>0</v>
      </c>
      <c r="C715" s="44">
        <f t="shared" si="34"/>
        <v>0</v>
      </c>
      <c r="D715" s="45">
        <f>ROUND(MAX((B715-3500)*{0.03,0.1,0.2,0.25,0.3,0.35,0.45}-{0,105,555,1005,2755,5505,13505},0),2)</f>
        <v>0</v>
      </c>
      <c r="E715" s="45">
        <f>LOOKUP(C715/12,{0,1500.001,4500.001,9000.001,35000.001,55000.001,80000.001},{0.03,0.1,0.2,0.25,0.3,0.35,0.45})*C715-LOOKUP(C715/12,{0,1500.001,4500.001,9000.001,35000.001,55000.001,80000.001},{0,105,555,1005,2755,5505,13505})</f>
        <v>0</v>
      </c>
      <c r="F715" s="45">
        <f t="shared" si="36"/>
        <v>0</v>
      </c>
      <c r="G715" s="1"/>
    </row>
    <row r="716" spans="1:7">
      <c r="A716" s="46" t="s">
        <v>715</v>
      </c>
      <c r="B716" s="47">
        <f t="shared" si="35"/>
        <v>0</v>
      </c>
      <c r="C716" s="47">
        <f t="shared" si="34"/>
        <v>0</v>
      </c>
      <c r="D716" s="48">
        <f>ROUND(MAX((B716-3500)*{0.03,0.1,0.2,0.25,0.3,0.35,0.45}-{0,105,555,1005,2755,5505,13505},0),2)</f>
        <v>0</v>
      </c>
      <c r="E716" s="48">
        <f>LOOKUP(C716/12,{0,1500.001,4500.001,9000.001,35000.001,55000.001,80000.001},{0.03,0.1,0.2,0.25,0.3,0.35,0.45})*C716-LOOKUP(C716/12,{0,1500.001,4500.001,9000.001,35000.001,55000.001,80000.001},{0,105,555,1005,2755,5505,13505})</f>
        <v>0</v>
      </c>
      <c r="F716" s="48">
        <f t="shared" si="36"/>
        <v>0</v>
      </c>
      <c r="G716" s="1"/>
    </row>
    <row r="717" spans="1:7" ht="14.25" thickBot="1">
      <c r="A717" s="43" t="s">
        <v>716</v>
      </c>
      <c r="B717" s="44">
        <f t="shared" si="35"/>
        <v>0</v>
      </c>
      <c r="C717" s="44">
        <f t="shared" si="34"/>
        <v>0</v>
      </c>
      <c r="D717" s="45">
        <f>ROUND(MAX((B717-3500)*{0.03,0.1,0.2,0.25,0.3,0.35,0.45}-{0,105,555,1005,2755,5505,13505},0),2)</f>
        <v>0</v>
      </c>
      <c r="E717" s="45">
        <f>LOOKUP(C717/12,{0,1500.001,4500.001,9000.001,35000.001,55000.001,80000.001},{0.03,0.1,0.2,0.25,0.3,0.35,0.45})*C717-LOOKUP(C717/12,{0,1500.001,4500.001,9000.001,35000.001,55000.001,80000.001},{0,105,555,1005,2755,5505,13505})</f>
        <v>0</v>
      </c>
      <c r="F717" s="45">
        <f t="shared" si="36"/>
        <v>0</v>
      </c>
      <c r="G717" s="1"/>
    </row>
    <row r="718" spans="1:7" ht="14.25" thickTop="1">
      <c r="A718" s="46" t="s">
        <v>717</v>
      </c>
      <c r="B718" s="41">
        <f t="shared" si="35"/>
        <v>0</v>
      </c>
      <c r="C718" s="47">
        <f t="shared" si="34"/>
        <v>0</v>
      </c>
      <c r="D718" s="48">
        <f>ROUND(MAX((B718-3500)*{0.03,0.1,0.2,0.25,0.3,0.35,0.45}-{0,105,555,1005,2755,5505,13505},0),2)</f>
        <v>0</v>
      </c>
      <c r="E718" s="48">
        <f>LOOKUP(C718/12,{0,1500.001,4500.001,9000.001,35000.001,55000.001,80000.001},{0.03,0.1,0.2,0.25,0.3,0.35,0.45})*C718-LOOKUP(C718/12,{0,1500.001,4500.001,9000.001,35000.001,55000.001,80000.001},{0,105,555,1005,2755,5505,13505})</f>
        <v>0</v>
      </c>
      <c r="F718" s="48">
        <f t="shared" si="36"/>
        <v>0</v>
      </c>
      <c r="G718" s="1"/>
    </row>
    <row r="719" spans="1:7">
      <c r="A719" s="43" t="s">
        <v>718</v>
      </c>
      <c r="B719" s="44">
        <f t="shared" si="35"/>
        <v>0</v>
      </c>
      <c r="C719" s="44">
        <f t="shared" si="34"/>
        <v>0</v>
      </c>
      <c r="D719" s="45">
        <f>ROUND(MAX((B719-3500)*{0.03,0.1,0.2,0.25,0.3,0.35,0.45}-{0,105,555,1005,2755,5505,13505},0),2)</f>
        <v>0</v>
      </c>
      <c r="E719" s="45">
        <f>LOOKUP(C719/12,{0,1500.001,4500.001,9000.001,35000.001,55000.001,80000.001},{0.03,0.1,0.2,0.25,0.3,0.35,0.45})*C719-LOOKUP(C719/12,{0,1500.001,4500.001,9000.001,35000.001,55000.001,80000.001},{0,105,555,1005,2755,5505,13505})</f>
        <v>0</v>
      </c>
      <c r="F719" s="45">
        <f t="shared" si="36"/>
        <v>0</v>
      </c>
      <c r="G719" s="1"/>
    </row>
    <row r="720" spans="1:7">
      <c r="A720" s="46" t="s">
        <v>719</v>
      </c>
      <c r="B720" s="47">
        <f t="shared" si="35"/>
        <v>0</v>
      </c>
      <c r="C720" s="47">
        <f t="shared" si="34"/>
        <v>0</v>
      </c>
      <c r="D720" s="48">
        <f>ROUND(MAX((B720-3500)*{0.03,0.1,0.2,0.25,0.3,0.35,0.45}-{0,105,555,1005,2755,5505,13505},0),2)</f>
        <v>0</v>
      </c>
      <c r="E720" s="48">
        <f>LOOKUP(C720/12,{0,1500.001,4500.001,9000.001,35000.001,55000.001,80000.001},{0.03,0.1,0.2,0.25,0.3,0.35,0.45})*C720-LOOKUP(C720/12,{0,1500.001,4500.001,9000.001,35000.001,55000.001,80000.001},{0,105,555,1005,2755,5505,13505})</f>
        <v>0</v>
      </c>
      <c r="F720" s="48">
        <f t="shared" si="36"/>
        <v>0</v>
      </c>
      <c r="G720" s="1"/>
    </row>
    <row r="721" spans="1:7" ht="14.25" thickBot="1">
      <c r="A721" s="43" t="s">
        <v>720</v>
      </c>
      <c r="B721" s="44">
        <f t="shared" si="35"/>
        <v>0</v>
      </c>
      <c r="C721" s="44">
        <f t="shared" si="34"/>
        <v>0</v>
      </c>
      <c r="D721" s="45">
        <f>ROUND(MAX((B721-3500)*{0.03,0.1,0.2,0.25,0.3,0.35,0.45}-{0,105,555,1005,2755,5505,13505},0),2)</f>
        <v>0</v>
      </c>
      <c r="E721" s="45">
        <f>LOOKUP(C721/12,{0,1500.001,4500.001,9000.001,35000.001,55000.001,80000.001},{0.03,0.1,0.2,0.25,0.3,0.35,0.45})*C721-LOOKUP(C721/12,{0,1500.001,4500.001,9000.001,35000.001,55000.001,80000.001},{0,105,555,1005,2755,5505,13505})</f>
        <v>0</v>
      </c>
      <c r="F721" s="45">
        <f t="shared" si="36"/>
        <v>0</v>
      </c>
      <c r="G721" s="1"/>
    </row>
    <row r="722" spans="1:7" ht="14.25" thickTop="1">
      <c r="A722" s="46" t="s">
        <v>721</v>
      </c>
      <c r="B722" s="41">
        <f t="shared" si="35"/>
        <v>0</v>
      </c>
      <c r="C722" s="47">
        <f t="shared" si="34"/>
        <v>0</v>
      </c>
      <c r="D722" s="48">
        <f>ROUND(MAX((B722-3500)*{0.03,0.1,0.2,0.25,0.3,0.35,0.45}-{0,105,555,1005,2755,5505,13505},0),2)</f>
        <v>0</v>
      </c>
      <c r="E722" s="48">
        <f>LOOKUP(C722/12,{0,1500.001,4500.001,9000.001,35000.001,55000.001,80000.001},{0.03,0.1,0.2,0.25,0.3,0.35,0.45})*C722-LOOKUP(C722/12,{0,1500.001,4500.001,9000.001,35000.001,55000.001,80000.001},{0,105,555,1005,2755,5505,13505})</f>
        <v>0</v>
      </c>
      <c r="F722" s="48">
        <f t="shared" si="36"/>
        <v>0</v>
      </c>
      <c r="G722" s="1"/>
    </row>
    <row r="723" spans="1:7">
      <c r="A723" s="43" t="s">
        <v>722</v>
      </c>
      <c r="B723" s="44">
        <f t="shared" si="35"/>
        <v>0</v>
      </c>
      <c r="C723" s="44">
        <f t="shared" si="34"/>
        <v>0</v>
      </c>
      <c r="D723" s="45">
        <f>ROUND(MAX((B723-3500)*{0.03,0.1,0.2,0.25,0.3,0.35,0.45}-{0,105,555,1005,2755,5505,13505},0),2)</f>
        <v>0</v>
      </c>
      <c r="E723" s="45">
        <f>LOOKUP(C723/12,{0,1500.001,4500.001,9000.001,35000.001,55000.001,80000.001},{0.03,0.1,0.2,0.25,0.3,0.35,0.45})*C723-LOOKUP(C723/12,{0,1500.001,4500.001,9000.001,35000.001,55000.001,80000.001},{0,105,555,1005,2755,5505,13505})</f>
        <v>0</v>
      </c>
      <c r="F723" s="45">
        <f t="shared" si="36"/>
        <v>0</v>
      </c>
      <c r="G723" s="1"/>
    </row>
    <row r="724" spans="1:7">
      <c r="A724" s="46" t="s">
        <v>723</v>
      </c>
      <c r="B724" s="47">
        <f t="shared" si="35"/>
        <v>0</v>
      </c>
      <c r="C724" s="47">
        <f t="shared" si="34"/>
        <v>0</v>
      </c>
      <c r="D724" s="48">
        <f>ROUND(MAX((B724-3500)*{0.03,0.1,0.2,0.25,0.3,0.35,0.45}-{0,105,555,1005,2755,5505,13505},0),2)</f>
        <v>0</v>
      </c>
      <c r="E724" s="48">
        <f>LOOKUP(C724/12,{0,1500.001,4500.001,9000.001,35000.001,55000.001,80000.001},{0.03,0.1,0.2,0.25,0.3,0.35,0.45})*C724-LOOKUP(C724/12,{0,1500.001,4500.001,9000.001,35000.001,55000.001,80000.001},{0,105,555,1005,2755,5505,13505})</f>
        <v>0</v>
      </c>
      <c r="F724" s="48">
        <f t="shared" si="36"/>
        <v>0</v>
      </c>
      <c r="G724" s="1"/>
    </row>
    <row r="725" spans="1:7" ht="14.25" thickBot="1">
      <c r="A725" s="43" t="s">
        <v>724</v>
      </c>
      <c r="B725" s="44">
        <f t="shared" si="35"/>
        <v>0</v>
      </c>
      <c r="C725" s="44">
        <f t="shared" si="34"/>
        <v>0</v>
      </c>
      <c r="D725" s="45">
        <f>ROUND(MAX((B725-3500)*{0.03,0.1,0.2,0.25,0.3,0.35,0.45}-{0,105,555,1005,2755,5505,13505},0),2)</f>
        <v>0</v>
      </c>
      <c r="E725" s="45">
        <f>LOOKUP(C725/12,{0,1500.001,4500.001,9000.001,35000.001,55000.001,80000.001},{0.03,0.1,0.2,0.25,0.3,0.35,0.45})*C725-LOOKUP(C725/12,{0,1500.001,4500.001,9000.001,35000.001,55000.001,80000.001},{0,105,555,1005,2755,5505,13505})</f>
        <v>0</v>
      </c>
      <c r="F725" s="45">
        <f t="shared" si="36"/>
        <v>0</v>
      </c>
      <c r="G725" s="1"/>
    </row>
    <row r="726" spans="1:7" ht="14.25" thickTop="1">
      <c r="A726" s="46" t="s">
        <v>725</v>
      </c>
      <c r="B726" s="41">
        <f t="shared" si="35"/>
        <v>0</v>
      </c>
      <c r="C726" s="47">
        <f t="shared" si="34"/>
        <v>0</v>
      </c>
      <c r="D726" s="48">
        <f>ROUND(MAX((B726-3500)*{0.03,0.1,0.2,0.25,0.3,0.35,0.45}-{0,105,555,1005,2755,5505,13505},0),2)</f>
        <v>0</v>
      </c>
      <c r="E726" s="48">
        <f>LOOKUP(C726/12,{0,1500.001,4500.001,9000.001,35000.001,55000.001,80000.001},{0.03,0.1,0.2,0.25,0.3,0.35,0.45})*C726-LOOKUP(C726/12,{0,1500.001,4500.001,9000.001,35000.001,55000.001,80000.001},{0,105,555,1005,2755,5505,13505})</f>
        <v>0</v>
      </c>
      <c r="F726" s="48">
        <f t="shared" si="36"/>
        <v>0</v>
      </c>
      <c r="G726" s="1"/>
    </row>
    <row r="727" spans="1:7">
      <c r="A727" s="43" t="s">
        <v>726</v>
      </c>
      <c r="B727" s="44">
        <f t="shared" si="35"/>
        <v>0</v>
      </c>
      <c r="C727" s="44">
        <f t="shared" si="34"/>
        <v>0</v>
      </c>
      <c r="D727" s="45">
        <f>ROUND(MAX((B727-3500)*{0.03,0.1,0.2,0.25,0.3,0.35,0.45}-{0,105,555,1005,2755,5505,13505},0),2)</f>
        <v>0</v>
      </c>
      <c r="E727" s="45">
        <f>LOOKUP(C727/12,{0,1500.001,4500.001,9000.001,35000.001,55000.001,80000.001},{0.03,0.1,0.2,0.25,0.3,0.35,0.45})*C727-LOOKUP(C727/12,{0,1500.001,4500.001,9000.001,35000.001,55000.001,80000.001},{0,105,555,1005,2755,5505,13505})</f>
        <v>0</v>
      </c>
      <c r="F727" s="45">
        <f t="shared" si="36"/>
        <v>0</v>
      </c>
      <c r="G727" s="1"/>
    </row>
    <row r="728" spans="1:7">
      <c r="A728" s="46" t="s">
        <v>727</v>
      </c>
      <c r="B728" s="47">
        <f t="shared" si="35"/>
        <v>0</v>
      </c>
      <c r="C728" s="47">
        <f t="shared" si="34"/>
        <v>0</v>
      </c>
      <c r="D728" s="48">
        <f>ROUND(MAX((B728-3500)*{0.03,0.1,0.2,0.25,0.3,0.35,0.45}-{0,105,555,1005,2755,5505,13505},0),2)</f>
        <v>0</v>
      </c>
      <c r="E728" s="48">
        <f>LOOKUP(C728/12,{0,1500.001,4500.001,9000.001,35000.001,55000.001,80000.001},{0.03,0.1,0.2,0.25,0.3,0.35,0.45})*C728-LOOKUP(C728/12,{0,1500.001,4500.001,9000.001,35000.001,55000.001,80000.001},{0,105,555,1005,2755,5505,13505})</f>
        <v>0</v>
      </c>
      <c r="F728" s="48">
        <f t="shared" si="36"/>
        <v>0</v>
      </c>
      <c r="G728" s="1"/>
    </row>
    <row r="729" spans="1:7" ht="14.25" thickBot="1">
      <c r="A729" s="43" t="s">
        <v>728</v>
      </c>
      <c r="B729" s="44">
        <f t="shared" si="35"/>
        <v>0</v>
      </c>
      <c r="C729" s="44">
        <f t="shared" si="34"/>
        <v>0</v>
      </c>
      <c r="D729" s="45">
        <f>ROUND(MAX((B729-3500)*{0.03,0.1,0.2,0.25,0.3,0.35,0.45}-{0,105,555,1005,2755,5505,13505},0),2)</f>
        <v>0</v>
      </c>
      <c r="E729" s="45">
        <f>LOOKUP(C729/12,{0,1500.001,4500.001,9000.001,35000.001,55000.001,80000.001},{0.03,0.1,0.2,0.25,0.3,0.35,0.45})*C729-LOOKUP(C729/12,{0,1500.001,4500.001,9000.001,35000.001,55000.001,80000.001},{0,105,555,1005,2755,5505,13505})</f>
        <v>0</v>
      </c>
      <c r="F729" s="45">
        <f t="shared" si="36"/>
        <v>0</v>
      </c>
      <c r="G729" s="1"/>
    </row>
    <row r="730" spans="1:7" ht="14.25" thickTop="1">
      <c r="A730" s="46" t="s">
        <v>729</v>
      </c>
      <c r="B730" s="41">
        <f t="shared" si="35"/>
        <v>0</v>
      </c>
      <c r="C730" s="47">
        <f t="shared" si="34"/>
        <v>0</v>
      </c>
      <c r="D730" s="48">
        <f>ROUND(MAX((B730-3500)*{0.03,0.1,0.2,0.25,0.3,0.35,0.45}-{0,105,555,1005,2755,5505,13505},0),2)</f>
        <v>0</v>
      </c>
      <c r="E730" s="48">
        <f>LOOKUP(C730/12,{0,1500.001,4500.001,9000.001,35000.001,55000.001,80000.001},{0.03,0.1,0.2,0.25,0.3,0.35,0.45})*C730-LOOKUP(C730/12,{0,1500.001,4500.001,9000.001,35000.001,55000.001,80000.001},{0,105,555,1005,2755,5505,13505})</f>
        <v>0</v>
      </c>
      <c r="F730" s="48">
        <f t="shared" si="36"/>
        <v>0</v>
      </c>
      <c r="G730" s="1"/>
    </row>
    <row r="731" spans="1:7">
      <c r="A731" s="43" t="s">
        <v>730</v>
      </c>
      <c r="B731" s="44">
        <f t="shared" si="35"/>
        <v>0</v>
      </c>
      <c r="C731" s="44">
        <f t="shared" si="34"/>
        <v>0</v>
      </c>
      <c r="D731" s="45">
        <f>ROUND(MAX((B731-3500)*{0.03,0.1,0.2,0.25,0.3,0.35,0.45}-{0,105,555,1005,2755,5505,13505},0),2)</f>
        <v>0</v>
      </c>
      <c r="E731" s="45">
        <f>LOOKUP(C731/12,{0,1500.001,4500.001,9000.001,35000.001,55000.001,80000.001},{0.03,0.1,0.2,0.25,0.3,0.35,0.45})*C731-LOOKUP(C731/12,{0,1500.001,4500.001,9000.001,35000.001,55000.001,80000.001},{0,105,555,1005,2755,5505,13505})</f>
        <v>0</v>
      </c>
      <c r="F731" s="45">
        <f t="shared" si="36"/>
        <v>0</v>
      </c>
      <c r="G731" s="1"/>
    </row>
    <row r="732" spans="1:7">
      <c r="A732" s="46" t="s">
        <v>731</v>
      </c>
      <c r="B732" s="47">
        <f t="shared" si="35"/>
        <v>0</v>
      </c>
      <c r="C732" s="47">
        <f t="shared" si="34"/>
        <v>0</v>
      </c>
      <c r="D732" s="48">
        <f>ROUND(MAX((B732-3500)*{0.03,0.1,0.2,0.25,0.3,0.35,0.45}-{0,105,555,1005,2755,5505,13505},0),2)</f>
        <v>0</v>
      </c>
      <c r="E732" s="48">
        <f>LOOKUP(C732/12,{0,1500.001,4500.001,9000.001,35000.001,55000.001,80000.001},{0.03,0.1,0.2,0.25,0.3,0.35,0.45})*C732-LOOKUP(C732/12,{0,1500.001,4500.001,9000.001,35000.001,55000.001,80000.001},{0,105,555,1005,2755,5505,13505})</f>
        <v>0</v>
      </c>
      <c r="F732" s="48">
        <f t="shared" si="36"/>
        <v>0</v>
      </c>
      <c r="G732" s="1"/>
    </row>
    <row r="733" spans="1:7" ht="14.25" thickBot="1">
      <c r="A733" s="43" t="s">
        <v>732</v>
      </c>
      <c r="B733" s="44">
        <f t="shared" si="35"/>
        <v>0</v>
      </c>
      <c r="C733" s="44">
        <f t="shared" si="34"/>
        <v>0</v>
      </c>
      <c r="D733" s="45">
        <f>ROUND(MAX((B733-3500)*{0.03,0.1,0.2,0.25,0.3,0.35,0.45}-{0,105,555,1005,2755,5505,13505},0),2)</f>
        <v>0</v>
      </c>
      <c r="E733" s="45">
        <f>LOOKUP(C733/12,{0,1500.001,4500.001,9000.001,35000.001,55000.001,80000.001},{0.03,0.1,0.2,0.25,0.3,0.35,0.45})*C733-LOOKUP(C733/12,{0,1500.001,4500.001,9000.001,35000.001,55000.001,80000.001},{0,105,555,1005,2755,5505,13505})</f>
        <v>0</v>
      </c>
      <c r="F733" s="45">
        <f t="shared" si="36"/>
        <v>0</v>
      </c>
      <c r="G733" s="1"/>
    </row>
    <row r="734" spans="1:7" ht="14.25" thickTop="1">
      <c r="A734" s="46" t="s">
        <v>733</v>
      </c>
      <c r="B734" s="41">
        <f t="shared" si="35"/>
        <v>0</v>
      </c>
      <c r="C734" s="47">
        <f t="shared" si="34"/>
        <v>0</v>
      </c>
      <c r="D734" s="48">
        <f>ROUND(MAX((B734-3500)*{0.03,0.1,0.2,0.25,0.3,0.35,0.45}-{0,105,555,1005,2755,5505,13505},0),2)</f>
        <v>0</v>
      </c>
      <c r="E734" s="48">
        <f>LOOKUP(C734/12,{0,1500.001,4500.001,9000.001,35000.001,55000.001,80000.001},{0.03,0.1,0.2,0.25,0.3,0.35,0.45})*C734-LOOKUP(C734/12,{0,1500.001,4500.001,9000.001,35000.001,55000.001,80000.001},{0,105,555,1005,2755,5505,13505})</f>
        <v>0</v>
      </c>
      <c r="F734" s="48">
        <f t="shared" si="36"/>
        <v>0</v>
      </c>
      <c r="G734" s="1"/>
    </row>
    <row r="735" spans="1:7">
      <c r="A735" s="43" t="s">
        <v>734</v>
      </c>
      <c r="B735" s="44">
        <f t="shared" si="35"/>
        <v>0</v>
      </c>
      <c r="C735" s="44">
        <f t="shared" si="34"/>
        <v>0</v>
      </c>
      <c r="D735" s="45">
        <f>ROUND(MAX((B735-3500)*{0.03,0.1,0.2,0.25,0.3,0.35,0.45}-{0,105,555,1005,2755,5505,13505},0),2)</f>
        <v>0</v>
      </c>
      <c r="E735" s="45">
        <f>LOOKUP(C735/12,{0,1500.001,4500.001,9000.001,35000.001,55000.001,80000.001},{0.03,0.1,0.2,0.25,0.3,0.35,0.45})*C735-LOOKUP(C735/12,{0,1500.001,4500.001,9000.001,35000.001,55000.001,80000.001},{0,105,555,1005,2755,5505,13505})</f>
        <v>0</v>
      </c>
      <c r="F735" s="45">
        <f t="shared" si="36"/>
        <v>0</v>
      </c>
      <c r="G735" s="1"/>
    </row>
    <row r="736" spans="1:7">
      <c r="A736" s="46" t="s">
        <v>735</v>
      </c>
      <c r="B736" s="47">
        <f t="shared" si="35"/>
        <v>0</v>
      </c>
      <c r="C736" s="47">
        <f t="shared" si="34"/>
        <v>0</v>
      </c>
      <c r="D736" s="48">
        <f>ROUND(MAX((B736-3500)*{0.03,0.1,0.2,0.25,0.3,0.35,0.45}-{0,105,555,1005,2755,5505,13505},0),2)</f>
        <v>0</v>
      </c>
      <c r="E736" s="48">
        <f>LOOKUP(C736/12,{0,1500.001,4500.001,9000.001,35000.001,55000.001,80000.001},{0.03,0.1,0.2,0.25,0.3,0.35,0.45})*C736-LOOKUP(C736/12,{0,1500.001,4500.001,9000.001,35000.001,55000.001,80000.001},{0,105,555,1005,2755,5505,13505})</f>
        <v>0</v>
      </c>
      <c r="F736" s="48">
        <f t="shared" si="36"/>
        <v>0</v>
      </c>
      <c r="G736" s="1"/>
    </row>
    <row r="737" spans="1:7" ht="14.25" thickBot="1">
      <c r="A737" s="43" t="s">
        <v>736</v>
      </c>
      <c r="B737" s="44">
        <f t="shared" si="35"/>
        <v>0</v>
      </c>
      <c r="C737" s="44">
        <f t="shared" si="34"/>
        <v>0</v>
      </c>
      <c r="D737" s="45">
        <f>ROUND(MAX((B737-3500)*{0.03,0.1,0.2,0.25,0.3,0.35,0.45}-{0,105,555,1005,2755,5505,13505},0),2)</f>
        <v>0</v>
      </c>
      <c r="E737" s="45">
        <f>LOOKUP(C737/12,{0,1500.001,4500.001,9000.001,35000.001,55000.001,80000.001},{0.03,0.1,0.2,0.25,0.3,0.35,0.45})*C737-LOOKUP(C737/12,{0,1500.001,4500.001,9000.001,35000.001,55000.001,80000.001},{0,105,555,1005,2755,5505,13505})</f>
        <v>0</v>
      </c>
      <c r="F737" s="45">
        <f t="shared" si="36"/>
        <v>0</v>
      </c>
      <c r="G737" s="1"/>
    </row>
    <row r="738" spans="1:7" ht="14.25" thickTop="1">
      <c r="A738" s="46" t="s">
        <v>737</v>
      </c>
      <c r="B738" s="41">
        <f t="shared" si="35"/>
        <v>0</v>
      </c>
      <c r="C738" s="47">
        <f t="shared" si="34"/>
        <v>0</v>
      </c>
      <c r="D738" s="48">
        <f>ROUND(MAX((B738-3500)*{0.03,0.1,0.2,0.25,0.3,0.35,0.45}-{0,105,555,1005,2755,5505,13505},0),2)</f>
        <v>0</v>
      </c>
      <c r="E738" s="48">
        <f>LOOKUP(C738/12,{0,1500.001,4500.001,9000.001,35000.001,55000.001,80000.001},{0.03,0.1,0.2,0.25,0.3,0.35,0.45})*C738-LOOKUP(C738/12,{0,1500.001,4500.001,9000.001,35000.001,55000.001,80000.001},{0,105,555,1005,2755,5505,13505})</f>
        <v>0</v>
      </c>
      <c r="F738" s="48">
        <f t="shared" si="36"/>
        <v>0</v>
      </c>
      <c r="G738" s="1"/>
    </row>
    <row r="739" spans="1:7">
      <c r="A739" s="43" t="s">
        <v>738</v>
      </c>
      <c r="B739" s="44">
        <f t="shared" si="35"/>
        <v>0</v>
      </c>
      <c r="C739" s="44">
        <f t="shared" si="34"/>
        <v>0</v>
      </c>
      <c r="D739" s="45">
        <f>ROUND(MAX((B739-3500)*{0.03,0.1,0.2,0.25,0.3,0.35,0.45}-{0,105,555,1005,2755,5505,13505},0),2)</f>
        <v>0</v>
      </c>
      <c r="E739" s="45">
        <f>LOOKUP(C739/12,{0,1500.001,4500.001,9000.001,35000.001,55000.001,80000.001},{0.03,0.1,0.2,0.25,0.3,0.35,0.45})*C739-LOOKUP(C739/12,{0,1500.001,4500.001,9000.001,35000.001,55000.001,80000.001},{0,105,555,1005,2755,5505,13505})</f>
        <v>0</v>
      </c>
      <c r="F739" s="45">
        <f t="shared" si="36"/>
        <v>0</v>
      </c>
      <c r="G739" s="1"/>
    </row>
    <row r="740" spans="1:7">
      <c r="A740" s="46" t="s">
        <v>739</v>
      </c>
      <c r="B740" s="47">
        <f t="shared" si="35"/>
        <v>0</v>
      </c>
      <c r="C740" s="47">
        <f t="shared" si="34"/>
        <v>0</v>
      </c>
      <c r="D740" s="48">
        <f>ROUND(MAX((B740-3500)*{0.03,0.1,0.2,0.25,0.3,0.35,0.45}-{0,105,555,1005,2755,5505,13505},0),2)</f>
        <v>0</v>
      </c>
      <c r="E740" s="48">
        <f>LOOKUP(C740/12,{0,1500.001,4500.001,9000.001,35000.001,55000.001,80000.001},{0.03,0.1,0.2,0.25,0.3,0.35,0.45})*C740-LOOKUP(C740/12,{0,1500.001,4500.001,9000.001,35000.001,55000.001,80000.001},{0,105,555,1005,2755,5505,13505})</f>
        <v>0</v>
      </c>
      <c r="F740" s="48">
        <f t="shared" si="36"/>
        <v>0</v>
      </c>
      <c r="G740" s="1"/>
    </row>
    <row r="741" spans="1:7" ht="14.25" thickBot="1">
      <c r="A741" s="43" t="s">
        <v>740</v>
      </c>
      <c r="B741" s="44">
        <f t="shared" si="35"/>
        <v>0</v>
      </c>
      <c r="C741" s="44">
        <f t="shared" si="34"/>
        <v>0</v>
      </c>
      <c r="D741" s="45">
        <f>ROUND(MAX((B741-3500)*{0.03,0.1,0.2,0.25,0.3,0.35,0.45}-{0,105,555,1005,2755,5505,13505},0),2)</f>
        <v>0</v>
      </c>
      <c r="E741" s="45">
        <f>LOOKUP(C741/12,{0,1500.001,4500.001,9000.001,35000.001,55000.001,80000.001},{0.03,0.1,0.2,0.25,0.3,0.35,0.45})*C741-LOOKUP(C741/12,{0,1500.001,4500.001,9000.001,35000.001,55000.001,80000.001},{0,105,555,1005,2755,5505,13505})</f>
        <v>0</v>
      </c>
      <c r="F741" s="45">
        <f t="shared" si="36"/>
        <v>0</v>
      </c>
      <c r="G741" s="1"/>
    </row>
    <row r="742" spans="1:7" ht="14.25" thickTop="1">
      <c r="A742" s="46" t="s">
        <v>741</v>
      </c>
      <c r="B742" s="41">
        <f t="shared" si="35"/>
        <v>0</v>
      </c>
      <c r="C742" s="47">
        <f t="shared" si="34"/>
        <v>0</v>
      </c>
      <c r="D742" s="48">
        <f>ROUND(MAX((B742-3500)*{0.03,0.1,0.2,0.25,0.3,0.35,0.45}-{0,105,555,1005,2755,5505,13505},0),2)</f>
        <v>0</v>
      </c>
      <c r="E742" s="48">
        <f>LOOKUP(C742/12,{0,1500.001,4500.001,9000.001,35000.001,55000.001,80000.001},{0.03,0.1,0.2,0.25,0.3,0.35,0.45})*C742-LOOKUP(C742/12,{0,1500.001,4500.001,9000.001,35000.001,55000.001,80000.001},{0,105,555,1005,2755,5505,13505})</f>
        <v>0</v>
      </c>
      <c r="F742" s="48">
        <f t="shared" si="36"/>
        <v>0</v>
      </c>
      <c r="G742" s="1"/>
    </row>
    <row r="743" spans="1:7">
      <c r="A743" s="43" t="s">
        <v>742</v>
      </c>
      <c r="B743" s="44">
        <f t="shared" si="35"/>
        <v>0</v>
      </c>
      <c r="C743" s="44">
        <f t="shared" si="34"/>
        <v>0</v>
      </c>
      <c r="D743" s="45">
        <f>ROUND(MAX((B743-3500)*{0.03,0.1,0.2,0.25,0.3,0.35,0.45}-{0,105,555,1005,2755,5505,13505},0),2)</f>
        <v>0</v>
      </c>
      <c r="E743" s="45">
        <f>LOOKUP(C743/12,{0,1500.001,4500.001,9000.001,35000.001,55000.001,80000.001},{0.03,0.1,0.2,0.25,0.3,0.35,0.45})*C743-LOOKUP(C743/12,{0,1500.001,4500.001,9000.001,35000.001,55000.001,80000.001},{0,105,555,1005,2755,5505,13505})</f>
        <v>0</v>
      </c>
      <c r="F743" s="45">
        <f t="shared" si="36"/>
        <v>0</v>
      </c>
      <c r="G743" s="1"/>
    </row>
    <row r="744" spans="1:7">
      <c r="A744" s="46" t="s">
        <v>743</v>
      </c>
      <c r="B744" s="47">
        <f t="shared" si="35"/>
        <v>0</v>
      </c>
      <c r="C744" s="47">
        <f t="shared" si="34"/>
        <v>0</v>
      </c>
      <c r="D744" s="48">
        <f>ROUND(MAX((B744-3500)*{0.03,0.1,0.2,0.25,0.3,0.35,0.45}-{0,105,555,1005,2755,5505,13505},0),2)</f>
        <v>0</v>
      </c>
      <c r="E744" s="48">
        <f>LOOKUP(C744/12,{0,1500.001,4500.001,9000.001,35000.001,55000.001,80000.001},{0.03,0.1,0.2,0.25,0.3,0.35,0.45})*C744-LOOKUP(C744/12,{0,1500.001,4500.001,9000.001,35000.001,55000.001,80000.001},{0,105,555,1005,2755,5505,13505})</f>
        <v>0</v>
      </c>
      <c r="F744" s="48">
        <f t="shared" si="36"/>
        <v>0</v>
      </c>
      <c r="G744" s="1"/>
    </row>
    <row r="745" spans="1:7" ht="14.25" thickBot="1">
      <c r="A745" s="43" t="s">
        <v>744</v>
      </c>
      <c r="B745" s="44">
        <f t="shared" si="35"/>
        <v>0</v>
      </c>
      <c r="C745" s="44">
        <f t="shared" si="34"/>
        <v>0</v>
      </c>
      <c r="D745" s="45">
        <f>ROUND(MAX((B745-3500)*{0.03,0.1,0.2,0.25,0.3,0.35,0.45}-{0,105,555,1005,2755,5505,13505},0),2)</f>
        <v>0</v>
      </c>
      <c r="E745" s="45">
        <f>LOOKUP(C745/12,{0,1500.001,4500.001,9000.001,35000.001,55000.001,80000.001},{0.03,0.1,0.2,0.25,0.3,0.35,0.45})*C745-LOOKUP(C745/12,{0,1500.001,4500.001,9000.001,35000.001,55000.001,80000.001},{0,105,555,1005,2755,5505,13505})</f>
        <v>0</v>
      </c>
      <c r="F745" s="45">
        <f t="shared" si="36"/>
        <v>0</v>
      </c>
      <c r="G745" s="1"/>
    </row>
    <row r="746" spans="1:7" ht="14.25" thickTop="1">
      <c r="A746" s="46" t="s">
        <v>745</v>
      </c>
      <c r="B746" s="41">
        <f t="shared" si="35"/>
        <v>0</v>
      </c>
      <c r="C746" s="47">
        <f t="shared" si="34"/>
        <v>0</v>
      </c>
      <c r="D746" s="48">
        <f>ROUND(MAX((B746-3500)*{0.03,0.1,0.2,0.25,0.3,0.35,0.45}-{0,105,555,1005,2755,5505,13505},0),2)</f>
        <v>0</v>
      </c>
      <c r="E746" s="48">
        <f>LOOKUP(C746/12,{0,1500.001,4500.001,9000.001,35000.001,55000.001,80000.001},{0.03,0.1,0.2,0.25,0.3,0.35,0.45})*C746-LOOKUP(C746/12,{0,1500.001,4500.001,9000.001,35000.001,55000.001,80000.001},{0,105,555,1005,2755,5505,13505})</f>
        <v>0</v>
      </c>
      <c r="F746" s="48">
        <f t="shared" si="36"/>
        <v>0</v>
      </c>
      <c r="G746" s="1"/>
    </row>
    <row r="747" spans="1:7">
      <c r="A747" s="43" t="s">
        <v>746</v>
      </c>
      <c r="B747" s="44">
        <f t="shared" si="35"/>
        <v>0</v>
      </c>
      <c r="C747" s="44">
        <f t="shared" si="34"/>
        <v>0</v>
      </c>
      <c r="D747" s="45">
        <f>ROUND(MAX((B747-3500)*{0.03,0.1,0.2,0.25,0.3,0.35,0.45}-{0,105,555,1005,2755,5505,13505},0),2)</f>
        <v>0</v>
      </c>
      <c r="E747" s="45">
        <f>LOOKUP(C747/12,{0,1500.001,4500.001,9000.001,35000.001,55000.001,80000.001},{0.03,0.1,0.2,0.25,0.3,0.35,0.45})*C747-LOOKUP(C747/12,{0,1500.001,4500.001,9000.001,35000.001,55000.001,80000.001},{0,105,555,1005,2755,5505,13505})</f>
        <v>0</v>
      </c>
      <c r="F747" s="45">
        <f t="shared" si="36"/>
        <v>0</v>
      </c>
      <c r="G747" s="1"/>
    </row>
    <row r="748" spans="1:7">
      <c r="A748" s="46" t="s">
        <v>747</v>
      </c>
      <c r="B748" s="47">
        <f t="shared" si="35"/>
        <v>0</v>
      </c>
      <c r="C748" s="47">
        <f t="shared" si="34"/>
        <v>0</v>
      </c>
      <c r="D748" s="48">
        <f>ROUND(MAX((B748-3500)*{0.03,0.1,0.2,0.25,0.3,0.35,0.45}-{0,105,555,1005,2755,5505,13505},0),2)</f>
        <v>0</v>
      </c>
      <c r="E748" s="48">
        <f>LOOKUP(C748/12,{0,1500.001,4500.001,9000.001,35000.001,55000.001,80000.001},{0.03,0.1,0.2,0.25,0.3,0.35,0.45})*C748-LOOKUP(C748/12,{0,1500.001,4500.001,9000.001,35000.001,55000.001,80000.001},{0,105,555,1005,2755,5505,13505})</f>
        <v>0</v>
      </c>
      <c r="F748" s="48">
        <f t="shared" si="36"/>
        <v>0</v>
      </c>
      <c r="G748" s="1"/>
    </row>
    <row r="749" spans="1:7" ht="14.25" thickBot="1">
      <c r="A749" s="43" t="s">
        <v>748</v>
      </c>
      <c r="B749" s="44">
        <f t="shared" si="35"/>
        <v>0</v>
      </c>
      <c r="C749" s="44">
        <f t="shared" si="34"/>
        <v>0</v>
      </c>
      <c r="D749" s="45">
        <f>ROUND(MAX((B749-3500)*{0.03,0.1,0.2,0.25,0.3,0.35,0.45}-{0,105,555,1005,2755,5505,13505},0),2)</f>
        <v>0</v>
      </c>
      <c r="E749" s="45">
        <f>LOOKUP(C749/12,{0,1500.001,4500.001,9000.001,35000.001,55000.001,80000.001},{0.03,0.1,0.2,0.25,0.3,0.35,0.45})*C749-LOOKUP(C749/12,{0,1500.001,4500.001,9000.001,35000.001,55000.001,80000.001},{0,105,555,1005,2755,5505,13505})</f>
        <v>0</v>
      </c>
      <c r="F749" s="45">
        <f t="shared" si="36"/>
        <v>0</v>
      </c>
      <c r="G749" s="1"/>
    </row>
    <row r="750" spans="1:7" ht="14.25" thickTop="1">
      <c r="A750" s="46" t="s">
        <v>749</v>
      </c>
      <c r="B750" s="41">
        <f t="shared" si="35"/>
        <v>0</v>
      </c>
      <c r="C750" s="47">
        <f t="shared" si="34"/>
        <v>0</v>
      </c>
      <c r="D750" s="48">
        <f>ROUND(MAX((B750-3500)*{0.03,0.1,0.2,0.25,0.3,0.35,0.45}-{0,105,555,1005,2755,5505,13505},0),2)</f>
        <v>0</v>
      </c>
      <c r="E750" s="48">
        <f>LOOKUP(C750/12,{0,1500.001,4500.001,9000.001,35000.001,55000.001,80000.001},{0.03,0.1,0.2,0.25,0.3,0.35,0.45})*C750-LOOKUP(C750/12,{0,1500.001,4500.001,9000.001,35000.001,55000.001,80000.001},{0,105,555,1005,2755,5505,13505})</f>
        <v>0</v>
      </c>
      <c r="F750" s="48">
        <f t="shared" si="36"/>
        <v>0</v>
      </c>
      <c r="G750" s="1"/>
    </row>
    <row r="751" spans="1:7">
      <c r="A751" s="43" t="s">
        <v>750</v>
      </c>
      <c r="B751" s="44">
        <f t="shared" si="35"/>
        <v>0</v>
      </c>
      <c r="C751" s="44">
        <f t="shared" si="34"/>
        <v>0</v>
      </c>
      <c r="D751" s="45">
        <f>ROUND(MAX((B751-3500)*{0.03,0.1,0.2,0.25,0.3,0.35,0.45}-{0,105,555,1005,2755,5505,13505},0),2)</f>
        <v>0</v>
      </c>
      <c r="E751" s="45">
        <f>LOOKUP(C751/12,{0,1500.001,4500.001,9000.001,35000.001,55000.001,80000.001},{0.03,0.1,0.2,0.25,0.3,0.35,0.45})*C751-LOOKUP(C751/12,{0,1500.001,4500.001,9000.001,35000.001,55000.001,80000.001},{0,105,555,1005,2755,5505,13505})</f>
        <v>0</v>
      </c>
      <c r="F751" s="45">
        <f t="shared" si="36"/>
        <v>0</v>
      </c>
      <c r="G751" s="1"/>
    </row>
    <row r="752" spans="1:7">
      <c r="A752" s="46" t="s">
        <v>751</v>
      </c>
      <c r="B752" s="47">
        <f t="shared" si="35"/>
        <v>0</v>
      </c>
      <c r="C752" s="47">
        <f t="shared" si="34"/>
        <v>0</v>
      </c>
      <c r="D752" s="48">
        <f>ROUND(MAX((B752-3500)*{0.03,0.1,0.2,0.25,0.3,0.35,0.45}-{0,105,555,1005,2755,5505,13505},0),2)</f>
        <v>0</v>
      </c>
      <c r="E752" s="48">
        <f>LOOKUP(C752/12,{0,1500.001,4500.001,9000.001,35000.001,55000.001,80000.001},{0.03,0.1,0.2,0.25,0.3,0.35,0.45})*C752-LOOKUP(C752/12,{0,1500.001,4500.001,9000.001,35000.001,55000.001,80000.001},{0,105,555,1005,2755,5505,13505})</f>
        <v>0</v>
      </c>
      <c r="F752" s="48">
        <f t="shared" si="36"/>
        <v>0</v>
      </c>
      <c r="G752" s="1"/>
    </row>
    <row r="753" spans="1:7" ht="14.25" thickBot="1">
      <c r="A753" s="43" t="s">
        <v>752</v>
      </c>
      <c r="B753" s="44">
        <f t="shared" si="35"/>
        <v>0</v>
      </c>
      <c r="C753" s="44">
        <f t="shared" si="34"/>
        <v>0</v>
      </c>
      <c r="D753" s="45">
        <f>ROUND(MAX((B753-3500)*{0.03,0.1,0.2,0.25,0.3,0.35,0.45}-{0,105,555,1005,2755,5505,13505},0),2)</f>
        <v>0</v>
      </c>
      <c r="E753" s="45">
        <f>LOOKUP(C753/12,{0,1500.001,4500.001,9000.001,35000.001,55000.001,80000.001},{0.03,0.1,0.2,0.25,0.3,0.35,0.45})*C753-LOOKUP(C753/12,{0,1500.001,4500.001,9000.001,35000.001,55000.001,80000.001},{0,105,555,1005,2755,5505,13505})</f>
        <v>0</v>
      </c>
      <c r="F753" s="45">
        <f t="shared" si="36"/>
        <v>0</v>
      </c>
      <c r="G753" s="1"/>
    </row>
    <row r="754" spans="1:7" ht="14.25" thickTop="1">
      <c r="A754" s="46" t="s">
        <v>753</v>
      </c>
      <c r="B754" s="41">
        <f t="shared" si="35"/>
        <v>0</v>
      </c>
      <c r="C754" s="47">
        <f t="shared" si="34"/>
        <v>0</v>
      </c>
      <c r="D754" s="48">
        <f>ROUND(MAX((B754-3500)*{0.03,0.1,0.2,0.25,0.3,0.35,0.45}-{0,105,555,1005,2755,5505,13505},0),2)</f>
        <v>0</v>
      </c>
      <c r="E754" s="48">
        <f>LOOKUP(C754/12,{0,1500.001,4500.001,9000.001,35000.001,55000.001,80000.001},{0.03,0.1,0.2,0.25,0.3,0.35,0.45})*C754-LOOKUP(C754/12,{0,1500.001,4500.001,9000.001,35000.001,55000.001,80000.001},{0,105,555,1005,2755,5505,13505})</f>
        <v>0</v>
      </c>
      <c r="F754" s="48">
        <f t="shared" si="36"/>
        <v>0</v>
      </c>
      <c r="G754" s="1"/>
    </row>
    <row r="755" spans="1:7">
      <c r="A755" s="43" t="s">
        <v>754</v>
      </c>
      <c r="B755" s="44">
        <f t="shared" si="35"/>
        <v>0</v>
      </c>
      <c r="C755" s="44">
        <f t="shared" si="34"/>
        <v>0</v>
      </c>
      <c r="D755" s="45">
        <f>ROUND(MAX((B755-3500)*{0.03,0.1,0.2,0.25,0.3,0.35,0.45}-{0,105,555,1005,2755,5505,13505},0),2)</f>
        <v>0</v>
      </c>
      <c r="E755" s="45">
        <f>LOOKUP(C755/12,{0,1500.001,4500.001,9000.001,35000.001,55000.001,80000.001},{0.03,0.1,0.2,0.25,0.3,0.35,0.45})*C755-LOOKUP(C755/12,{0,1500.001,4500.001,9000.001,35000.001,55000.001,80000.001},{0,105,555,1005,2755,5505,13505})</f>
        <v>0</v>
      </c>
      <c r="F755" s="45">
        <f t="shared" si="36"/>
        <v>0</v>
      </c>
      <c r="G755" s="1"/>
    </row>
    <row r="756" spans="1:7">
      <c r="A756" s="46" t="s">
        <v>755</v>
      </c>
      <c r="B756" s="47">
        <f t="shared" si="35"/>
        <v>0</v>
      </c>
      <c r="C756" s="47">
        <f t="shared" si="34"/>
        <v>0</v>
      </c>
      <c r="D756" s="48">
        <f>ROUND(MAX((B756-3500)*{0.03,0.1,0.2,0.25,0.3,0.35,0.45}-{0,105,555,1005,2755,5505,13505},0),2)</f>
        <v>0</v>
      </c>
      <c r="E756" s="48">
        <f>LOOKUP(C756/12,{0,1500.001,4500.001,9000.001,35000.001,55000.001,80000.001},{0.03,0.1,0.2,0.25,0.3,0.35,0.45})*C756-LOOKUP(C756/12,{0,1500.001,4500.001,9000.001,35000.001,55000.001,80000.001},{0,105,555,1005,2755,5505,13505})</f>
        <v>0</v>
      </c>
      <c r="F756" s="48">
        <f t="shared" si="36"/>
        <v>0</v>
      </c>
      <c r="G756" s="1"/>
    </row>
    <row r="757" spans="1:7" ht="14.25" thickBot="1">
      <c r="A757" s="43" t="s">
        <v>756</v>
      </c>
      <c r="B757" s="44">
        <f t="shared" si="35"/>
        <v>0</v>
      </c>
      <c r="C757" s="44">
        <f t="shared" si="34"/>
        <v>0</v>
      </c>
      <c r="D757" s="45">
        <f>ROUND(MAX((B757-3500)*{0.03,0.1,0.2,0.25,0.3,0.35,0.45}-{0,105,555,1005,2755,5505,13505},0),2)</f>
        <v>0</v>
      </c>
      <c r="E757" s="45">
        <f>LOOKUP(C757/12,{0,1500.001,4500.001,9000.001,35000.001,55000.001,80000.001},{0.03,0.1,0.2,0.25,0.3,0.35,0.45})*C757-LOOKUP(C757/12,{0,1500.001,4500.001,9000.001,35000.001,55000.001,80000.001},{0,105,555,1005,2755,5505,13505})</f>
        <v>0</v>
      </c>
      <c r="F757" s="45">
        <f t="shared" si="36"/>
        <v>0</v>
      </c>
      <c r="G757" s="1"/>
    </row>
    <row r="758" spans="1:7" ht="14.25" thickTop="1">
      <c r="A758" s="46" t="s">
        <v>757</v>
      </c>
      <c r="B758" s="41">
        <f t="shared" si="35"/>
        <v>0</v>
      </c>
      <c r="C758" s="47">
        <f t="shared" si="34"/>
        <v>0</v>
      </c>
      <c r="D758" s="48">
        <f>ROUND(MAX((B758-3500)*{0.03,0.1,0.2,0.25,0.3,0.35,0.45}-{0,105,555,1005,2755,5505,13505},0),2)</f>
        <v>0</v>
      </c>
      <c r="E758" s="48">
        <f>LOOKUP(C758/12,{0,1500.001,4500.001,9000.001,35000.001,55000.001,80000.001},{0.03,0.1,0.2,0.25,0.3,0.35,0.45})*C758-LOOKUP(C758/12,{0,1500.001,4500.001,9000.001,35000.001,55000.001,80000.001},{0,105,555,1005,2755,5505,13505})</f>
        <v>0</v>
      </c>
      <c r="F758" s="48">
        <f t="shared" si="36"/>
        <v>0</v>
      </c>
      <c r="G758" s="1"/>
    </row>
    <row r="759" spans="1:7">
      <c r="A759" s="43" t="s">
        <v>758</v>
      </c>
      <c r="B759" s="44">
        <f t="shared" si="35"/>
        <v>0</v>
      </c>
      <c r="C759" s="44">
        <f t="shared" si="34"/>
        <v>0</v>
      </c>
      <c r="D759" s="45">
        <f>ROUND(MAX((B759-3500)*{0.03,0.1,0.2,0.25,0.3,0.35,0.45}-{0,105,555,1005,2755,5505,13505},0),2)</f>
        <v>0</v>
      </c>
      <c r="E759" s="45">
        <f>LOOKUP(C759/12,{0,1500.001,4500.001,9000.001,35000.001,55000.001,80000.001},{0.03,0.1,0.2,0.25,0.3,0.35,0.45})*C759-LOOKUP(C759/12,{0,1500.001,4500.001,9000.001,35000.001,55000.001,80000.001},{0,105,555,1005,2755,5505,13505})</f>
        <v>0</v>
      </c>
      <c r="F759" s="45">
        <f t="shared" si="36"/>
        <v>0</v>
      </c>
      <c r="G759" s="1"/>
    </row>
    <row r="760" spans="1:7">
      <c r="A760" s="46" t="s">
        <v>759</v>
      </c>
      <c r="B760" s="47">
        <f t="shared" si="35"/>
        <v>0</v>
      </c>
      <c r="C760" s="47">
        <f t="shared" si="34"/>
        <v>0</v>
      </c>
      <c r="D760" s="48">
        <f>ROUND(MAX((B760-3500)*{0.03,0.1,0.2,0.25,0.3,0.35,0.45}-{0,105,555,1005,2755,5505,13505},0),2)</f>
        <v>0</v>
      </c>
      <c r="E760" s="48">
        <f>LOOKUP(C760/12,{0,1500.001,4500.001,9000.001,35000.001,55000.001,80000.001},{0.03,0.1,0.2,0.25,0.3,0.35,0.45})*C760-LOOKUP(C760/12,{0,1500.001,4500.001,9000.001,35000.001,55000.001,80000.001},{0,105,555,1005,2755,5505,13505})</f>
        <v>0</v>
      </c>
      <c r="F760" s="48">
        <f t="shared" si="36"/>
        <v>0</v>
      </c>
      <c r="G760" s="1"/>
    </row>
    <row r="761" spans="1:7" ht="14.25" thickBot="1">
      <c r="A761" s="43" t="s">
        <v>760</v>
      </c>
      <c r="B761" s="44">
        <f t="shared" si="35"/>
        <v>0</v>
      </c>
      <c r="C761" s="44">
        <f t="shared" si="34"/>
        <v>0</v>
      </c>
      <c r="D761" s="45">
        <f>ROUND(MAX((B761-3500)*{0.03,0.1,0.2,0.25,0.3,0.35,0.45}-{0,105,555,1005,2755,5505,13505},0),2)</f>
        <v>0</v>
      </c>
      <c r="E761" s="45">
        <f>LOOKUP(C761/12,{0,1500.001,4500.001,9000.001,35000.001,55000.001,80000.001},{0.03,0.1,0.2,0.25,0.3,0.35,0.45})*C761-LOOKUP(C761/12,{0,1500.001,4500.001,9000.001,35000.001,55000.001,80000.001},{0,105,555,1005,2755,5505,13505})</f>
        <v>0</v>
      </c>
      <c r="F761" s="45">
        <f t="shared" si="36"/>
        <v>0</v>
      </c>
      <c r="G761" s="1"/>
    </row>
    <row r="762" spans="1:7" ht="14.25" thickTop="1">
      <c r="A762" s="46" t="s">
        <v>761</v>
      </c>
      <c r="B762" s="41">
        <f t="shared" si="35"/>
        <v>0</v>
      </c>
      <c r="C762" s="47">
        <f t="shared" si="34"/>
        <v>0</v>
      </c>
      <c r="D762" s="48">
        <f>ROUND(MAX((B762-3500)*{0.03,0.1,0.2,0.25,0.3,0.35,0.45}-{0,105,555,1005,2755,5505,13505},0),2)</f>
        <v>0</v>
      </c>
      <c r="E762" s="48">
        <f>LOOKUP(C762/12,{0,1500.001,4500.001,9000.001,35000.001,55000.001,80000.001},{0.03,0.1,0.2,0.25,0.3,0.35,0.45})*C762-LOOKUP(C762/12,{0,1500.001,4500.001,9000.001,35000.001,55000.001,80000.001},{0,105,555,1005,2755,5505,13505})</f>
        <v>0</v>
      </c>
      <c r="F762" s="48">
        <f t="shared" si="36"/>
        <v>0</v>
      </c>
      <c r="G762" s="1"/>
    </row>
    <row r="763" spans="1:7">
      <c r="A763" s="43" t="s">
        <v>762</v>
      </c>
      <c r="B763" s="44">
        <f t="shared" si="35"/>
        <v>0</v>
      </c>
      <c r="C763" s="44">
        <f t="shared" si="34"/>
        <v>0</v>
      </c>
      <c r="D763" s="45">
        <f>ROUND(MAX((B763-3500)*{0.03,0.1,0.2,0.25,0.3,0.35,0.45}-{0,105,555,1005,2755,5505,13505},0),2)</f>
        <v>0</v>
      </c>
      <c r="E763" s="45">
        <f>LOOKUP(C763/12,{0,1500.001,4500.001,9000.001,35000.001,55000.001,80000.001},{0.03,0.1,0.2,0.25,0.3,0.35,0.45})*C763-LOOKUP(C763/12,{0,1500.001,4500.001,9000.001,35000.001,55000.001,80000.001},{0,105,555,1005,2755,5505,13505})</f>
        <v>0</v>
      </c>
      <c r="F763" s="45">
        <f t="shared" si="36"/>
        <v>0</v>
      </c>
      <c r="G763" s="1"/>
    </row>
    <row r="764" spans="1:7">
      <c r="A764" s="46" t="s">
        <v>763</v>
      </c>
      <c r="B764" s="47">
        <f t="shared" si="35"/>
        <v>0</v>
      </c>
      <c r="C764" s="47">
        <f t="shared" si="34"/>
        <v>0</v>
      </c>
      <c r="D764" s="48">
        <f>ROUND(MAX((B764-3500)*{0.03,0.1,0.2,0.25,0.3,0.35,0.45}-{0,105,555,1005,2755,5505,13505},0),2)</f>
        <v>0</v>
      </c>
      <c r="E764" s="48">
        <f>LOOKUP(C764/12,{0,1500.001,4500.001,9000.001,35000.001,55000.001,80000.001},{0.03,0.1,0.2,0.25,0.3,0.35,0.45})*C764-LOOKUP(C764/12,{0,1500.001,4500.001,9000.001,35000.001,55000.001,80000.001},{0,105,555,1005,2755,5505,13505})</f>
        <v>0</v>
      </c>
      <c r="F764" s="48">
        <f t="shared" si="36"/>
        <v>0</v>
      </c>
      <c r="G764" s="1"/>
    </row>
    <row r="765" spans="1:7" ht="14.25" thickBot="1">
      <c r="A765" s="43" t="s">
        <v>764</v>
      </c>
      <c r="B765" s="44">
        <f t="shared" si="35"/>
        <v>0</v>
      </c>
      <c r="C765" s="44">
        <f t="shared" si="34"/>
        <v>0</v>
      </c>
      <c r="D765" s="45">
        <f>ROUND(MAX((B765-3500)*{0.03,0.1,0.2,0.25,0.3,0.35,0.45}-{0,105,555,1005,2755,5505,13505},0),2)</f>
        <v>0</v>
      </c>
      <c r="E765" s="45">
        <f>LOOKUP(C765/12,{0,1500.001,4500.001,9000.001,35000.001,55000.001,80000.001},{0.03,0.1,0.2,0.25,0.3,0.35,0.45})*C765-LOOKUP(C765/12,{0,1500.001,4500.001,9000.001,35000.001,55000.001,80000.001},{0,105,555,1005,2755,5505,13505})</f>
        <v>0</v>
      </c>
      <c r="F765" s="45">
        <f t="shared" si="36"/>
        <v>0</v>
      </c>
      <c r="G765" s="1"/>
    </row>
    <row r="766" spans="1:7" ht="14.25" thickTop="1">
      <c r="A766" s="46" t="s">
        <v>765</v>
      </c>
      <c r="B766" s="41">
        <f t="shared" si="35"/>
        <v>0</v>
      </c>
      <c r="C766" s="47">
        <f t="shared" si="34"/>
        <v>0</v>
      </c>
      <c r="D766" s="48">
        <f>ROUND(MAX((B766-3500)*{0.03,0.1,0.2,0.25,0.3,0.35,0.45}-{0,105,555,1005,2755,5505,13505},0),2)</f>
        <v>0</v>
      </c>
      <c r="E766" s="48">
        <f>LOOKUP(C766/12,{0,1500.001,4500.001,9000.001,35000.001,55000.001,80000.001},{0.03,0.1,0.2,0.25,0.3,0.35,0.45})*C766-LOOKUP(C766/12,{0,1500.001,4500.001,9000.001,35000.001,55000.001,80000.001},{0,105,555,1005,2755,5505,13505})</f>
        <v>0</v>
      </c>
      <c r="F766" s="48">
        <f t="shared" si="36"/>
        <v>0</v>
      </c>
      <c r="G766" s="1"/>
    </row>
    <row r="767" spans="1:7">
      <c r="A767" s="43" t="s">
        <v>766</v>
      </c>
      <c r="B767" s="44">
        <f t="shared" si="35"/>
        <v>0</v>
      </c>
      <c r="C767" s="44">
        <f t="shared" si="34"/>
        <v>0</v>
      </c>
      <c r="D767" s="45">
        <f>ROUND(MAX((B767-3500)*{0.03,0.1,0.2,0.25,0.3,0.35,0.45}-{0,105,555,1005,2755,5505,13505},0),2)</f>
        <v>0</v>
      </c>
      <c r="E767" s="45">
        <f>LOOKUP(C767/12,{0,1500.001,4500.001,9000.001,35000.001,55000.001,80000.001},{0.03,0.1,0.2,0.25,0.3,0.35,0.45})*C767-LOOKUP(C767/12,{0,1500.001,4500.001,9000.001,35000.001,55000.001,80000.001},{0,105,555,1005,2755,5505,13505})</f>
        <v>0</v>
      </c>
      <c r="F767" s="45">
        <f t="shared" si="36"/>
        <v>0</v>
      </c>
      <c r="G767" s="1"/>
    </row>
    <row r="768" spans="1:7">
      <c r="A768" s="46" t="s">
        <v>767</v>
      </c>
      <c r="B768" s="47">
        <f t="shared" si="35"/>
        <v>0</v>
      </c>
      <c r="C768" s="47">
        <f t="shared" si="34"/>
        <v>0</v>
      </c>
      <c r="D768" s="48">
        <f>ROUND(MAX((B768-3500)*{0.03,0.1,0.2,0.25,0.3,0.35,0.45}-{0,105,555,1005,2755,5505,13505},0),2)</f>
        <v>0</v>
      </c>
      <c r="E768" s="48">
        <f>LOOKUP(C768/12,{0,1500.001,4500.001,9000.001,35000.001,55000.001,80000.001},{0.03,0.1,0.2,0.25,0.3,0.35,0.45})*C768-LOOKUP(C768/12,{0,1500.001,4500.001,9000.001,35000.001,55000.001,80000.001},{0,105,555,1005,2755,5505,13505})</f>
        <v>0</v>
      </c>
      <c r="F768" s="48">
        <f t="shared" si="36"/>
        <v>0</v>
      </c>
      <c r="G768" s="1"/>
    </row>
    <row r="769" spans="1:7" ht="14.25" thickBot="1">
      <c r="A769" s="43" t="s">
        <v>768</v>
      </c>
      <c r="B769" s="44">
        <f t="shared" si="35"/>
        <v>0</v>
      </c>
      <c r="C769" s="44">
        <f t="shared" si="34"/>
        <v>0</v>
      </c>
      <c r="D769" s="45">
        <f>ROUND(MAX((B769-3500)*{0.03,0.1,0.2,0.25,0.3,0.35,0.45}-{0,105,555,1005,2755,5505,13505},0),2)</f>
        <v>0</v>
      </c>
      <c r="E769" s="45">
        <f>LOOKUP(C769/12,{0,1500.001,4500.001,9000.001,35000.001,55000.001,80000.001},{0.03,0.1,0.2,0.25,0.3,0.35,0.45})*C769-LOOKUP(C769/12,{0,1500.001,4500.001,9000.001,35000.001,55000.001,80000.001},{0,105,555,1005,2755,5505,13505})</f>
        <v>0</v>
      </c>
      <c r="F769" s="45">
        <f t="shared" si="36"/>
        <v>0</v>
      </c>
      <c r="G769" s="1"/>
    </row>
    <row r="770" spans="1:7" ht="14.25" thickTop="1">
      <c r="A770" s="46" t="s">
        <v>769</v>
      </c>
      <c r="B770" s="41">
        <f t="shared" si="35"/>
        <v>0</v>
      </c>
      <c r="C770" s="47">
        <f t="shared" ref="C770:C833" si="37">(B770&lt;&gt;0)*($I$6+$I$5-B770)</f>
        <v>0</v>
      </c>
      <c r="D770" s="48">
        <f>ROUND(MAX((B770-3500)*{0.03,0.1,0.2,0.25,0.3,0.35,0.45}-{0,105,555,1005,2755,5505,13505},0),2)</f>
        <v>0</v>
      </c>
      <c r="E770" s="48">
        <f>LOOKUP(C770/12,{0,1500.001,4500.001,9000.001,35000.001,55000.001,80000.001},{0.03,0.1,0.2,0.25,0.3,0.35,0.45})*C770-LOOKUP(C770/12,{0,1500.001,4500.001,9000.001,35000.001,55000.001,80000.001},{0,105,555,1005,2755,5505,13505})</f>
        <v>0</v>
      </c>
      <c r="F770" s="48">
        <f t="shared" si="36"/>
        <v>0</v>
      </c>
      <c r="G770" s="1"/>
    </row>
    <row r="771" spans="1:7">
      <c r="A771" s="43" t="s">
        <v>770</v>
      </c>
      <c r="B771" s="44">
        <f t="shared" ref="B771:B834" si="38">IF(AND(B770+100&lt;$I$6+$I$5,B770&lt;&gt;0),B770+100,0)</f>
        <v>0</v>
      </c>
      <c r="C771" s="44">
        <f t="shared" si="37"/>
        <v>0</v>
      </c>
      <c r="D771" s="45">
        <f>ROUND(MAX((B771-3500)*{0.03,0.1,0.2,0.25,0.3,0.35,0.45}-{0,105,555,1005,2755,5505,13505},0),2)</f>
        <v>0</v>
      </c>
      <c r="E771" s="45">
        <f>LOOKUP(C771/12,{0,1500.001,4500.001,9000.001,35000.001,55000.001,80000.001},{0.03,0.1,0.2,0.25,0.3,0.35,0.45})*C771-LOOKUP(C771/12,{0,1500.001,4500.001,9000.001,35000.001,55000.001,80000.001},{0,105,555,1005,2755,5505,13505})</f>
        <v>0</v>
      </c>
      <c r="F771" s="45">
        <f t="shared" ref="F771:F792" si="39">D771+E771</f>
        <v>0</v>
      </c>
      <c r="G771" s="1"/>
    </row>
    <row r="772" spans="1:7">
      <c r="A772" s="46" t="s">
        <v>771</v>
      </c>
      <c r="B772" s="47">
        <f t="shared" si="38"/>
        <v>0</v>
      </c>
      <c r="C772" s="47">
        <f t="shared" si="37"/>
        <v>0</v>
      </c>
      <c r="D772" s="48">
        <f>ROUND(MAX((B772-3500)*{0.03,0.1,0.2,0.25,0.3,0.35,0.45}-{0,105,555,1005,2755,5505,13505},0),2)</f>
        <v>0</v>
      </c>
      <c r="E772" s="48">
        <f>LOOKUP(C772/12,{0,1500.001,4500.001,9000.001,35000.001,55000.001,80000.001},{0.03,0.1,0.2,0.25,0.3,0.35,0.45})*C772-LOOKUP(C772/12,{0,1500.001,4500.001,9000.001,35000.001,55000.001,80000.001},{0,105,555,1005,2755,5505,13505})</f>
        <v>0</v>
      </c>
      <c r="F772" s="48">
        <f t="shared" si="39"/>
        <v>0</v>
      </c>
      <c r="G772" s="1"/>
    </row>
    <row r="773" spans="1:7" ht="14.25" thickBot="1">
      <c r="A773" s="43" t="s">
        <v>772</v>
      </c>
      <c r="B773" s="44">
        <f t="shared" si="38"/>
        <v>0</v>
      </c>
      <c r="C773" s="44">
        <f t="shared" si="37"/>
        <v>0</v>
      </c>
      <c r="D773" s="45">
        <f>ROUND(MAX((B773-3500)*{0.03,0.1,0.2,0.25,0.3,0.35,0.45}-{0,105,555,1005,2755,5505,13505},0),2)</f>
        <v>0</v>
      </c>
      <c r="E773" s="45">
        <f>LOOKUP(C773/12,{0,1500.001,4500.001,9000.001,35000.001,55000.001,80000.001},{0.03,0.1,0.2,0.25,0.3,0.35,0.45})*C773-LOOKUP(C773/12,{0,1500.001,4500.001,9000.001,35000.001,55000.001,80000.001},{0,105,555,1005,2755,5505,13505})</f>
        <v>0</v>
      </c>
      <c r="F773" s="45">
        <f t="shared" si="39"/>
        <v>0</v>
      </c>
      <c r="G773" s="1"/>
    </row>
    <row r="774" spans="1:7" ht="14.25" thickTop="1">
      <c r="A774" s="46" t="s">
        <v>773</v>
      </c>
      <c r="B774" s="41">
        <f t="shared" si="38"/>
        <v>0</v>
      </c>
      <c r="C774" s="47">
        <f t="shared" si="37"/>
        <v>0</v>
      </c>
      <c r="D774" s="48">
        <f>ROUND(MAX((B774-3500)*{0.03,0.1,0.2,0.25,0.3,0.35,0.45}-{0,105,555,1005,2755,5505,13505},0),2)</f>
        <v>0</v>
      </c>
      <c r="E774" s="48">
        <f>LOOKUP(C774/12,{0,1500.001,4500.001,9000.001,35000.001,55000.001,80000.001},{0.03,0.1,0.2,0.25,0.3,0.35,0.45})*C774-LOOKUP(C774/12,{0,1500.001,4500.001,9000.001,35000.001,55000.001,80000.001},{0,105,555,1005,2755,5505,13505})</f>
        <v>0</v>
      </c>
      <c r="F774" s="48">
        <f t="shared" si="39"/>
        <v>0</v>
      </c>
      <c r="G774" s="1"/>
    </row>
    <row r="775" spans="1:7">
      <c r="A775" s="43" t="s">
        <v>774</v>
      </c>
      <c r="B775" s="44">
        <f t="shared" si="38"/>
        <v>0</v>
      </c>
      <c r="C775" s="44">
        <f t="shared" si="37"/>
        <v>0</v>
      </c>
      <c r="D775" s="45">
        <f>ROUND(MAX((B775-3500)*{0.03,0.1,0.2,0.25,0.3,0.35,0.45}-{0,105,555,1005,2755,5505,13505},0),2)</f>
        <v>0</v>
      </c>
      <c r="E775" s="45">
        <f>LOOKUP(C775/12,{0,1500.001,4500.001,9000.001,35000.001,55000.001,80000.001},{0.03,0.1,0.2,0.25,0.3,0.35,0.45})*C775-LOOKUP(C775/12,{0,1500.001,4500.001,9000.001,35000.001,55000.001,80000.001},{0,105,555,1005,2755,5505,13505})</f>
        <v>0</v>
      </c>
      <c r="F775" s="45">
        <f t="shared" si="39"/>
        <v>0</v>
      </c>
      <c r="G775" s="1"/>
    </row>
    <row r="776" spans="1:7">
      <c r="A776" s="46" t="s">
        <v>775</v>
      </c>
      <c r="B776" s="47">
        <f t="shared" si="38"/>
        <v>0</v>
      </c>
      <c r="C776" s="47">
        <f t="shared" si="37"/>
        <v>0</v>
      </c>
      <c r="D776" s="48">
        <f>ROUND(MAX((B776-3500)*{0.03,0.1,0.2,0.25,0.3,0.35,0.45}-{0,105,555,1005,2755,5505,13505},0),2)</f>
        <v>0</v>
      </c>
      <c r="E776" s="48">
        <f>LOOKUP(C776/12,{0,1500.001,4500.001,9000.001,35000.001,55000.001,80000.001},{0.03,0.1,0.2,0.25,0.3,0.35,0.45})*C776-LOOKUP(C776/12,{0,1500.001,4500.001,9000.001,35000.001,55000.001,80000.001},{0,105,555,1005,2755,5505,13505})</f>
        <v>0</v>
      </c>
      <c r="F776" s="48">
        <f t="shared" si="39"/>
        <v>0</v>
      </c>
      <c r="G776" s="1"/>
    </row>
    <row r="777" spans="1:7" ht="14.25" thickBot="1">
      <c r="A777" s="43" t="s">
        <v>776</v>
      </c>
      <c r="B777" s="44">
        <f t="shared" si="38"/>
        <v>0</v>
      </c>
      <c r="C777" s="44">
        <f t="shared" si="37"/>
        <v>0</v>
      </c>
      <c r="D777" s="45">
        <f>ROUND(MAX((B777-3500)*{0.03,0.1,0.2,0.25,0.3,0.35,0.45}-{0,105,555,1005,2755,5505,13505},0),2)</f>
        <v>0</v>
      </c>
      <c r="E777" s="45">
        <f>LOOKUP(C777/12,{0,1500.001,4500.001,9000.001,35000.001,55000.001,80000.001},{0.03,0.1,0.2,0.25,0.3,0.35,0.45})*C777-LOOKUP(C777/12,{0,1500.001,4500.001,9000.001,35000.001,55000.001,80000.001},{0,105,555,1005,2755,5505,13505})</f>
        <v>0</v>
      </c>
      <c r="F777" s="45">
        <f t="shared" si="39"/>
        <v>0</v>
      </c>
      <c r="G777" s="1"/>
    </row>
    <row r="778" spans="1:7" ht="14.25" thickTop="1">
      <c r="A778" s="46" t="s">
        <v>777</v>
      </c>
      <c r="B778" s="41">
        <f t="shared" si="38"/>
        <v>0</v>
      </c>
      <c r="C778" s="47">
        <f t="shared" si="37"/>
        <v>0</v>
      </c>
      <c r="D778" s="48">
        <f>ROUND(MAX((B778-3500)*{0.03,0.1,0.2,0.25,0.3,0.35,0.45}-{0,105,555,1005,2755,5505,13505},0),2)</f>
        <v>0</v>
      </c>
      <c r="E778" s="48">
        <f>LOOKUP(C778/12,{0,1500.001,4500.001,9000.001,35000.001,55000.001,80000.001},{0.03,0.1,0.2,0.25,0.3,0.35,0.45})*C778-LOOKUP(C778/12,{0,1500.001,4500.001,9000.001,35000.001,55000.001,80000.001},{0,105,555,1005,2755,5505,13505})</f>
        <v>0</v>
      </c>
      <c r="F778" s="48">
        <f t="shared" si="39"/>
        <v>0</v>
      </c>
      <c r="G778" s="1"/>
    </row>
    <row r="779" spans="1:7">
      <c r="A779" s="43" t="s">
        <v>778</v>
      </c>
      <c r="B779" s="44">
        <f t="shared" si="38"/>
        <v>0</v>
      </c>
      <c r="C779" s="44">
        <f t="shared" si="37"/>
        <v>0</v>
      </c>
      <c r="D779" s="45">
        <f>ROUND(MAX((B779-3500)*{0.03,0.1,0.2,0.25,0.3,0.35,0.45}-{0,105,555,1005,2755,5505,13505},0),2)</f>
        <v>0</v>
      </c>
      <c r="E779" s="45">
        <f>LOOKUP(C779/12,{0,1500.001,4500.001,9000.001,35000.001,55000.001,80000.001},{0.03,0.1,0.2,0.25,0.3,0.35,0.45})*C779-LOOKUP(C779/12,{0,1500.001,4500.001,9000.001,35000.001,55000.001,80000.001},{0,105,555,1005,2755,5505,13505})</f>
        <v>0</v>
      </c>
      <c r="F779" s="45">
        <f t="shared" si="39"/>
        <v>0</v>
      </c>
      <c r="G779" s="1"/>
    </row>
    <row r="780" spans="1:7">
      <c r="A780" s="46" t="s">
        <v>779</v>
      </c>
      <c r="B780" s="47">
        <f t="shared" si="38"/>
        <v>0</v>
      </c>
      <c r="C780" s="47">
        <f t="shared" si="37"/>
        <v>0</v>
      </c>
      <c r="D780" s="48">
        <f>ROUND(MAX((B780-3500)*{0.03,0.1,0.2,0.25,0.3,0.35,0.45}-{0,105,555,1005,2755,5505,13505},0),2)</f>
        <v>0</v>
      </c>
      <c r="E780" s="48">
        <f>LOOKUP(C780/12,{0,1500.001,4500.001,9000.001,35000.001,55000.001,80000.001},{0.03,0.1,0.2,0.25,0.3,0.35,0.45})*C780-LOOKUP(C780/12,{0,1500.001,4500.001,9000.001,35000.001,55000.001,80000.001},{0,105,555,1005,2755,5505,13505})</f>
        <v>0</v>
      </c>
      <c r="F780" s="48">
        <f t="shared" si="39"/>
        <v>0</v>
      </c>
      <c r="G780" s="1"/>
    </row>
    <row r="781" spans="1:7" ht="14.25" thickBot="1">
      <c r="A781" s="43" t="s">
        <v>780</v>
      </c>
      <c r="B781" s="44">
        <f t="shared" si="38"/>
        <v>0</v>
      </c>
      <c r="C781" s="44">
        <f t="shared" si="37"/>
        <v>0</v>
      </c>
      <c r="D781" s="45">
        <f>ROUND(MAX((B781-3500)*{0.03,0.1,0.2,0.25,0.3,0.35,0.45}-{0,105,555,1005,2755,5505,13505},0),2)</f>
        <v>0</v>
      </c>
      <c r="E781" s="45">
        <f>LOOKUP(C781/12,{0,1500.001,4500.001,9000.001,35000.001,55000.001,80000.001},{0.03,0.1,0.2,0.25,0.3,0.35,0.45})*C781-LOOKUP(C781/12,{0,1500.001,4500.001,9000.001,35000.001,55000.001,80000.001},{0,105,555,1005,2755,5505,13505})</f>
        <v>0</v>
      </c>
      <c r="F781" s="45">
        <f t="shared" si="39"/>
        <v>0</v>
      </c>
      <c r="G781" s="1"/>
    </row>
    <row r="782" spans="1:7" ht="14.25" thickTop="1">
      <c r="A782" s="46" t="s">
        <v>781</v>
      </c>
      <c r="B782" s="41">
        <f t="shared" si="38"/>
        <v>0</v>
      </c>
      <c r="C782" s="47">
        <f t="shared" si="37"/>
        <v>0</v>
      </c>
      <c r="D782" s="48">
        <f>ROUND(MAX((B782-3500)*{0.03,0.1,0.2,0.25,0.3,0.35,0.45}-{0,105,555,1005,2755,5505,13505},0),2)</f>
        <v>0</v>
      </c>
      <c r="E782" s="48">
        <f>LOOKUP(C782/12,{0,1500.001,4500.001,9000.001,35000.001,55000.001,80000.001},{0.03,0.1,0.2,0.25,0.3,0.35,0.45})*C782-LOOKUP(C782/12,{0,1500.001,4500.001,9000.001,35000.001,55000.001,80000.001},{0,105,555,1005,2755,5505,13505})</f>
        <v>0</v>
      </c>
      <c r="F782" s="48">
        <f t="shared" si="39"/>
        <v>0</v>
      </c>
      <c r="G782" s="1"/>
    </row>
    <row r="783" spans="1:7">
      <c r="A783" s="43" t="s">
        <v>782</v>
      </c>
      <c r="B783" s="44">
        <f t="shared" si="38"/>
        <v>0</v>
      </c>
      <c r="C783" s="44">
        <f t="shared" si="37"/>
        <v>0</v>
      </c>
      <c r="D783" s="45">
        <f>ROUND(MAX((B783-3500)*{0.03,0.1,0.2,0.25,0.3,0.35,0.45}-{0,105,555,1005,2755,5505,13505},0),2)</f>
        <v>0</v>
      </c>
      <c r="E783" s="45">
        <f>LOOKUP(C783/12,{0,1500.001,4500.001,9000.001,35000.001,55000.001,80000.001},{0.03,0.1,0.2,0.25,0.3,0.35,0.45})*C783-LOOKUP(C783/12,{0,1500.001,4500.001,9000.001,35000.001,55000.001,80000.001},{0,105,555,1005,2755,5505,13505})</f>
        <v>0</v>
      </c>
      <c r="F783" s="45">
        <f t="shared" si="39"/>
        <v>0</v>
      </c>
      <c r="G783" s="1"/>
    </row>
    <row r="784" spans="1:7">
      <c r="A784" s="46" t="s">
        <v>783</v>
      </c>
      <c r="B784" s="47">
        <f t="shared" si="38"/>
        <v>0</v>
      </c>
      <c r="C784" s="47">
        <f t="shared" si="37"/>
        <v>0</v>
      </c>
      <c r="D784" s="48">
        <f>ROUND(MAX((B784-3500)*{0.03,0.1,0.2,0.25,0.3,0.35,0.45}-{0,105,555,1005,2755,5505,13505},0),2)</f>
        <v>0</v>
      </c>
      <c r="E784" s="48">
        <f>LOOKUP(C784/12,{0,1500.001,4500.001,9000.001,35000.001,55000.001,80000.001},{0.03,0.1,0.2,0.25,0.3,0.35,0.45})*C784-LOOKUP(C784/12,{0,1500.001,4500.001,9000.001,35000.001,55000.001,80000.001},{0,105,555,1005,2755,5505,13505})</f>
        <v>0</v>
      </c>
      <c r="F784" s="48">
        <f t="shared" si="39"/>
        <v>0</v>
      </c>
      <c r="G784" s="1"/>
    </row>
    <row r="785" spans="1:7" ht="14.25" thickBot="1">
      <c r="A785" s="43" t="s">
        <v>784</v>
      </c>
      <c r="B785" s="44">
        <f t="shared" si="38"/>
        <v>0</v>
      </c>
      <c r="C785" s="44">
        <f t="shared" si="37"/>
        <v>0</v>
      </c>
      <c r="D785" s="45">
        <f>ROUND(MAX((B785-3500)*{0.03,0.1,0.2,0.25,0.3,0.35,0.45}-{0,105,555,1005,2755,5505,13505},0),2)</f>
        <v>0</v>
      </c>
      <c r="E785" s="45">
        <f>LOOKUP(C785/12,{0,1500.001,4500.001,9000.001,35000.001,55000.001,80000.001},{0.03,0.1,0.2,0.25,0.3,0.35,0.45})*C785-LOOKUP(C785/12,{0,1500.001,4500.001,9000.001,35000.001,55000.001,80000.001},{0,105,555,1005,2755,5505,13505})</f>
        <v>0</v>
      </c>
      <c r="F785" s="45">
        <f t="shared" si="39"/>
        <v>0</v>
      </c>
      <c r="G785" s="1"/>
    </row>
    <row r="786" spans="1:7" ht="14.25" thickTop="1">
      <c r="A786" s="46" t="s">
        <v>785</v>
      </c>
      <c r="B786" s="41">
        <f t="shared" si="38"/>
        <v>0</v>
      </c>
      <c r="C786" s="47">
        <f t="shared" si="37"/>
        <v>0</v>
      </c>
      <c r="D786" s="48">
        <f>ROUND(MAX((B786-3500)*{0.03,0.1,0.2,0.25,0.3,0.35,0.45}-{0,105,555,1005,2755,5505,13505},0),2)</f>
        <v>0</v>
      </c>
      <c r="E786" s="48">
        <f>LOOKUP(C786/12,{0,1500.001,4500.001,9000.001,35000.001,55000.001,80000.001},{0.03,0.1,0.2,0.25,0.3,0.35,0.45})*C786-LOOKUP(C786/12,{0,1500.001,4500.001,9000.001,35000.001,55000.001,80000.001},{0,105,555,1005,2755,5505,13505})</f>
        <v>0</v>
      </c>
      <c r="F786" s="48">
        <f t="shared" si="39"/>
        <v>0</v>
      </c>
      <c r="G786" s="1"/>
    </row>
    <row r="787" spans="1:7">
      <c r="A787" s="43" t="s">
        <v>786</v>
      </c>
      <c r="B787" s="44">
        <f t="shared" si="38"/>
        <v>0</v>
      </c>
      <c r="C787" s="44">
        <f t="shared" si="37"/>
        <v>0</v>
      </c>
      <c r="D787" s="45">
        <f>ROUND(MAX((B787-3500)*{0.03,0.1,0.2,0.25,0.3,0.35,0.45}-{0,105,555,1005,2755,5505,13505},0),2)</f>
        <v>0</v>
      </c>
      <c r="E787" s="45">
        <f>LOOKUP(C787/12,{0,1500.001,4500.001,9000.001,35000.001,55000.001,80000.001},{0.03,0.1,0.2,0.25,0.3,0.35,0.45})*C787-LOOKUP(C787/12,{0,1500.001,4500.001,9000.001,35000.001,55000.001,80000.001},{0,105,555,1005,2755,5505,13505})</f>
        <v>0</v>
      </c>
      <c r="F787" s="45">
        <f t="shared" si="39"/>
        <v>0</v>
      </c>
      <c r="G787" s="1"/>
    </row>
    <row r="788" spans="1:7">
      <c r="A788" s="46" t="s">
        <v>787</v>
      </c>
      <c r="B788" s="47">
        <f t="shared" si="38"/>
        <v>0</v>
      </c>
      <c r="C788" s="47">
        <f t="shared" si="37"/>
        <v>0</v>
      </c>
      <c r="D788" s="48">
        <f>ROUND(MAX((B788-3500)*{0.03,0.1,0.2,0.25,0.3,0.35,0.45}-{0,105,555,1005,2755,5505,13505},0),2)</f>
        <v>0</v>
      </c>
      <c r="E788" s="48">
        <f>LOOKUP(C788/12,{0,1500.001,4500.001,9000.001,35000.001,55000.001,80000.001},{0.03,0.1,0.2,0.25,0.3,0.35,0.45})*C788-LOOKUP(C788/12,{0,1500.001,4500.001,9000.001,35000.001,55000.001,80000.001},{0,105,555,1005,2755,5505,13505})</f>
        <v>0</v>
      </c>
      <c r="F788" s="48">
        <f t="shared" si="39"/>
        <v>0</v>
      </c>
      <c r="G788" s="1"/>
    </row>
    <row r="789" spans="1:7" ht="14.25" thickBot="1">
      <c r="A789" s="43" t="s">
        <v>788</v>
      </c>
      <c r="B789" s="44">
        <f t="shared" si="38"/>
        <v>0</v>
      </c>
      <c r="C789" s="44">
        <f t="shared" si="37"/>
        <v>0</v>
      </c>
      <c r="D789" s="45">
        <f>ROUND(MAX((B789-3500)*{0.03,0.1,0.2,0.25,0.3,0.35,0.45}-{0,105,555,1005,2755,5505,13505},0),2)</f>
        <v>0</v>
      </c>
      <c r="E789" s="45">
        <f>LOOKUP(C789/12,{0,1500.001,4500.001,9000.001,35000.001,55000.001,80000.001},{0.03,0.1,0.2,0.25,0.3,0.35,0.45})*C789-LOOKUP(C789/12,{0,1500.001,4500.001,9000.001,35000.001,55000.001,80000.001},{0,105,555,1005,2755,5505,13505})</f>
        <v>0</v>
      </c>
      <c r="F789" s="45">
        <f t="shared" si="39"/>
        <v>0</v>
      </c>
      <c r="G789" s="1"/>
    </row>
    <row r="790" spans="1:7" ht="14.25" thickTop="1">
      <c r="A790" s="46" t="s">
        <v>789</v>
      </c>
      <c r="B790" s="41">
        <f t="shared" si="38"/>
        <v>0</v>
      </c>
      <c r="C790" s="47">
        <f t="shared" si="37"/>
        <v>0</v>
      </c>
      <c r="D790" s="48">
        <f>ROUND(MAX((B790-3500)*{0.03,0.1,0.2,0.25,0.3,0.35,0.45}-{0,105,555,1005,2755,5505,13505},0),2)</f>
        <v>0</v>
      </c>
      <c r="E790" s="48">
        <f>LOOKUP(C790/12,{0,1500.001,4500.001,9000.001,35000.001,55000.001,80000.001},{0.03,0.1,0.2,0.25,0.3,0.35,0.45})*C790-LOOKUP(C790/12,{0,1500.001,4500.001,9000.001,35000.001,55000.001,80000.001},{0,105,555,1005,2755,5505,13505})</f>
        <v>0</v>
      </c>
      <c r="F790" s="48">
        <f t="shared" si="39"/>
        <v>0</v>
      </c>
      <c r="G790" s="1"/>
    </row>
    <row r="791" spans="1:7">
      <c r="A791" s="43" t="s">
        <v>790</v>
      </c>
      <c r="B791" s="44">
        <f t="shared" si="38"/>
        <v>0</v>
      </c>
      <c r="C791" s="44">
        <f t="shared" si="37"/>
        <v>0</v>
      </c>
      <c r="D791" s="45">
        <f>ROUND(MAX((B791-3500)*{0.03,0.1,0.2,0.25,0.3,0.35,0.45}-{0,105,555,1005,2755,5505,13505},0),2)</f>
        <v>0</v>
      </c>
      <c r="E791" s="45">
        <f>LOOKUP(C791/12,{0,1500.001,4500.001,9000.001,35000.001,55000.001,80000.001},{0.03,0.1,0.2,0.25,0.3,0.35,0.45})*C791-LOOKUP(C791/12,{0,1500.001,4500.001,9000.001,35000.001,55000.001,80000.001},{0,105,555,1005,2755,5505,13505})</f>
        <v>0</v>
      </c>
      <c r="F791" s="45">
        <f t="shared" si="39"/>
        <v>0</v>
      </c>
      <c r="G791" s="1"/>
    </row>
    <row r="792" spans="1:7">
      <c r="A792" s="46" t="s">
        <v>791</v>
      </c>
      <c r="B792" s="47">
        <f t="shared" si="38"/>
        <v>0</v>
      </c>
      <c r="C792" s="47">
        <f t="shared" si="37"/>
        <v>0</v>
      </c>
      <c r="D792" s="48">
        <f>ROUND(MAX((B792-3500)*{0.03,0.1,0.2,0.25,0.3,0.35,0.45}-{0,105,555,1005,2755,5505,13505},0),2)</f>
        <v>0</v>
      </c>
      <c r="E792" s="48">
        <f>LOOKUP(C792/12,{0,1500.001,4500.001,9000.001,35000.001,55000.001,80000.001},{0.03,0.1,0.2,0.25,0.3,0.35,0.45})*C792-LOOKUP(C792/12,{0,1500.001,4500.001,9000.001,35000.001,55000.001,80000.001},{0,105,555,1005,2755,5505,13505})</f>
        <v>0</v>
      </c>
      <c r="F792" s="48">
        <f t="shared" si="39"/>
        <v>0</v>
      </c>
      <c r="G792" s="1"/>
    </row>
    <row r="793" spans="1:7">
      <c r="A793" s="43" t="s">
        <v>792</v>
      </c>
      <c r="B793" s="44">
        <f t="shared" si="38"/>
        <v>0</v>
      </c>
      <c r="C793" s="44">
        <f t="shared" si="37"/>
        <v>0</v>
      </c>
      <c r="D793" s="45">
        <f>ROUND(MAX((B793-3500)*{0.03,0.1,0.2,0.25,0.3,0.35,0.45}-{0,105,555,1005,2755,5505,13505},0),2)</f>
        <v>0</v>
      </c>
      <c r="E793" s="45">
        <f>LOOKUP(C793/12,{0,1500.001,4500.001,9000.001,35000.001,55000.001,80000.001},{0.03,0.1,0.2,0.25,0.3,0.35,0.45})*C793-LOOKUP(C793/12,{0,1500.001,4500.001,9000.001,35000.001,55000.001,80000.001},{0,105,555,1005,2755,5505,13505})</f>
        <v>0</v>
      </c>
      <c r="F793" s="45">
        <f t="shared" ref="F793:F856" si="40">D793+E793</f>
        <v>0</v>
      </c>
      <c r="G793" s="1"/>
    </row>
    <row r="794" spans="1:7">
      <c r="A794" s="46" t="s">
        <v>793</v>
      </c>
      <c r="B794" s="47">
        <f t="shared" si="38"/>
        <v>0</v>
      </c>
      <c r="C794" s="47">
        <f t="shared" si="37"/>
        <v>0</v>
      </c>
      <c r="D794" s="48">
        <f>ROUND(MAX((B794-3500)*{0.03,0.1,0.2,0.25,0.3,0.35,0.45}-{0,105,555,1005,2755,5505,13505},0),2)</f>
        <v>0</v>
      </c>
      <c r="E794" s="48">
        <f>LOOKUP(C794/12,{0,1500.001,4500.001,9000.001,35000.001,55000.001,80000.001},{0.03,0.1,0.2,0.25,0.3,0.35,0.45})*C794-LOOKUP(C794/12,{0,1500.001,4500.001,9000.001,35000.001,55000.001,80000.001},{0,105,555,1005,2755,5505,13505})</f>
        <v>0</v>
      </c>
      <c r="F794" s="48">
        <f t="shared" si="40"/>
        <v>0</v>
      </c>
      <c r="G794" s="1"/>
    </row>
    <row r="795" spans="1:7">
      <c r="A795" s="43" t="s">
        <v>794</v>
      </c>
      <c r="B795" s="44">
        <f t="shared" si="38"/>
        <v>0</v>
      </c>
      <c r="C795" s="44">
        <f t="shared" si="37"/>
        <v>0</v>
      </c>
      <c r="D795" s="45">
        <f>ROUND(MAX((B795-3500)*{0.03,0.1,0.2,0.25,0.3,0.35,0.45}-{0,105,555,1005,2755,5505,13505},0),2)</f>
        <v>0</v>
      </c>
      <c r="E795" s="45">
        <f>LOOKUP(C795/12,{0,1500.001,4500.001,9000.001,35000.001,55000.001,80000.001},{0.03,0.1,0.2,0.25,0.3,0.35,0.45})*C795-LOOKUP(C795/12,{0,1500.001,4500.001,9000.001,35000.001,55000.001,80000.001},{0,105,555,1005,2755,5505,13505})</f>
        <v>0</v>
      </c>
      <c r="F795" s="45">
        <f t="shared" si="40"/>
        <v>0</v>
      </c>
      <c r="G795" s="1"/>
    </row>
    <row r="796" spans="1:7">
      <c r="A796" s="46" t="s">
        <v>795</v>
      </c>
      <c r="B796" s="47">
        <f t="shared" si="38"/>
        <v>0</v>
      </c>
      <c r="C796" s="47">
        <f t="shared" si="37"/>
        <v>0</v>
      </c>
      <c r="D796" s="48">
        <f>ROUND(MAX((B796-3500)*{0.03,0.1,0.2,0.25,0.3,0.35,0.45}-{0,105,555,1005,2755,5505,13505},0),2)</f>
        <v>0</v>
      </c>
      <c r="E796" s="48">
        <f>LOOKUP(C796/12,{0,1500.001,4500.001,9000.001,35000.001,55000.001,80000.001},{0.03,0.1,0.2,0.25,0.3,0.35,0.45})*C796-LOOKUP(C796/12,{0,1500.001,4500.001,9000.001,35000.001,55000.001,80000.001},{0,105,555,1005,2755,5505,13505})</f>
        <v>0</v>
      </c>
      <c r="F796" s="48">
        <f t="shared" si="40"/>
        <v>0</v>
      </c>
      <c r="G796" s="1"/>
    </row>
    <row r="797" spans="1:7">
      <c r="A797" s="43" t="s">
        <v>796</v>
      </c>
      <c r="B797" s="44">
        <f t="shared" si="38"/>
        <v>0</v>
      </c>
      <c r="C797" s="44">
        <f t="shared" si="37"/>
        <v>0</v>
      </c>
      <c r="D797" s="45">
        <f>ROUND(MAX((B797-3500)*{0.03,0.1,0.2,0.25,0.3,0.35,0.45}-{0,105,555,1005,2755,5505,13505},0),2)</f>
        <v>0</v>
      </c>
      <c r="E797" s="45">
        <f>LOOKUP(C797/12,{0,1500.001,4500.001,9000.001,35000.001,55000.001,80000.001},{0.03,0.1,0.2,0.25,0.3,0.35,0.45})*C797-LOOKUP(C797/12,{0,1500.001,4500.001,9000.001,35000.001,55000.001,80000.001},{0,105,555,1005,2755,5505,13505})</f>
        <v>0</v>
      </c>
      <c r="F797" s="45">
        <f t="shared" si="40"/>
        <v>0</v>
      </c>
      <c r="G797" s="1"/>
    </row>
    <row r="798" spans="1:7">
      <c r="A798" s="46" t="s">
        <v>797</v>
      </c>
      <c r="B798" s="47">
        <f t="shared" si="38"/>
        <v>0</v>
      </c>
      <c r="C798" s="47">
        <f t="shared" si="37"/>
        <v>0</v>
      </c>
      <c r="D798" s="48">
        <f>ROUND(MAX((B798-3500)*{0.03,0.1,0.2,0.25,0.3,0.35,0.45}-{0,105,555,1005,2755,5505,13505},0),2)</f>
        <v>0</v>
      </c>
      <c r="E798" s="48">
        <f>LOOKUP(C798/12,{0,1500.001,4500.001,9000.001,35000.001,55000.001,80000.001},{0.03,0.1,0.2,0.25,0.3,0.35,0.45})*C798-LOOKUP(C798/12,{0,1500.001,4500.001,9000.001,35000.001,55000.001,80000.001},{0,105,555,1005,2755,5505,13505})</f>
        <v>0</v>
      </c>
      <c r="F798" s="48">
        <f t="shared" si="40"/>
        <v>0</v>
      </c>
      <c r="G798" s="1"/>
    </row>
    <row r="799" spans="1:7">
      <c r="A799" s="43" t="s">
        <v>798</v>
      </c>
      <c r="B799" s="44">
        <f t="shared" si="38"/>
        <v>0</v>
      </c>
      <c r="C799" s="44">
        <f t="shared" si="37"/>
        <v>0</v>
      </c>
      <c r="D799" s="45">
        <f>ROUND(MAX((B799-3500)*{0.03,0.1,0.2,0.25,0.3,0.35,0.45}-{0,105,555,1005,2755,5505,13505},0),2)</f>
        <v>0</v>
      </c>
      <c r="E799" s="45">
        <f>LOOKUP(C799/12,{0,1500.001,4500.001,9000.001,35000.001,55000.001,80000.001},{0.03,0.1,0.2,0.25,0.3,0.35,0.45})*C799-LOOKUP(C799/12,{0,1500.001,4500.001,9000.001,35000.001,55000.001,80000.001},{0,105,555,1005,2755,5505,13505})</f>
        <v>0</v>
      </c>
      <c r="F799" s="45">
        <f t="shared" si="40"/>
        <v>0</v>
      </c>
      <c r="G799" s="1"/>
    </row>
    <row r="800" spans="1:7">
      <c r="A800" s="46" t="s">
        <v>799</v>
      </c>
      <c r="B800" s="47">
        <f t="shared" si="38"/>
        <v>0</v>
      </c>
      <c r="C800" s="47">
        <f t="shared" si="37"/>
        <v>0</v>
      </c>
      <c r="D800" s="48">
        <f>ROUND(MAX((B800-3500)*{0.03,0.1,0.2,0.25,0.3,0.35,0.45}-{0,105,555,1005,2755,5505,13505},0),2)</f>
        <v>0</v>
      </c>
      <c r="E800" s="48">
        <f>LOOKUP(C800/12,{0,1500.001,4500.001,9000.001,35000.001,55000.001,80000.001},{0.03,0.1,0.2,0.25,0.3,0.35,0.45})*C800-LOOKUP(C800/12,{0,1500.001,4500.001,9000.001,35000.001,55000.001,80000.001},{0,105,555,1005,2755,5505,13505})</f>
        <v>0</v>
      </c>
      <c r="F800" s="48">
        <f t="shared" si="40"/>
        <v>0</v>
      </c>
      <c r="G800" s="1"/>
    </row>
    <row r="801" spans="1:7">
      <c r="A801" s="43" t="s">
        <v>888</v>
      </c>
      <c r="B801" s="44">
        <f t="shared" si="38"/>
        <v>0</v>
      </c>
      <c r="C801" s="44">
        <f t="shared" si="37"/>
        <v>0</v>
      </c>
      <c r="D801" s="45">
        <f>ROUND(MAX((B801-3500)*{0.03,0.1,0.2,0.25,0.3,0.35,0.45}-{0,105,555,1005,2755,5505,13505},0),2)</f>
        <v>0</v>
      </c>
      <c r="E801" s="45">
        <f>LOOKUP(C801/12,{0,1500.001,4500.001,9000.001,35000.001,55000.001,80000.001},{0.03,0.1,0.2,0.25,0.3,0.35,0.45})*C801-LOOKUP(C801/12,{0,1500.001,4500.001,9000.001,35000.001,55000.001,80000.001},{0,105,555,1005,2755,5505,13505})</f>
        <v>0</v>
      </c>
      <c r="F801" s="45">
        <f t="shared" si="40"/>
        <v>0</v>
      </c>
      <c r="G801" s="1"/>
    </row>
    <row r="802" spans="1:7">
      <c r="A802" s="46" t="s">
        <v>889</v>
      </c>
      <c r="B802" s="47">
        <f t="shared" si="38"/>
        <v>0</v>
      </c>
      <c r="C802" s="47">
        <f t="shared" si="37"/>
        <v>0</v>
      </c>
      <c r="D802" s="48">
        <f>ROUND(MAX((B802-3500)*{0.03,0.1,0.2,0.25,0.3,0.35,0.45}-{0,105,555,1005,2755,5505,13505},0),2)</f>
        <v>0</v>
      </c>
      <c r="E802" s="48">
        <f>LOOKUP(C802/12,{0,1500.001,4500.001,9000.001,35000.001,55000.001,80000.001},{0.03,0.1,0.2,0.25,0.3,0.35,0.45})*C802-LOOKUP(C802/12,{0,1500.001,4500.001,9000.001,35000.001,55000.001,80000.001},{0,105,555,1005,2755,5505,13505})</f>
        <v>0</v>
      </c>
      <c r="F802" s="48">
        <f t="shared" si="40"/>
        <v>0</v>
      </c>
      <c r="G802" s="1"/>
    </row>
    <row r="803" spans="1:7">
      <c r="A803" s="43" t="s">
        <v>890</v>
      </c>
      <c r="B803" s="44">
        <f t="shared" si="38"/>
        <v>0</v>
      </c>
      <c r="C803" s="44">
        <f t="shared" si="37"/>
        <v>0</v>
      </c>
      <c r="D803" s="45">
        <f>ROUND(MAX((B803-3500)*{0.03,0.1,0.2,0.25,0.3,0.35,0.45}-{0,105,555,1005,2755,5505,13505},0),2)</f>
        <v>0</v>
      </c>
      <c r="E803" s="45">
        <f>LOOKUP(C803/12,{0,1500.001,4500.001,9000.001,35000.001,55000.001,80000.001},{0.03,0.1,0.2,0.25,0.3,0.35,0.45})*C803-LOOKUP(C803/12,{0,1500.001,4500.001,9000.001,35000.001,55000.001,80000.001},{0,105,555,1005,2755,5505,13505})</f>
        <v>0</v>
      </c>
      <c r="F803" s="45">
        <f t="shared" si="40"/>
        <v>0</v>
      </c>
      <c r="G803" s="1"/>
    </row>
    <row r="804" spans="1:7">
      <c r="A804" s="46" t="s">
        <v>891</v>
      </c>
      <c r="B804" s="47">
        <f t="shared" si="38"/>
        <v>0</v>
      </c>
      <c r="C804" s="47">
        <f t="shared" si="37"/>
        <v>0</v>
      </c>
      <c r="D804" s="48">
        <f>ROUND(MAX((B804-3500)*{0.03,0.1,0.2,0.25,0.3,0.35,0.45}-{0,105,555,1005,2755,5505,13505},0),2)</f>
        <v>0</v>
      </c>
      <c r="E804" s="48">
        <f>LOOKUP(C804/12,{0,1500.001,4500.001,9000.001,35000.001,55000.001,80000.001},{0.03,0.1,0.2,0.25,0.3,0.35,0.45})*C804-LOOKUP(C804/12,{0,1500.001,4500.001,9000.001,35000.001,55000.001,80000.001},{0,105,555,1005,2755,5505,13505})</f>
        <v>0</v>
      </c>
      <c r="F804" s="48">
        <f t="shared" si="40"/>
        <v>0</v>
      </c>
      <c r="G804" s="1"/>
    </row>
    <row r="805" spans="1:7">
      <c r="A805" s="43" t="s">
        <v>892</v>
      </c>
      <c r="B805" s="44">
        <f t="shared" si="38"/>
        <v>0</v>
      </c>
      <c r="C805" s="44">
        <f t="shared" si="37"/>
        <v>0</v>
      </c>
      <c r="D805" s="45">
        <f>ROUND(MAX((B805-3500)*{0.03,0.1,0.2,0.25,0.3,0.35,0.45}-{0,105,555,1005,2755,5505,13505},0),2)</f>
        <v>0</v>
      </c>
      <c r="E805" s="45">
        <f>LOOKUP(C805/12,{0,1500.001,4500.001,9000.001,35000.001,55000.001,80000.001},{0.03,0.1,0.2,0.25,0.3,0.35,0.45})*C805-LOOKUP(C805/12,{0,1500.001,4500.001,9000.001,35000.001,55000.001,80000.001},{0,105,555,1005,2755,5505,13505})</f>
        <v>0</v>
      </c>
      <c r="F805" s="45">
        <f t="shared" si="40"/>
        <v>0</v>
      </c>
      <c r="G805" s="1"/>
    </row>
    <row r="806" spans="1:7">
      <c r="A806" s="46" t="s">
        <v>893</v>
      </c>
      <c r="B806" s="47">
        <f t="shared" si="38"/>
        <v>0</v>
      </c>
      <c r="C806" s="47">
        <f t="shared" si="37"/>
        <v>0</v>
      </c>
      <c r="D806" s="48">
        <f>ROUND(MAX((B806-3500)*{0.03,0.1,0.2,0.25,0.3,0.35,0.45}-{0,105,555,1005,2755,5505,13505},0),2)</f>
        <v>0</v>
      </c>
      <c r="E806" s="48">
        <f>LOOKUP(C806/12,{0,1500.001,4500.001,9000.001,35000.001,55000.001,80000.001},{0.03,0.1,0.2,0.25,0.3,0.35,0.45})*C806-LOOKUP(C806/12,{0,1500.001,4500.001,9000.001,35000.001,55000.001,80000.001},{0,105,555,1005,2755,5505,13505})</f>
        <v>0</v>
      </c>
      <c r="F806" s="48">
        <f t="shared" si="40"/>
        <v>0</v>
      </c>
      <c r="G806" s="1"/>
    </row>
    <row r="807" spans="1:7">
      <c r="A807" s="43" t="s">
        <v>894</v>
      </c>
      <c r="B807" s="44">
        <f t="shared" si="38"/>
        <v>0</v>
      </c>
      <c r="C807" s="44">
        <f t="shared" si="37"/>
        <v>0</v>
      </c>
      <c r="D807" s="45">
        <f>ROUND(MAX((B807-3500)*{0.03,0.1,0.2,0.25,0.3,0.35,0.45}-{0,105,555,1005,2755,5505,13505},0),2)</f>
        <v>0</v>
      </c>
      <c r="E807" s="45">
        <f>LOOKUP(C807/12,{0,1500.001,4500.001,9000.001,35000.001,55000.001,80000.001},{0.03,0.1,0.2,0.25,0.3,0.35,0.45})*C807-LOOKUP(C807/12,{0,1500.001,4500.001,9000.001,35000.001,55000.001,80000.001},{0,105,555,1005,2755,5505,13505})</f>
        <v>0</v>
      </c>
      <c r="F807" s="45">
        <f t="shared" si="40"/>
        <v>0</v>
      </c>
      <c r="G807" s="1"/>
    </row>
    <row r="808" spans="1:7">
      <c r="A808" s="46" t="s">
        <v>895</v>
      </c>
      <c r="B808" s="47">
        <f t="shared" si="38"/>
        <v>0</v>
      </c>
      <c r="C808" s="47">
        <f t="shared" si="37"/>
        <v>0</v>
      </c>
      <c r="D808" s="48">
        <f>ROUND(MAX((B808-3500)*{0.03,0.1,0.2,0.25,0.3,0.35,0.45}-{0,105,555,1005,2755,5505,13505},0),2)</f>
        <v>0</v>
      </c>
      <c r="E808" s="48">
        <f>LOOKUP(C808/12,{0,1500.001,4500.001,9000.001,35000.001,55000.001,80000.001},{0.03,0.1,0.2,0.25,0.3,0.35,0.45})*C808-LOOKUP(C808/12,{0,1500.001,4500.001,9000.001,35000.001,55000.001,80000.001},{0,105,555,1005,2755,5505,13505})</f>
        <v>0</v>
      </c>
      <c r="F808" s="48">
        <f t="shared" si="40"/>
        <v>0</v>
      </c>
      <c r="G808" s="1"/>
    </row>
    <row r="809" spans="1:7">
      <c r="A809" s="43" t="s">
        <v>896</v>
      </c>
      <c r="B809" s="44">
        <f t="shared" si="38"/>
        <v>0</v>
      </c>
      <c r="C809" s="44">
        <f t="shared" si="37"/>
        <v>0</v>
      </c>
      <c r="D809" s="45">
        <f>ROUND(MAX((B809-3500)*{0.03,0.1,0.2,0.25,0.3,0.35,0.45}-{0,105,555,1005,2755,5505,13505},0),2)</f>
        <v>0</v>
      </c>
      <c r="E809" s="45">
        <f>LOOKUP(C809/12,{0,1500.001,4500.001,9000.001,35000.001,55000.001,80000.001},{0.03,0.1,0.2,0.25,0.3,0.35,0.45})*C809-LOOKUP(C809/12,{0,1500.001,4500.001,9000.001,35000.001,55000.001,80000.001},{0,105,555,1005,2755,5505,13505})</f>
        <v>0</v>
      </c>
      <c r="F809" s="45">
        <f t="shared" si="40"/>
        <v>0</v>
      </c>
      <c r="G809" s="1"/>
    </row>
    <row r="810" spans="1:7">
      <c r="A810" s="46" t="s">
        <v>897</v>
      </c>
      <c r="B810" s="47">
        <f t="shared" si="38"/>
        <v>0</v>
      </c>
      <c r="C810" s="47">
        <f t="shared" si="37"/>
        <v>0</v>
      </c>
      <c r="D810" s="48">
        <f>ROUND(MAX((B810-3500)*{0.03,0.1,0.2,0.25,0.3,0.35,0.45}-{0,105,555,1005,2755,5505,13505},0),2)</f>
        <v>0</v>
      </c>
      <c r="E810" s="48">
        <f>LOOKUP(C810/12,{0,1500.001,4500.001,9000.001,35000.001,55000.001,80000.001},{0.03,0.1,0.2,0.25,0.3,0.35,0.45})*C810-LOOKUP(C810/12,{0,1500.001,4500.001,9000.001,35000.001,55000.001,80000.001},{0,105,555,1005,2755,5505,13505})</f>
        <v>0</v>
      </c>
      <c r="F810" s="48">
        <f t="shared" si="40"/>
        <v>0</v>
      </c>
      <c r="G810" s="1"/>
    </row>
    <row r="811" spans="1:7">
      <c r="A811" s="43" t="s">
        <v>898</v>
      </c>
      <c r="B811" s="44">
        <f t="shared" si="38"/>
        <v>0</v>
      </c>
      <c r="C811" s="44">
        <f t="shared" si="37"/>
        <v>0</v>
      </c>
      <c r="D811" s="45">
        <f>ROUND(MAX((B811-3500)*{0.03,0.1,0.2,0.25,0.3,0.35,0.45}-{0,105,555,1005,2755,5505,13505},0),2)</f>
        <v>0</v>
      </c>
      <c r="E811" s="45">
        <f>LOOKUP(C811/12,{0,1500.001,4500.001,9000.001,35000.001,55000.001,80000.001},{0.03,0.1,0.2,0.25,0.3,0.35,0.45})*C811-LOOKUP(C811/12,{0,1500.001,4500.001,9000.001,35000.001,55000.001,80000.001},{0,105,555,1005,2755,5505,13505})</f>
        <v>0</v>
      </c>
      <c r="F811" s="45">
        <f t="shared" si="40"/>
        <v>0</v>
      </c>
      <c r="G811" s="1"/>
    </row>
    <row r="812" spans="1:7">
      <c r="A812" s="46" t="s">
        <v>899</v>
      </c>
      <c r="B812" s="47">
        <f t="shared" si="38"/>
        <v>0</v>
      </c>
      <c r="C812" s="47">
        <f t="shared" si="37"/>
        <v>0</v>
      </c>
      <c r="D812" s="48">
        <f>ROUND(MAX((B812-3500)*{0.03,0.1,0.2,0.25,0.3,0.35,0.45}-{0,105,555,1005,2755,5505,13505},0),2)</f>
        <v>0</v>
      </c>
      <c r="E812" s="48">
        <f>LOOKUP(C812/12,{0,1500.001,4500.001,9000.001,35000.001,55000.001,80000.001},{0.03,0.1,0.2,0.25,0.3,0.35,0.45})*C812-LOOKUP(C812/12,{0,1500.001,4500.001,9000.001,35000.001,55000.001,80000.001},{0,105,555,1005,2755,5505,13505})</f>
        <v>0</v>
      </c>
      <c r="F812" s="48">
        <f t="shared" si="40"/>
        <v>0</v>
      </c>
      <c r="G812" s="1"/>
    </row>
    <row r="813" spans="1:7">
      <c r="A813" s="43" t="s">
        <v>900</v>
      </c>
      <c r="B813" s="44">
        <f t="shared" si="38"/>
        <v>0</v>
      </c>
      <c r="C813" s="44">
        <f t="shared" si="37"/>
        <v>0</v>
      </c>
      <c r="D813" s="45">
        <f>ROUND(MAX((B813-3500)*{0.03,0.1,0.2,0.25,0.3,0.35,0.45}-{0,105,555,1005,2755,5505,13505},0),2)</f>
        <v>0</v>
      </c>
      <c r="E813" s="45">
        <f>LOOKUP(C813/12,{0,1500.001,4500.001,9000.001,35000.001,55000.001,80000.001},{0.03,0.1,0.2,0.25,0.3,0.35,0.45})*C813-LOOKUP(C813/12,{0,1500.001,4500.001,9000.001,35000.001,55000.001,80000.001},{0,105,555,1005,2755,5505,13505})</f>
        <v>0</v>
      </c>
      <c r="F813" s="45">
        <f t="shared" si="40"/>
        <v>0</v>
      </c>
      <c r="G813" s="1"/>
    </row>
    <row r="814" spans="1:7">
      <c r="A814" s="46" t="s">
        <v>901</v>
      </c>
      <c r="B814" s="47">
        <f t="shared" si="38"/>
        <v>0</v>
      </c>
      <c r="C814" s="47">
        <f t="shared" si="37"/>
        <v>0</v>
      </c>
      <c r="D814" s="48">
        <f>ROUND(MAX((B814-3500)*{0.03,0.1,0.2,0.25,0.3,0.35,0.45}-{0,105,555,1005,2755,5505,13505},0),2)</f>
        <v>0</v>
      </c>
      <c r="E814" s="48">
        <f>LOOKUP(C814/12,{0,1500.001,4500.001,9000.001,35000.001,55000.001,80000.001},{0.03,0.1,0.2,0.25,0.3,0.35,0.45})*C814-LOOKUP(C814/12,{0,1500.001,4500.001,9000.001,35000.001,55000.001,80000.001},{0,105,555,1005,2755,5505,13505})</f>
        <v>0</v>
      </c>
      <c r="F814" s="48">
        <f t="shared" si="40"/>
        <v>0</v>
      </c>
      <c r="G814" s="1"/>
    </row>
    <row r="815" spans="1:7">
      <c r="A815" s="43" t="s">
        <v>902</v>
      </c>
      <c r="B815" s="44">
        <f t="shared" si="38"/>
        <v>0</v>
      </c>
      <c r="C815" s="44">
        <f t="shared" si="37"/>
        <v>0</v>
      </c>
      <c r="D815" s="45">
        <f>ROUND(MAX((B815-3500)*{0.03,0.1,0.2,0.25,0.3,0.35,0.45}-{0,105,555,1005,2755,5505,13505},0),2)</f>
        <v>0</v>
      </c>
      <c r="E815" s="45">
        <f>LOOKUP(C815/12,{0,1500.001,4500.001,9000.001,35000.001,55000.001,80000.001},{0.03,0.1,0.2,0.25,0.3,0.35,0.45})*C815-LOOKUP(C815/12,{0,1500.001,4500.001,9000.001,35000.001,55000.001,80000.001},{0,105,555,1005,2755,5505,13505})</f>
        <v>0</v>
      </c>
      <c r="F815" s="45">
        <f t="shared" si="40"/>
        <v>0</v>
      </c>
      <c r="G815" s="1"/>
    </row>
    <row r="816" spans="1:7">
      <c r="A816" s="46" t="s">
        <v>903</v>
      </c>
      <c r="B816" s="47">
        <f t="shared" si="38"/>
        <v>0</v>
      </c>
      <c r="C816" s="47">
        <f t="shared" si="37"/>
        <v>0</v>
      </c>
      <c r="D816" s="48">
        <f>ROUND(MAX((B816-3500)*{0.03,0.1,0.2,0.25,0.3,0.35,0.45}-{0,105,555,1005,2755,5505,13505},0),2)</f>
        <v>0</v>
      </c>
      <c r="E816" s="48">
        <f>LOOKUP(C816/12,{0,1500.001,4500.001,9000.001,35000.001,55000.001,80000.001},{0.03,0.1,0.2,0.25,0.3,0.35,0.45})*C816-LOOKUP(C816/12,{0,1500.001,4500.001,9000.001,35000.001,55000.001,80000.001},{0,105,555,1005,2755,5505,13505})</f>
        <v>0</v>
      </c>
      <c r="F816" s="48">
        <f t="shared" si="40"/>
        <v>0</v>
      </c>
      <c r="G816" s="1"/>
    </row>
    <row r="817" spans="1:7">
      <c r="A817" s="43" t="s">
        <v>904</v>
      </c>
      <c r="B817" s="44">
        <f t="shared" si="38"/>
        <v>0</v>
      </c>
      <c r="C817" s="44">
        <f t="shared" si="37"/>
        <v>0</v>
      </c>
      <c r="D817" s="45">
        <f>ROUND(MAX((B817-3500)*{0.03,0.1,0.2,0.25,0.3,0.35,0.45}-{0,105,555,1005,2755,5505,13505},0),2)</f>
        <v>0</v>
      </c>
      <c r="E817" s="45">
        <f>LOOKUP(C817/12,{0,1500.001,4500.001,9000.001,35000.001,55000.001,80000.001},{0.03,0.1,0.2,0.25,0.3,0.35,0.45})*C817-LOOKUP(C817/12,{0,1500.001,4500.001,9000.001,35000.001,55000.001,80000.001},{0,105,555,1005,2755,5505,13505})</f>
        <v>0</v>
      </c>
      <c r="F817" s="45">
        <f t="shared" si="40"/>
        <v>0</v>
      </c>
      <c r="G817" s="1"/>
    </row>
    <row r="818" spans="1:7">
      <c r="A818" s="46" t="s">
        <v>905</v>
      </c>
      <c r="B818" s="47">
        <f t="shared" si="38"/>
        <v>0</v>
      </c>
      <c r="C818" s="47">
        <f t="shared" si="37"/>
        <v>0</v>
      </c>
      <c r="D818" s="48">
        <f>ROUND(MAX((B818-3500)*{0.03,0.1,0.2,0.25,0.3,0.35,0.45}-{0,105,555,1005,2755,5505,13505},0),2)</f>
        <v>0</v>
      </c>
      <c r="E818" s="48">
        <f>LOOKUP(C818/12,{0,1500.001,4500.001,9000.001,35000.001,55000.001,80000.001},{0.03,0.1,0.2,0.25,0.3,0.35,0.45})*C818-LOOKUP(C818/12,{0,1500.001,4500.001,9000.001,35000.001,55000.001,80000.001},{0,105,555,1005,2755,5505,13505})</f>
        <v>0</v>
      </c>
      <c r="F818" s="48">
        <f t="shared" si="40"/>
        <v>0</v>
      </c>
      <c r="G818" s="1"/>
    </row>
    <row r="819" spans="1:7">
      <c r="A819" s="43" t="s">
        <v>906</v>
      </c>
      <c r="B819" s="44">
        <f t="shared" si="38"/>
        <v>0</v>
      </c>
      <c r="C819" s="44">
        <f t="shared" si="37"/>
        <v>0</v>
      </c>
      <c r="D819" s="45">
        <f>ROUND(MAX((B819-3500)*{0.03,0.1,0.2,0.25,0.3,0.35,0.45}-{0,105,555,1005,2755,5505,13505},0),2)</f>
        <v>0</v>
      </c>
      <c r="E819" s="45">
        <f>LOOKUP(C819/12,{0,1500.001,4500.001,9000.001,35000.001,55000.001,80000.001},{0.03,0.1,0.2,0.25,0.3,0.35,0.45})*C819-LOOKUP(C819/12,{0,1500.001,4500.001,9000.001,35000.001,55000.001,80000.001},{0,105,555,1005,2755,5505,13505})</f>
        <v>0</v>
      </c>
      <c r="F819" s="45">
        <f t="shared" si="40"/>
        <v>0</v>
      </c>
      <c r="G819" s="1"/>
    </row>
    <row r="820" spans="1:7">
      <c r="A820" s="46" t="s">
        <v>907</v>
      </c>
      <c r="B820" s="47">
        <f t="shared" si="38"/>
        <v>0</v>
      </c>
      <c r="C820" s="47">
        <f t="shared" si="37"/>
        <v>0</v>
      </c>
      <c r="D820" s="48">
        <f>ROUND(MAX((B820-3500)*{0.03,0.1,0.2,0.25,0.3,0.35,0.45}-{0,105,555,1005,2755,5505,13505},0),2)</f>
        <v>0</v>
      </c>
      <c r="E820" s="48">
        <f>LOOKUP(C820/12,{0,1500.001,4500.001,9000.001,35000.001,55000.001,80000.001},{0.03,0.1,0.2,0.25,0.3,0.35,0.45})*C820-LOOKUP(C820/12,{0,1500.001,4500.001,9000.001,35000.001,55000.001,80000.001},{0,105,555,1005,2755,5505,13505})</f>
        <v>0</v>
      </c>
      <c r="F820" s="48">
        <f t="shared" si="40"/>
        <v>0</v>
      </c>
      <c r="G820" s="1"/>
    </row>
    <row r="821" spans="1:7">
      <c r="A821" s="43" t="s">
        <v>908</v>
      </c>
      <c r="B821" s="44">
        <f t="shared" si="38"/>
        <v>0</v>
      </c>
      <c r="C821" s="44">
        <f t="shared" si="37"/>
        <v>0</v>
      </c>
      <c r="D821" s="45">
        <f>ROUND(MAX((B821-3500)*{0.03,0.1,0.2,0.25,0.3,0.35,0.45}-{0,105,555,1005,2755,5505,13505},0),2)</f>
        <v>0</v>
      </c>
      <c r="E821" s="45">
        <f>LOOKUP(C821/12,{0,1500.001,4500.001,9000.001,35000.001,55000.001,80000.001},{0.03,0.1,0.2,0.25,0.3,0.35,0.45})*C821-LOOKUP(C821/12,{0,1500.001,4500.001,9000.001,35000.001,55000.001,80000.001},{0,105,555,1005,2755,5505,13505})</f>
        <v>0</v>
      </c>
      <c r="F821" s="45">
        <f t="shared" si="40"/>
        <v>0</v>
      </c>
      <c r="G821" s="1"/>
    </row>
    <row r="822" spans="1:7">
      <c r="A822" s="46" t="s">
        <v>909</v>
      </c>
      <c r="B822" s="47">
        <f t="shared" si="38"/>
        <v>0</v>
      </c>
      <c r="C822" s="47">
        <f t="shared" si="37"/>
        <v>0</v>
      </c>
      <c r="D822" s="48">
        <f>ROUND(MAX((B822-3500)*{0.03,0.1,0.2,0.25,0.3,0.35,0.45}-{0,105,555,1005,2755,5505,13505},0),2)</f>
        <v>0</v>
      </c>
      <c r="E822" s="48">
        <f>LOOKUP(C822/12,{0,1500.001,4500.001,9000.001,35000.001,55000.001,80000.001},{0.03,0.1,0.2,0.25,0.3,0.35,0.45})*C822-LOOKUP(C822/12,{0,1500.001,4500.001,9000.001,35000.001,55000.001,80000.001},{0,105,555,1005,2755,5505,13505})</f>
        <v>0</v>
      </c>
      <c r="F822" s="48">
        <f t="shared" si="40"/>
        <v>0</v>
      </c>
      <c r="G822" s="1"/>
    </row>
    <row r="823" spans="1:7">
      <c r="A823" s="43" t="s">
        <v>910</v>
      </c>
      <c r="B823" s="44">
        <f t="shared" si="38"/>
        <v>0</v>
      </c>
      <c r="C823" s="44">
        <f t="shared" si="37"/>
        <v>0</v>
      </c>
      <c r="D823" s="45">
        <f>ROUND(MAX((B823-3500)*{0.03,0.1,0.2,0.25,0.3,0.35,0.45}-{0,105,555,1005,2755,5505,13505},0),2)</f>
        <v>0</v>
      </c>
      <c r="E823" s="45">
        <f>LOOKUP(C823/12,{0,1500.001,4500.001,9000.001,35000.001,55000.001,80000.001},{0.03,0.1,0.2,0.25,0.3,0.35,0.45})*C823-LOOKUP(C823/12,{0,1500.001,4500.001,9000.001,35000.001,55000.001,80000.001},{0,105,555,1005,2755,5505,13505})</f>
        <v>0</v>
      </c>
      <c r="F823" s="45">
        <f t="shared" si="40"/>
        <v>0</v>
      </c>
      <c r="G823" s="1"/>
    </row>
    <row r="824" spans="1:7">
      <c r="A824" s="46" t="s">
        <v>911</v>
      </c>
      <c r="B824" s="47">
        <f t="shared" si="38"/>
        <v>0</v>
      </c>
      <c r="C824" s="47">
        <f t="shared" si="37"/>
        <v>0</v>
      </c>
      <c r="D824" s="48">
        <f>ROUND(MAX((B824-3500)*{0.03,0.1,0.2,0.25,0.3,0.35,0.45}-{0,105,555,1005,2755,5505,13505},0),2)</f>
        <v>0</v>
      </c>
      <c r="E824" s="48">
        <f>LOOKUP(C824/12,{0,1500.001,4500.001,9000.001,35000.001,55000.001,80000.001},{0.03,0.1,0.2,0.25,0.3,0.35,0.45})*C824-LOOKUP(C824/12,{0,1500.001,4500.001,9000.001,35000.001,55000.001,80000.001},{0,105,555,1005,2755,5505,13505})</f>
        <v>0</v>
      </c>
      <c r="F824" s="48">
        <f t="shared" si="40"/>
        <v>0</v>
      </c>
      <c r="G824" s="1"/>
    </row>
    <row r="825" spans="1:7">
      <c r="A825" s="43" t="s">
        <v>912</v>
      </c>
      <c r="B825" s="44">
        <f t="shared" si="38"/>
        <v>0</v>
      </c>
      <c r="C825" s="44">
        <f t="shared" si="37"/>
        <v>0</v>
      </c>
      <c r="D825" s="45">
        <f>ROUND(MAX((B825-3500)*{0.03,0.1,0.2,0.25,0.3,0.35,0.45}-{0,105,555,1005,2755,5505,13505},0),2)</f>
        <v>0</v>
      </c>
      <c r="E825" s="45">
        <f>LOOKUP(C825/12,{0,1500.001,4500.001,9000.001,35000.001,55000.001,80000.001},{0.03,0.1,0.2,0.25,0.3,0.35,0.45})*C825-LOOKUP(C825/12,{0,1500.001,4500.001,9000.001,35000.001,55000.001,80000.001},{0,105,555,1005,2755,5505,13505})</f>
        <v>0</v>
      </c>
      <c r="F825" s="45">
        <f t="shared" si="40"/>
        <v>0</v>
      </c>
      <c r="G825" s="1"/>
    </row>
    <row r="826" spans="1:7">
      <c r="A826" s="46" t="s">
        <v>913</v>
      </c>
      <c r="B826" s="47">
        <f t="shared" si="38"/>
        <v>0</v>
      </c>
      <c r="C826" s="47">
        <f t="shared" si="37"/>
        <v>0</v>
      </c>
      <c r="D826" s="48">
        <f>ROUND(MAX((B826-3500)*{0.03,0.1,0.2,0.25,0.3,0.35,0.45}-{0,105,555,1005,2755,5505,13505},0),2)</f>
        <v>0</v>
      </c>
      <c r="E826" s="48">
        <f>LOOKUP(C826/12,{0,1500.001,4500.001,9000.001,35000.001,55000.001,80000.001},{0.03,0.1,0.2,0.25,0.3,0.35,0.45})*C826-LOOKUP(C826/12,{0,1500.001,4500.001,9000.001,35000.001,55000.001,80000.001},{0,105,555,1005,2755,5505,13505})</f>
        <v>0</v>
      </c>
      <c r="F826" s="48">
        <f t="shared" si="40"/>
        <v>0</v>
      </c>
      <c r="G826" s="1"/>
    </row>
    <row r="827" spans="1:7">
      <c r="A827" s="43" t="s">
        <v>914</v>
      </c>
      <c r="B827" s="44">
        <f t="shared" si="38"/>
        <v>0</v>
      </c>
      <c r="C827" s="44">
        <f t="shared" si="37"/>
        <v>0</v>
      </c>
      <c r="D827" s="45">
        <f>ROUND(MAX((B827-3500)*{0.03,0.1,0.2,0.25,0.3,0.35,0.45}-{0,105,555,1005,2755,5505,13505},0),2)</f>
        <v>0</v>
      </c>
      <c r="E827" s="45">
        <f>LOOKUP(C827/12,{0,1500.001,4500.001,9000.001,35000.001,55000.001,80000.001},{0.03,0.1,0.2,0.25,0.3,0.35,0.45})*C827-LOOKUP(C827/12,{0,1500.001,4500.001,9000.001,35000.001,55000.001,80000.001},{0,105,555,1005,2755,5505,13505})</f>
        <v>0</v>
      </c>
      <c r="F827" s="45">
        <f t="shared" si="40"/>
        <v>0</v>
      </c>
      <c r="G827" s="1"/>
    </row>
    <row r="828" spans="1:7">
      <c r="A828" s="46" t="s">
        <v>915</v>
      </c>
      <c r="B828" s="47">
        <f t="shared" si="38"/>
        <v>0</v>
      </c>
      <c r="C828" s="47">
        <f t="shared" si="37"/>
        <v>0</v>
      </c>
      <c r="D828" s="48">
        <f>ROUND(MAX((B828-3500)*{0.03,0.1,0.2,0.25,0.3,0.35,0.45}-{0,105,555,1005,2755,5505,13505},0),2)</f>
        <v>0</v>
      </c>
      <c r="E828" s="48">
        <f>LOOKUP(C828/12,{0,1500.001,4500.001,9000.001,35000.001,55000.001,80000.001},{0.03,0.1,0.2,0.25,0.3,0.35,0.45})*C828-LOOKUP(C828/12,{0,1500.001,4500.001,9000.001,35000.001,55000.001,80000.001},{0,105,555,1005,2755,5505,13505})</f>
        <v>0</v>
      </c>
      <c r="F828" s="48">
        <f t="shared" si="40"/>
        <v>0</v>
      </c>
      <c r="G828" s="1"/>
    </row>
    <row r="829" spans="1:7">
      <c r="A829" s="43" t="s">
        <v>916</v>
      </c>
      <c r="B829" s="44">
        <f t="shared" si="38"/>
        <v>0</v>
      </c>
      <c r="C829" s="44">
        <f t="shared" si="37"/>
        <v>0</v>
      </c>
      <c r="D829" s="45">
        <f>ROUND(MAX((B829-3500)*{0.03,0.1,0.2,0.25,0.3,0.35,0.45}-{0,105,555,1005,2755,5505,13505},0),2)</f>
        <v>0</v>
      </c>
      <c r="E829" s="45">
        <f>LOOKUP(C829/12,{0,1500.001,4500.001,9000.001,35000.001,55000.001,80000.001},{0.03,0.1,0.2,0.25,0.3,0.35,0.45})*C829-LOOKUP(C829/12,{0,1500.001,4500.001,9000.001,35000.001,55000.001,80000.001},{0,105,555,1005,2755,5505,13505})</f>
        <v>0</v>
      </c>
      <c r="F829" s="45">
        <f t="shared" si="40"/>
        <v>0</v>
      </c>
      <c r="G829" s="1"/>
    </row>
    <row r="830" spans="1:7">
      <c r="A830" s="46" t="s">
        <v>917</v>
      </c>
      <c r="B830" s="47">
        <f t="shared" si="38"/>
        <v>0</v>
      </c>
      <c r="C830" s="47">
        <f t="shared" si="37"/>
        <v>0</v>
      </c>
      <c r="D830" s="48">
        <f>ROUND(MAX((B830-3500)*{0.03,0.1,0.2,0.25,0.3,0.35,0.45}-{0,105,555,1005,2755,5505,13505},0),2)</f>
        <v>0</v>
      </c>
      <c r="E830" s="48">
        <f>LOOKUP(C830/12,{0,1500.001,4500.001,9000.001,35000.001,55000.001,80000.001},{0.03,0.1,0.2,0.25,0.3,0.35,0.45})*C830-LOOKUP(C830/12,{0,1500.001,4500.001,9000.001,35000.001,55000.001,80000.001},{0,105,555,1005,2755,5505,13505})</f>
        <v>0</v>
      </c>
      <c r="F830" s="48">
        <f t="shared" si="40"/>
        <v>0</v>
      </c>
      <c r="G830" s="1"/>
    </row>
    <row r="831" spans="1:7">
      <c r="A831" s="43" t="s">
        <v>918</v>
      </c>
      <c r="B831" s="44">
        <f t="shared" si="38"/>
        <v>0</v>
      </c>
      <c r="C831" s="44">
        <f t="shared" si="37"/>
        <v>0</v>
      </c>
      <c r="D831" s="45">
        <f>ROUND(MAX((B831-3500)*{0.03,0.1,0.2,0.25,0.3,0.35,0.45}-{0,105,555,1005,2755,5505,13505},0),2)</f>
        <v>0</v>
      </c>
      <c r="E831" s="45">
        <f>LOOKUP(C831/12,{0,1500.001,4500.001,9000.001,35000.001,55000.001,80000.001},{0.03,0.1,0.2,0.25,0.3,0.35,0.45})*C831-LOOKUP(C831/12,{0,1500.001,4500.001,9000.001,35000.001,55000.001,80000.001},{0,105,555,1005,2755,5505,13505})</f>
        <v>0</v>
      </c>
      <c r="F831" s="45">
        <f t="shared" si="40"/>
        <v>0</v>
      </c>
      <c r="G831" s="1"/>
    </row>
    <row r="832" spans="1:7">
      <c r="A832" s="46" t="s">
        <v>919</v>
      </c>
      <c r="B832" s="47">
        <f t="shared" si="38"/>
        <v>0</v>
      </c>
      <c r="C832" s="47">
        <f t="shared" si="37"/>
        <v>0</v>
      </c>
      <c r="D832" s="48">
        <f>ROUND(MAX((B832-3500)*{0.03,0.1,0.2,0.25,0.3,0.35,0.45}-{0,105,555,1005,2755,5505,13505},0),2)</f>
        <v>0</v>
      </c>
      <c r="E832" s="48">
        <f>LOOKUP(C832/12,{0,1500.001,4500.001,9000.001,35000.001,55000.001,80000.001},{0.03,0.1,0.2,0.25,0.3,0.35,0.45})*C832-LOOKUP(C832/12,{0,1500.001,4500.001,9000.001,35000.001,55000.001,80000.001},{0,105,555,1005,2755,5505,13505})</f>
        <v>0</v>
      </c>
      <c r="F832" s="48">
        <f t="shared" si="40"/>
        <v>0</v>
      </c>
      <c r="G832" s="1"/>
    </row>
    <row r="833" spans="1:7">
      <c r="A833" s="43" t="s">
        <v>920</v>
      </c>
      <c r="B833" s="44">
        <f t="shared" si="38"/>
        <v>0</v>
      </c>
      <c r="C833" s="44">
        <f t="shared" si="37"/>
        <v>0</v>
      </c>
      <c r="D833" s="45">
        <f>ROUND(MAX((B833-3500)*{0.03,0.1,0.2,0.25,0.3,0.35,0.45}-{0,105,555,1005,2755,5505,13505},0),2)</f>
        <v>0</v>
      </c>
      <c r="E833" s="45">
        <f>LOOKUP(C833/12,{0,1500.001,4500.001,9000.001,35000.001,55000.001,80000.001},{0.03,0.1,0.2,0.25,0.3,0.35,0.45})*C833-LOOKUP(C833/12,{0,1500.001,4500.001,9000.001,35000.001,55000.001,80000.001},{0,105,555,1005,2755,5505,13505})</f>
        <v>0</v>
      </c>
      <c r="F833" s="45">
        <f t="shared" si="40"/>
        <v>0</v>
      </c>
      <c r="G833" s="1"/>
    </row>
    <row r="834" spans="1:7">
      <c r="A834" s="46" t="s">
        <v>921</v>
      </c>
      <c r="B834" s="47">
        <f t="shared" si="38"/>
        <v>0</v>
      </c>
      <c r="C834" s="47">
        <f t="shared" ref="C834:C897" si="41">(B834&lt;&gt;0)*($I$6+$I$5-B834)</f>
        <v>0</v>
      </c>
      <c r="D834" s="48">
        <f>ROUND(MAX((B834-3500)*{0.03,0.1,0.2,0.25,0.3,0.35,0.45}-{0,105,555,1005,2755,5505,13505},0),2)</f>
        <v>0</v>
      </c>
      <c r="E834" s="48">
        <f>LOOKUP(C834/12,{0,1500.001,4500.001,9000.001,35000.001,55000.001,80000.001},{0.03,0.1,0.2,0.25,0.3,0.35,0.45})*C834-LOOKUP(C834/12,{0,1500.001,4500.001,9000.001,35000.001,55000.001,80000.001},{0,105,555,1005,2755,5505,13505})</f>
        <v>0</v>
      </c>
      <c r="F834" s="48">
        <f t="shared" si="40"/>
        <v>0</v>
      </c>
      <c r="G834" s="1"/>
    </row>
    <row r="835" spans="1:7">
      <c r="A835" s="43" t="s">
        <v>922</v>
      </c>
      <c r="B835" s="44">
        <f t="shared" ref="B835:B898" si="42">IF(AND(B834+100&lt;$I$6+$I$5,B834&lt;&gt;0),B834+100,0)</f>
        <v>0</v>
      </c>
      <c r="C835" s="44">
        <f t="shared" si="41"/>
        <v>0</v>
      </c>
      <c r="D835" s="45">
        <f>ROUND(MAX((B835-3500)*{0.03,0.1,0.2,0.25,0.3,0.35,0.45}-{0,105,555,1005,2755,5505,13505},0),2)</f>
        <v>0</v>
      </c>
      <c r="E835" s="45">
        <f>LOOKUP(C835/12,{0,1500.001,4500.001,9000.001,35000.001,55000.001,80000.001},{0.03,0.1,0.2,0.25,0.3,0.35,0.45})*C835-LOOKUP(C835/12,{0,1500.001,4500.001,9000.001,35000.001,55000.001,80000.001},{0,105,555,1005,2755,5505,13505})</f>
        <v>0</v>
      </c>
      <c r="F835" s="45">
        <f t="shared" si="40"/>
        <v>0</v>
      </c>
      <c r="G835" s="1"/>
    </row>
    <row r="836" spans="1:7">
      <c r="A836" s="46" t="s">
        <v>923</v>
      </c>
      <c r="B836" s="47">
        <f t="shared" si="42"/>
        <v>0</v>
      </c>
      <c r="C836" s="47">
        <f t="shared" si="41"/>
        <v>0</v>
      </c>
      <c r="D836" s="48">
        <f>ROUND(MAX((B836-3500)*{0.03,0.1,0.2,0.25,0.3,0.35,0.45}-{0,105,555,1005,2755,5505,13505},0),2)</f>
        <v>0</v>
      </c>
      <c r="E836" s="48">
        <f>LOOKUP(C836/12,{0,1500.001,4500.001,9000.001,35000.001,55000.001,80000.001},{0.03,0.1,0.2,0.25,0.3,0.35,0.45})*C836-LOOKUP(C836/12,{0,1500.001,4500.001,9000.001,35000.001,55000.001,80000.001},{0,105,555,1005,2755,5505,13505})</f>
        <v>0</v>
      </c>
      <c r="F836" s="48">
        <f t="shared" si="40"/>
        <v>0</v>
      </c>
      <c r="G836" s="1"/>
    </row>
    <row r="837" spans="1:7">
      <c r="A837" s="43" t="s">
        <v>924</v>
      </c>
      <c r="B837" s="44">
        <f t="shared" si="42"/>
        <v>0</v>
      </c>
      <c r="C837" s="44">
        <f t="shared" si="41"/>
        <v>0</v>
      </c>
      <c r="D837" s="45">
        <f>ROUND(MAX((B837-3500)*{0.03,0.1,0.2,0.25,0.3,0.35,0.45}-{0,105,555,1005,2755,5505,13505},0),2)</f>
        <v>0</v>
      </c>
      <c r="E837" s="45">
        <f>LOOKUP(C837/12,{0,1500.001,4500.001,9000.001,35000.001,55000.001,80000.001},{0.03,0.1,0.2,0.25,0.3,0.35,0.45})*C837-LOOKUP(C837/12,{0,1500.001,4500.001,9000.001,35000.001,55000.001,80000.001},{0,105,555,1005,2755,5505,13505})</f>
        <v>0</v>
      </c>
      <c r="F837" s="45">
        <f t="shared" si="40"/>
        <v>0</v>
      </c>
      <c r="G837" s="1"/>
    </row>
    <row r="838" spans="1:7">
      <c r="A838" s="46" t="s">
        <v>925</v>
      </c>
      <c r="B838" s="47">
        <f t="shared" si="42"/>
        <v>0</v>
      </c>
      <c r="C838" s="47">
        <f t="shared" si="41"/>
        <v>0</v>
      </c>
      <c r="D838" s="48">
        <f>ROUND(MAX((B838-3500)*{0.03,0.1,0.2,0.25,0.3,0.35,0.45}-{0,105,555,1005,2755,5505,13505},0),2)</f>
        <v>0</v>
      </c>
      <c r="E838" s="48">
        <f>LOOKUP(C838/12,{0,1500.001,4500.001,9000.001,35000.001,55000.001,80000.001},{0.03,0.1,0.2,0.25,0.3,0.35,0.45})*C838-LOOKUP(C838/12,{0,1500.001,4500.001,9000.001,35000.001,55000.001,80000.001},{0,105,555,1005,2755,5505,13505})</f>
        <v>0</v>
      </c>
      <c r="F838" s="48">
        <f t="shared" si="40"/>
        <v>0</v>
      </c>
      <c r="G838" s="1"/>
    </row>
    <row r="839" spans="1:7">
      <c r="A839" s="43" t="s">
        <v>926</v>
      </c>
      <c r="B839" s="44">
        <f t="shared" si="42"/>
        <v>0</v>
      </c>
      <c r="C839" s="44">
        <f t="shared" si="41"/>
        <v>0</v>
      </c>
      <c r="D839" s="45">
        <f>ROUND(MAX((B839-3500)*{0.03,0.1,0.2,0.25,0.3,0.35,0.45}-{0,105,555,1005,2755,5505,13505},0),2)</f>
        <v>0</v>
      </c>
      <c r="E839" s="45">
        <f>LOOKUP(C839/12,{0,1500.001,4500.001,9000.001,35000.001,55000.001,80000.001},{0.03,0.1,0.2,0.25,0.3,0.35,0.45})*C839-LOOKUP(C839/12,{0,1500.001,4500.001,9000.001,35000.001,55000.001,80000.001},{0,105,555,1005,2755,5505,13505})</f>
        <v>0</v>
      </c>
      <c r="F839" s="45">
        <f t="shared" si="40"/>
        <v>0</v>
      </c>
      <c r="G839" s="1"/>
    </row>
    <row r="840" spans="1:7">
      <c r="A840" s="46" t="s">
        <v>927</v>
      </c>
      <c r="B840" s="47">
        <f t="shared" si="42"/>
        <v>0</v>
      </c>
      <c r="C840" s="47">
        <f t="shared" si="41"/>
        <v>0</v>
      </c>
      <c r="D840" s="48">
        <f>ROUND(MAX((B840-3500)*{0.03,0.1,0.2,0.25,0.3,0.35,0.45}-{0,105,555,1005,2755,5505,13505},0),2)</f>
        <v>0</v>
      </c>
      <c r="E840" s="48">
        <f>LOOKUP(C840/12,{0,1500.001,4500.001,9000.001,35000.001,55000.001,80000.001},{0.03,0.1,0.2,0.25,0.3,0.35,0.45})*C840-LOOKUP(C840/12,{0,1500.001,4500.001,9000.001,35000.001,55000.001,80000.001},{0,105,555,1005,2755,5505,13505})</f>
        <v>0</v>
      </c>
      <c r="F840" s="48">
        <f t="shared" si="40"/>
        <v>0</v>
      </c>
      <c r="G840" s="1"/>
    </row>
    <row r="841" spans="1:7">
      <c r="A841" s="43" t="s">
        <v>928</v>
      </c>
      <c r="B841" s="44">
        <f t="shared" si="42"/>
        <v>0</v>
      </c>
      <c r="C841" s="44">
        <f t="shared" si="41"/>
        <v>0</v>
      </c>
      <c r="D841" s="45">
        <f>ROUND(MAX((B841-3500)*{0.03,0.1,0.2,0.25,0.3,0.35,0.45}-{0,105,555,1005,2755,5505,13505},0),2)</f>
        <v>0</v>
      </c>
      <c r="E841" s="45">
        <f>LOOKUP(C841/12,{0,1500.001,4500.001,9000.001,35000.001,55000.001,80000.001},{0.03,0.1,0.2,0.25,0.3,0.35,0.45})*C841-LOOKUP(C841/12,{0,1500.001,4500.001,9000.001,35000.001,55000.001,80000.001},{0,105,555,1005,2755,5505,13505})</f>
        <v>0</v>
      </c>
      <c r="F841" s="45">
        <f t="shared" si="40"/>
        <v>0</v>
      </c>
      <c r="G841" s="1"/>
    </row>
    <row r="842" spans="1:7">
      <c r="A842" s="46" t="s">
        <v>929</v>
      </c>
      <c r="B842" s="47">
        <f t="shared" si="42"/>
        <v>0</v>
      </c>
      <c r="C842" s="47">
        <f t="shared" si="41"/>
        <v>0</v>
      </c>
      <c r="D842" s="48">
        <f>ROUND(MAX((B842-3500)*{0.03,0.1,0.2,0.25,0.3,0.35,0.45}-{0,105,555,1005,2755,5505,13505},0),2)</f>
        <v>0</v>
      </c>
      <c r="E842" s="48">
        <f>LOOKUP(C842/12,{0,1500.001,4500.001,9000.001,35000.001,55000.001,80000.001},{0.03,0.1,0.2,0.25,0.3,0.35,0.45})*C842-LOOKUP(C842/12,{0,1500.001,4500.001,9000.001,35000.001,55000.001,80000.001},{0,105,555,1005,2755,5505,13505})</f>
        <v>0</v>
      </c>
      <c r="F842" s="48">
        <f t="shared" si="40"/>
        <v>0</v>
      </c>
      <c r="G842" s="1"/>
    </row>
    <row r="843" spans="1:7">
      <c r="A843" s="43" t="s">
        <v>930</v>
      </c>
      <c r="B843" s="44">
        <f t="shared" si="42"/>
        <v>0</v>
      </c>
      <c r="C843" s="44">
        <f t="shared" si="41"/>
        <v>0</v>
      </c>
      <c r="D843" s="45">
        <f>ROUND(MAX((B843-3500)*{0.03,0.1,0.2,0.25,0.3,0.35,0.45}-{0,105,555,1005,2755,5505,13505},0),2)</f>
        <v>0</v>
      </c>
      <c r="E843" s="45">
        <f>LOOKUP(C843/12,{0,1500.001,4500.001,9000.001,35000.001,55000.001,80000.001},{0.03,0.1,0.2,0.25,0.3,0.35,0.45})*C843-LOOKUP(C843/12,{0,1500.001,4500.001,9000.001,35000.001,55000.001,80000.001},{0,105,555,1005,2755,5505,13505})</f>
        <v>0</v>
      </c>
      <c r="F843" s="45">
        <f t="shared" si="40"/>
        <v>0</v>
      </c>
      <c r="G843" s="1"/>
    </row>
    <row r="844" spans="1:7">
      <c r="A844" s="46" t="s">
        <v>931</v>
      </c>
      <c r="B844" s="47">
        <f t="shared" si="42"/>
        <v>0</v>
      </c>
      <c r="C844" s="47">
        <f t="shared" si="41"/>
        <v>0</v>
      </c>
      <c r="D844" s="48">
        <f>ROUND(MAX((B844-3500)*{0.03,0.1,0.2,0.25,0.3,0.35,0.45}-{0,105,555,1005,2755,5505,13505},0),2)</f>
        <v>0</v>
      </c>
      <c r="E844" s="48">
        <f>LOOKUP(C844/12,{0,1500.001,4500.001,9000.001,35000.001,55000.001,80000.001},{0.03,0.1,0.2,0.25,0.3,0.35,0.45})*C844-LOOKUP(C844/12,{0,1500.001,4500.001,9000.001,35000.001,55000.001,80000.001},{0,105,555,1005,2755,5505,13505})</f>
        <v>0</v>
      </c>
      <c r="F844" s="48">
        <f t="shared" si="40"/>
        <v>0</v>
      </c>
      <c r="G844" s="1"/>
    </row>
    <row r="845" spans="1:7">
      <c r="A845" s="43" t="s">
        <v>932</v>
      </c>
      <c r="B845" s="44">
        <f t="shared" si="42"/>
        <v>0</v>
      </c>
      <c r="C845" s="44">
        <f t="shared" si="41"/>
        <v>0</v>
      </c>
      <c r="D845" s="45">
        <f>ROUND(MAX((B845-3500)*{0.03,0.1,0.2,0.25,0.3,0.35,0.45}-{0,105,555,1005,2755,5505,13505},0),2)</f>
        <v>0</v>
      </c>
      <c r="E845" s="45">
        <f>LOOKUP(C845/12,{0,1500.001,4500.001,9000.001,35000.001,55000.001,80000.001},{0.03,0.1,0.2,0.25,0.3,0.35,0.45})*C845-LOOKUP(C845/12,{0,1500.001,4500.001,9000.001,35000.001,55000.001,80000.001},{0,105,555,1005,2755,5505,13505})</f>
        <v>0</v>
      </c>
      <c r="F845" s="45">
        <f t="shared" si="40"/>
        <v>0</v>
      </c>
      <c r="G845" s="1"/>
    </row>
    <row r="846" spans="1:7">
      <c r="A846" s="46" t="s">
        <v>933</v>
      </c>
      <c r="B846" s="47">
        <f t="shared" si="42"/>
        <v>0</v>
      </c>
      <c r="C846" s="47">
        <f t="shared" si="41"/>
        <v>0</v>
      </c>
      <c r="D846" s="48">
        <f>ROUND(MAX((B846-3500)*{0.03,0.1,0.2,0.25,0.3,0.35,0.45}-{0,105,555,1005,2755,5505,13505},0),2)</f>
        <v>0</v>
      </c>
      <c r="E846" s="48">
        <f>LOOKUP(C846/12,{0,1500.001,4500.001,9000.001,35000.001,55000.001,80000.001},{0.03,0.1,0.2,0.25,0.3,0.35,0.45})*C846-LOOKUP(C846/12,{0,1500.001,4500.001,9000.001,35000.001,55000.001,80000.001},{0,105,555,1005,2755,5505,13505})</f>
        <v>0</v>
      </c>
      <c r="F846" s="48">
        <f t="shared" si="40"/>
        <v>0</v>
      </c>
      <c r="G846" s="1"/>
    </row>
    <row r="847" spans="1:7">
      <c r="A847" s="43" t="s">
        <v>934</v>
      </c>
      <c r="B847" s="44">
        <f t="shared" si="42"/>
        <v>0</v>
      </c>
      <c r="C847" s="44">
        <f t="shared" si="41"/>
        <v>0</v>
      </c>
      <c r="D847" s="45">
        <f>ROUND(MAX((B847-3500)*{0.03,0.1,0.2,0.25,0.3,0.35,0.45}-{0,105,555,1005,2755,5505,13505},0),2)</f>
        <v>0</v>
      </c>
      <c r="E847" s="45">
        <f>LOOKUP(C847/12,{0,1500.001,4500.001,9000.001,35000.001,55000.001,80000.001},{0.03,0.1,0.2,0.25,0.3,0.35,0.45})*C847-LOOKUP(C847/12,{0,1500.001,4500.001,9000.001,35000.001,55000.001,80000.001},{0,105,555,1005,2755,5505,13505})</f>
        <v>0</v>
      </c>
      <c r="F847" s="45">
        <f t="shared" si="40"/>
        <v>0</v>
      </c>
      <c r="G847" s="1"/>
    </row>
    <row r="848" spans="1:7">
      <c r="A848" s="46" t="s">
        <v>935</v>
      </c>
      <c r="B848" s="47">
        <f t="shared" si="42"/>
        <v>0</v>
      </c>
      <c r="C848" s="47">
        <f t="shared" si="41"/>
        <v>0</v>
      </c>
      <c r="D848" s="48">
        <f>ROUND(MAX((B848-3500)*{0.03,0.1,0.2,0.25,0.3,0.35,0.45}-{0,105,555,1005,2755,5505,13505},0),2)</f>
        <v>0</v>
      </c>
      <c r="E848" s="48">
        <f>LOOKUP(C848/12,{0,1500.001,4500.001,9000.001,35000.001,55000.001,80000.001},{0.03,0.1,0.2,0.25,0.3,0.35,0.45})*C848-LOOKUP(C848/12,{0,1500.001,4500.001,9000.001,35000.001,55000.001,80000.001},{0,105,555,1005,2755,5505,13505})</f>
        <v>0</v>
      </c>
      <c r="F848" s="48">
        <f t="shared" si="40"/>
        <v>0</v>
      </c>
      <c r="G848" s="1"/>
    </row>
    <row r="849" spans="1:7">
      <c r="A849" s="43" t="s">
        <v>936</v>
      </c>
      <c r="B849" s="44">
        <f t="shared" si="42"/>
        <v>0</v>
      </c>
      <c r="C849" s="44">
        <f t="shared" si="41"/>
        <v>0</v>
      </c>
      <c r="D849" s="45">
        <f>ROUND(MAX((B849-3500)*{0.03,0.1,0.2,0.25,0.3,0.35,0.45}-{0,105,555,1005,2755,5505,13505},0),2)</f>
        <v>0</v>
      </c>
      <c r="E849" s="45">
        <f>LOOKUP(C849/12,{0,1500.001,4500.001,9000.001,35000.001,55000.001,80000.001},{0.03,0.1,0.2,0.25,0.3,0.35,0.45})*C849-LOOKUP(C849/12,{0,1500.001,4500.001,9000.001,35000.001,55000.001,80000.001},{0,105,555,1005,2755,5505,13505})</f>
        <v>0</v>
      </c>
      <c r="F849" s="45">
        <f t="shared" si="40"/>
        <v>0</v>
      </c>
      <c r="G849" s="1"/>
    </row>
    <row r="850" spans="1:7">
      <c r="A850" s="46" t="s">
        <v>937</v>
      </c>
      <c r="B850" s="47">
        <f t="shared" si="42"/>
        <v>0</v>
      </c>
      <c r="C850" s="47">
        <f t="shared" si="41"/>
        <v>0</v>
      </c>
      <c r="D850" s="48">
        <f>ROUND(MAX((B850-3500)*{0.03,0.1,0.2,0.25,0.3,0.35,0.45}-{0,105,555,1005,2755,5505,13505},0),2)</f>
        <v>0</v>
      </c>
      <c r="E850" s="48">
        <f>LOOKUP(C850/12,{0,1500.001,4500.001,9000.001,35000.001,55000.001,80000.001},{0.03,0.1,0.2,0.25,0.3,0.35,0.45})*C850-LOOKUP(C850/12,{0,1500.001,4500.001,9000.001,35000.001,55000.001,80000.001},{0,105,555,1005,2755,5505,13505})</f>
        <v>0</v>
      </c>
      <c r="F850" s="48">
        <f t="shared" si="40"/>
        <v>0</v>
      </c>
      <c r="G850" s="1"/>
    </row>
    <row r="851" spans="1:7">
      <c r="A851" s="43" t="s">
        <v>938</v>
      </c>
      <c r="B851" s="44">
        <f t="shared" si="42"/>
        <v>0</v>
      </c>
      <c r="C851" s="44">
        <f t="shared" si="41"/>
        <v>0</v>
      </c>
      <c r="D851" s="45">
        <f>ROUND(MAX((B851-3500)*{0.03,0.1,0.2,0.25,0.3,0.35,0.45}-{0,105,555,1005,2755,5505,13505},0),2)</f>
        <v>0</v>
      </c>
      <c r="E851" s="45">
        <f>LOOKUP(C851/12,{0,1500.001,4500.001,9000.001,35000.001,55000.001,80000.001},{0.03,0.1,0.2,0.25,0.3,0.35,0.45})*C851-LOOKUP(C851/12,{0,1500.001,4500.001,9000.001,35000.001,55000.001,80000.001},{0,105,555,1005,2755,5505,13505})</f>
        <v>0</v>
      </c>
      <c r="F851" s="45">
        <f t="shared" si="40"/>
        <v>0</v>
      </c>
      <c r="G851" s="1"/>
    </row>
    <row r="852" spans="1:7">
      <c r="A852" s="46" t="s">
        <v>939</v>
      </c>
      <c r="B852" s="47">
        <f t="shared" si="42"/>
        <v>0</v>
      </c>
      <c r="C852" s="47">
        <f t="shared" si="41"/>
        <v>0</v>
      </c>
      <c r="D852" s="48">
        <f>ROUND(MAX((B852-3500)*{0.03,0.1,0.2,0.25,0.3,0.35,0.45}-{0,105,555,1005,2755,5505,13505},0),2)</f>
        <v>0</v>
      </c>
      <c r="E852" s="48">
        <f>LOOKUP(C852/12,{0,1500.001,4500.001,9000.001,35000.001,55000.001,80000.001},{0.03,0.1,0.2,0.25,0.3,0.35,0.45})*C852-LOOKUP(C852/12,{0,1500.001,4500.001,9000.001,35000.001,55000.001,80000.001},{0,105,555,1005,2755,5505,13505})</f>
        <v>0</v>
      </c>
      <c r="F852" s="48">
        <f t="shared" si="40"/>
        <v>0</v>
      </c>
      <c r="G852" s="1"/>
    </row>
    <row r="853" spans="1:7">
      <c r="A853" s="43" t="s">
        <v>940</v>
      </c>
      <c r="B853" s="44">
        <f t="shared" si="42"/>
        <v>0</v>
      </c>
      <c r="C853" s="44">
        <f t="shared" si="41"/>
        <v>0</v>
      </c>
      <c r="D853" s="45">
        <f>ROUND(MAX((B853-3500)*{0.03,0.1,0.2,0.25,0.3,0.35,0.45}-{0,105,555,1005,2755,5505,13505},0),2)</f>
        <v>0</v>
      </c>
      <c r="E853" s="45">
        <f>LOOKUP(C853/12,{0,1500.001,4500.001,9000.001,35000.001,55000.001,80000.001},{0.03,0.1,0.2,0.25,0.3,0.35,0.45})*C853-LOOKUP(C853/12,{0,1500.001,4500.001,9000.001,35000.001,55000.001,80000.001},{0,105,555,1005,2755,5505,13505})</f>
        <v>0</v>
      </c>
      <c r="F853" s="45">
        <f t="shared" si="40"/>
        <v>0</v>
      </c>
      <c r="G853" s="1"/>
    </row>
    <row r="854" spans="1:7">
      <c r="A854" s="46" t="s">
        <v>941</v>
      </c>
      <c r="B854" s="47">
        <f t="shared" si="42"/>
        <v>0</v>
      </c>
      <c r="C854" s="47">
        <f t="shared" si="41"/>
        <v>0</v>
      </c>
      <c r="D854" s="48">
        <f>ROUND(MAX((B854-3500)*{0.03,0.1,0.2,0.25,0.3,0.35,0.45}-{0,105,555,1005,2755,5505,13505},0),2)</f>
        <v>0</v>
      </c>
      <c r="E854" s="48">
        <f>LOOKUP(C854/12,{0,1500.001,4500.001,9000.001,35000.001,55000.001,80000.001},{0.03,0.1,0.2,0.25,0.3,0.35,0.45})*C854-LOOKUP(C854/12,{0,1500.001,4500.001,9000.001,35000.001,55000.001,80000.001},{0,105,555,1005,2755,5505,13505})</f>
        <v>0</v>
      </c>
      <c r="F854" s="48">
        <f t="shared" si="40"/>
        <v>0</v>
      </c>
      <c r="G854" s="1"/>
    </row>
    <row r="855" spans="1:7">
      <c r="A855" s="43" t="s">
        <v>942</v>
      </c>
      <c r="B855" s="44">
        <f t="shared" si="42"/>
        <v>0</v>
      </c>
      <c r="C855" s="44">
        <f t="shared" si="41"/>
        <v>0</v>
      </c>
      <c r="D855" s="45">
        <f>ROUND(MAX((B855-3500)*{0.03,0.1,0.2,0.25,0.3,0.35,0.45}-{0,105,555,1005,2755,5505,13505},0),2)</f>
        <v>0</v>
      </c>
      <c r="E855" s="45">
        <f>LOOKUP(C855/12,{0,1500.001,4500.001,9000.001,35000.001,55000.001,80000.001},{0.03,0.1,0.2,0.25,0.3,0.35,0.45})*C855-LOOKUP(C855/12,{0,1500.001,4500.001,9000.001,35000.001,55000.001,80000.001},{0,105,555,1005,2755,5505,13505})</f>
        <v>0</v>
      </c>
      <c r="F855" s="45">
        <f t="shared" si="40"/>
        <v>0</v>
      </c>
      <c r="G855" s="1"/>
    </row>
    <row r="856" spans="1:7">
      <c r="A856" s="46" t="s">
        <v>943</v>
      </c>
      <c r="B856" s="47">
        <f t="shared" si="42"/>
        <v>0</v>
      </c>
      <c r="C856" s="47">
        <f t="shared" si="41"/>
        <v>0</v>
      </c>
      <c r="D856" s="48">
        <f>ROUND(MAX((B856-3500)*{0.03,0.1,0.2,0.25,0.3,0.35,0.45}-{0,105,555,1005,2755,5505,13505},0),2)</f>
        <v>0</v>
      </c>
      <c r="E856" s="48">
        <f>LOOKUP(C856/12,{0,1500.001,4500.001,9000.001,35000.001,55000.001,80000.001},{0.03,0.1,0.2,0.25,0.3,0.35,0.45})*C856-LOOKUP(C856/12,{0,1500.001,4500.001,9000.001,35000.001,55000.001,80000.001},{0,105,555,1005,2755,5505,13505})</f>
        <v>0</v>
      </c>
      <c r="F856" s="48">
        <f t="shared" si="40"/>
        <v>0</v>
      </c>
      <c r="G856" s="1"/>
    </row>
    <row r="857" spans="1:7">
      <c r="A857" s="43" t="s">
        <v>944</v>
      </c>
      <c r="B857" s="44">
        <f t="shared" si="42"/>
        <v>0</v>
      </c>
      <c r="C857" s="44">
        <f t="shared" si="41"/>
        <v>0</v>
      </c>
      <c r="D857" s="45">
        <f>ROUND(MAX((B857-3500)*{0.03,0.1,0.2,0.25,0.3,0.35,0.45}-{0,105,555,1005,2755,5505,13505},0),2)</f>
        <v>0</v>
      </c>
      <c r="E857" s="45">
        <f>LOOKUP(C857/12,{0,1500.001,4500.001,9000.001,35000.001,55000.001,80000.001},{0.03,0.1,0.2,0.25,0.3,0.35,0.45})*C857-LOOKUP(C857/12,{0,1500.001,4500.001,9000.001,35000.001,55000.001,80000.001},{0,105,555,1005,2755,5505,13505})</f>
        <v>0</v>
      </c>
      <c r="F857" s="45">
        <f t="shared" ref="F857:F920" si="43">D857+E857</f>
        <v>0</v>
      </c>
      <c r="G857" s="1"/>
    </row>
    <row r="858" spans="1:7">
      <c r="A858" s="46" t="s">
        <v>945</v>
      </c>
      <c r="B858" s="47">
        <f t="shared" si="42"/>
        <v>0</v>
      </c>
      <c r="C858" s="47">
        <f t="shared" si="41"/>
        <v>0</v>
      </c>
      <c r="D858" s="48">
        <f>ROUND(MAX((B858-3500)*{0.03,0.1,0.2,0.25,0.3,0.35,0.45}-{0,105,555,1005,2755,5505,13505},0),2)</f>
        <v>0</v>
      </c>
      <c r="E858" s="48">
        <f>LOOKUP(C858/12,{0,1500.001,4500.001,9000.001,35000.001,55000.001,80000.001},{0.03,0.1,0.2,0.25,0.3,0.35,0.45})*C858-LOOKUP(C858/12,{0,1500.001,4500.001,9000.001,35000.001,55000.001,80000.001},{0,105,555,1005,2755,5505,13505})</f>
        <v>0</v>
      </c>
      <c r="F858" s="48">
        <f t="shared" si="43"/>
        <v>0</v>
      </c>
      <c r="G858" s="1"/>
    </row>
    <row r="859" spans="1:7">
      <c r="A859" s="43" t="s">
        <v>946</v>
      </c>
      <c r="B859" s="44">
        <f t="shared" si="42"/>
        <v>0</v>
      </c>
      <c r="C859" s="44">
        <f t="shared" si="41"/>
        <v>0</v>
      </c>
      <c r="D859" s="45">
        <f>ROUND(MAX((B859-3500)*{0.03,0.1,0.2,0.25,0.3,0.35,0.45}-{0,105,555,1005,2755,5505,13505},0),2)</f>
        <v>0</v>
      </c>
      <c r="E859" s="45">
        <f>LOOKUP(C859/12,{0,1500.001,4500.001,9000.001,35000.001,55000.001,80000.001},{0.03,0.1,0.2,0.25,0.3,0.35,0.45})*C859-LOOKUP(C859/12,{0,1500.001,4500.001,9000.001,35000.001,55000.001,80000.001},{0,105,555,1005,2755,5505,13505})</f>
        <v>0</v>
      </c>
      <c r="F859" s="45">
        <f t="shared" si="43"/>
        <v>0</v>
      </c>
      <c r="G859" s="1"/>
    </row>
    <row r="860" spans="1:7">
      <c r="A860" s="46" t="s">
        <v>947</v>
      </c>
      <c r="B860" s="47">
        <f t="shared" si="42"/>
        <v>0</v>
      </c>
      <c r="C860" s="47">
        <f t="shared" si="41"/>
        <v>0</v>
      </c>
      <c r="D860" s="48">
        <f>ROUND(MAX((B860-3500)*{0.03,0.1,0.2,0.25,0.3,0.35,0.45}-{0,105,555,1005,2755,5505,13505},0),2)</f>
        <v>0</v>
      </c>
      <c r="E860" s="48">
        <f>LOOKUP(C860/12,{0,1500.001,4500.001,9000.001,35000.001,55000.001,80000.001},{0.03,0.1,0.2,0.25,0.3,0.35,0.45})*C860-LOOKUP(C860/12,{0,1500.001,4500.001,9000.001,35000.001,55000.001,80000.001},{0,105,555,1005,2755,5505,13505})</f>
        <v>0</v>
      </c>
      <c r="F860" s="48">
        <f t="shared" si="43"/>
        <v>0</v>
      </c>
      <c r="G860" s="1"/>
    </row>
    <row r="861" spans="1:7">
      <c r="A861" s="43" t="s">
        <v>948</v>
      </c>
      <c r="B861" s="44">
        <f t="shared" si="42"/>
        <v>0</v>
      </c>
      <c r="C861" s="44">
        <f t="shared" si="41"/>
        <v>0</v>
      </c>
      <c r="D861" s="45">
        <f>ROUND(MAX((B861-3500)*{0.03,0.1,0.2,0.25,0.3,0.35,0.45}-{0,105,555,1005,2755,5505,13505},0),2)</f>
        <v>0</v>
      </c>
      <c r="E861" s="45">
        <f>LOOKUP(C861/12,{0,1500.001,4500.001,9000.001,35000.001,55000.001,80000.001},{0.03,0.1,0.2,0.25,0.3,0.35,0.45})*C861-LOOKUP(C861/12,{0,1500.001,4500.001,9000.001,35000.001,55000.001,80000.001},{0,105,555,1005,2755,5505,13505})</f>
        <v>0</v>
      </c>
      <c r="F861" s="45">
        <f t="shared" si="43"/>
        <v>0</v>
      </c>
      <c r="G861" s="1"/>
    </row>
    <row r="862" spans="1:7">
      <c r="A862" s="46" t="s">
        <v>949</v>
      </c>
      <c r="B862" s="47">
        <f t="shared" si="42"/>
        <v>0</v>
      </c>
      <c r="C862" s="47">
        <f t="shared" si="41"/>
        <v>0</v>
      </c>
      <c r="D862" s="48">
        <f>ROUND(MAX((B862-3500)*{0.03,0.1,0.2,0.25,0.3,0.35,0.45}-{0,105,555,1005,2755,5505,13505},0),2)</f>
        <v>0</v>
      </c>
      <c r="E862" s="48">
        <f>LOOKUP(C862/12,{0,1500.001,4500.001,9000.001,35000.001,55000.001,80000.001},{0.03,0.1,0.2,0.25,0.3,0.35,0.45})*C862-LOOKUP(C862/12,{0,1500.001,4500.001,9000.001,35000.001,55000.001,80000.001},{0,105,555,1005,2755,5505,13505})</f>
        <v>0</v>
      </c>
      <c r="F862" s="48">
        <f t="shared" si="43"/>
        <v>0</v>
      </c>
      <c r="G862" s="1"/>
    </row>
    <row r="863" spans="1:7">
      <c r="A863" s="43" t="s">
        <v>950</v>
      </c>
      <c r="B863" s="44">
        <f t="shared" si="42"/>
        <v>0</v>
      </c>
      <c r="C863" s="44">
        <f t="shared" si="41"/>
        <v>0</v>
      </c>
      <c r="D863" s="45">
        <f>ROUND(MAX((B863-3500)*{0.03,0.1,0.2,0.25,0.3,0.35,0.45}-{0,105,555,1005,2755,5505,13505},0),2)</f>
        <v>0</v>
      </c>
      <c r="E863" s="45">
        <f>LOOKUP(C863/12,{0,1500.001,4500.001,9000.001,35000.001,55000.001,80000.001},{0.03,0.1,0.2,0.25,0.3,0.35,0.45})*C863-LOOKUP(C863/12,{0,1500.001,4500.001,9000.001,35000.001,55000.001,80000.001},{0,105,555,1005,2755,5505,13505})</f>
        <v>0</v>
      </c>
      <c r="F863" s="45">
        <f t="shared" si="43"/>
        <v>0</v>
      </c>
      <c r="G863" s="1"/>
    </row>
    <row r="864" spans="1:7">
      <c r="A864" s="46" t="s">
        <v>951</v>
      </c>
      <c r="B864" s="47">
        <f t="shared" si="42"/>
        <v>0</v>
      </c>
      <c r="C864" s="47">
        <f t="shared" si="41"/>
        <v>0</v>
      </c>
      <c r="D864" s="48">
        <f>ROUND(MAX((B864-3500)*{0.03,0.1,0.2,0.25,0.3,0.35,0.45}-{0,105,555,1005,2755,5505,13505},0),2)</f>
        <v>0</v>
      </c>
      <c r="E864" s="48">
        <f>LOOKUP(C864/12,{0,1500.001,4500.001,9000.001,35000.001,55000.001,80000.001},{0.03,0.1,0.2,0.25,0.3,0.35,0.45})*C864-LOOKUP(C864/12,{0,1500.001,4500.001,9000.001,35000.001,55000.001,80000.001},{0,105,555,1005,2755,5505,13505})</f>
        <v>0</v>
      </c>
      <c r="F864" s="48">
        <f t="shared" si="43"/>
        <v>0</v>
      </c>
      <c r="G864" s="1"/>
    </row>
    <row r="865" spans="1:7">
      <c r="A865" s="43" t="s">
        <v>952</v>
      </c>
      <c r="B865" s="44">
        <f t="shared" si="42"/>
        <v>0</v>
      </c>
      <c r="C865" s="44">
        <f t="shared" si="41"/>
        <v>0</v>
      </c>
      <c r="D865" s="45">
        <f>ROUND(MAX((B865-3500)*{0.03,0.1,0.2,0.25,0.3,0.35,0.45}-{0,105,555,1005,2755,5505,13505},0),2)</f>
        <v>0</v>
      </c>
      <c r="E865" s="45">
        <f>LOOKUP(C865/12,{0,1500.001,4500.001,9000.001,35000.001,55000.001,80000.001},{0.03,0.1,0.2,0.25,0.3,0.35,0.45})*C865-LOOKUP(C865/12,{0,1500.001,4500.001,9000.001,35000.001,55000.001,80000.001},{0,105,555,1005,2755,5505,13505})</f>
        <v>0</v>
      </c>
      <c r="F865" s="45">
        <f t="shared" si="43"/>
        <v>0</v>
      </c>
      <c r="G865" s="1"/>
    </row>
    <row r="866" spans="1:7">
      <c r="A866" s="46" t="s">
        <v>953</v>
      </c>
      <c r="B866" s="47">
        <f t="shared" si="42"/>
        <v>0</v>
      </c>
      <c r="C866" s="47">
        <f t="shared" si="41"/>
        <v>0</v>
      </c>
      <c r="D866" s="48">
        <f>ROUND(MAX((B866-3500)*{0.03,0.1,0.2,0.25,0.3,0.35,0.45}-{0,105,555,1005,2755,5505,13505},0),2)</f>
        <v>0</v>
      </c>
      <c r="E866" s="48">
        <f>LOOKUP(C866/12,{0,1500.001,4500.001,9000.001,35000.001,55000.001,80000.001},{0.03,0.1,0.2,0.25,0.3,0.35,0.45})*C866-LOOKUP(C866/12,{0,1500.001,4500.001,9000.001,35000.001,55000.001,80000.001},{0,105,555,1005,2755,5505,13505})</f>
        <v>0</v>
      </c>
      <c r="F866" s="48">
        <f t="shared" si="43"/>
        <v>0</v>
      </c>
      <c r="G866" s="1"/>
    </row>
    <row r="867" spans="1:7">
      <c r="A867" s="43" t="s">
        <v>954</v>
      </c>
      <c r="B867" s="44">
        <f t="shared" si="42"/>
        <v>0</v>
      </c>
      <c r="C867" s="44">
        <f t="shared" si="41"/>
        <v>0</v>
      </c>
      <c r="D867" s="45">
        <f>ROUND(MAX((B867-3500)*{0.03,0.1,0.2,0.25,0.3,0.35,0.45}-{0,105,555,1005,2755,5505,13505},0),2)</f>
        <v>0</v>
      </c>
      <c r="E867" s="45">
        <f>LOOKUP(C867/12,{0,1500.001,4500.001,9000.001,35000.001,55000.001,80000.001},{0.03,0.1,0.2,0.25,0.3,0.35,0.45})*C867-LOOKUP(C867/12,{0,1500.001,4500.001,9000.001,35000.001,55000.001,80000.001},{0,105,555,1005,2755,5505,13505})</f>
        <v>0</v>
      </c>
      <c r="F867" s="45">
        <f t="shared" si="43"/>
        <v>0</v>
      </c>
      <c r="G867" s="1"/>
    </row>
    <row r="868" spans="1:7">
      <c r="A868" s="46" t="s">
        <v>955</v>
      </c>
      <c r="B868" s="47">
        <f t="shared" si="42"/>
        <v>0</v>
      </c>
      <c r="C868" s="47">
        <f t="shared" si="41"/>
        <v>0</v>
      </c>
      <c r="D868" s="48">
        <f>ROUND(MAX((B868-3500)*{0.03,0.1,0.2,0.25,0.3,0.35,0.45}-{0,105,555,1005,2755,5505,13505},0),2)</f>
        <v>0</v>
      </c>
      <c r="E868" s="48">
        <f>LOOKUP(C868/12,{0,1500.001,4500.001,9000.001,35000.001,55000.001,80000.001},{0.03,0.1,0.2,0.25,0.3,0.35,0.45})*C868-LOOKUP(C868/12,{0,1500.001,4500.001,9000.001,35000.001,55000.001,80000.001},{0,105,555,1005,2755,5505,13505})</f>
        <v>0</v>
      </c>
      <c r="F868" s="48">
        <f t="shared" si="43"/>
        <v>0</v>
      </c>
      <c r="G868" s="1"/>
    </row>
    <row r="869" spans="1:7">
      <c r="A869" s="43" t="s">
        <v>956</v>
      </c>
      <c r="B869" s="44">
        <f t="shared" si="42"/>
        <v>0</v>
      </c>
      <c r="C869" s="44">
        <f t="shared" si="41"/>
        <v>0</v>
      </c>
      <c r="D869" s="45">
        <f>ROUND(MAX((B869-3500)*{0.03,0.1,0.2,0.25,0.3,0.35,0.45}-{0,105,555,1005,2755,5505,13505},0),2)</f>
        <v>0</v>
      </c>
      <c r="E869" s="45">
        <f>LOOKUP(C869/12,{0,1500.001,4500.001,9000.001,35000.001,55000.001,80000.001},{0.03,0.1,0.2,0.25,0.3,0.35,0.45})*C869-LOOKUP(C869/12,{0,1500.001,4500.001,9000.001,35000.001,55000.001,80000.001},{0,105,555,1005,2755,5505,13505})</f>
        <v>0</v>
      </c>
      <c r="F869" s="45">
        <f t="shared" si="43"/>
        <v>0</v>
      </c>
      <c r="G869" s="1"/>
    </row>
    <row r="870" spans="1:7">
      <c r="A870" s="46" t="s">
        <v>957</v>
      </c>
      <c r="B870" s="47">
        <f t="shared" si="42"/>
        <v>0</v>
      </c>
      <c r="C870" s="47">
        <f t="shared" si="41"/>
        <v>0</v>
      </c>
      <c r="D870" s="48">
        <f>ROUND(MAX((B870-3500)*{0.03,0.1,0.2,0.25,0.3,0.35,0.45}-{0,105,555,1005,2755,5505,13505},0),2)</f>
        <v>0</v>
      </c>
      <c r="E870" s="48">
        <f>LOOKUP(C870/12,{0,1500.001,4500.001,9000.001,35000.001,55000.001,80000.001},{0.03,0.1,0.2,0.25,0.3,0.35,0.45})*C870-LOOKUP(C870/12,{0,1500.001,4500.001,9000.001,35000.001,55000.001,80000.001},{0,105,555,1005,2755,5505,13505})</f>
        <v>0</v>
      </c>
      <c r="F870" s="48">
        <f t="shared" si="43"/>
        <v>0</v>
      </c>
      <c r="G870" s="1"/>
    </row>
    <row r="871" spans="1:7">
      <c r="A871" s="43" t="s">
        <v>958</v>
      </c>
      <c r="B871" s="44">
        <f t="shared" si="42"/>
        <v>0</v>
      </c>
      <c r="C871" s="44">
        <f t="shared" si="41"/>
        <v>0</v>
      </c>
      <c r="D871" s="45">
        <f>ROUND(MAX((B871-3500)*{0.03,0.1,0.2,0.25,0.3,0.35,0.45}-{0,105,555,1005,2755,5505,13505},0),2)</f>
        <v>0</v>
      </c>
      <c r="E871" s="45">
        <f>LOOKUP(C871/12,{0,1500.001,4500.001,9000.001,35000.001,55000.001,80000.001},{0.03,0.1,0.2,0.25,0.3,0.35,0.45})*C871-LOOKUP(C871/12,{0,1500.001,4500.001,9000.001,35000.001,55000.001,80000.001},{0,105,555,1005,2755,5505,13505})</f>
        <v>0</v>
      </c>
      <c r="F871" s="45">
        <f t="shared" si="43"/>
        <v>0</v>
      </c>
      <c r="G871" s="1"/>
    </row>
    <row r="872" spans="1:7">
      <c r="A872" s="46" t="s">
        <v>959</v>
      </c>
      <c r="B872" s="47">
        <f t="shared" si="42"/>
        <v>0</v>
      </c>
      <c r="C872" s="47">
        <f t="shared" si="41"/>
        <v>0</v>
      </c>
      <c r="D872" s="48">
        <f>ROUND(MAX((B872-3500)*{0.03,0.1,0.2,0.25,0.3,0.35,0.45}-{0,105,555,1005,2755,5505,13505},0),2)</f>
        <v>0</v>
      </c>
      <c r="E872" s="48">
        <f>LOOKUP(C872/12,{0,1500.001,4500.001,9000.001,35000.001,55000.001,80000.001},{0.03,0.1,0.2,0.25,0.3,0.35,0.45})*C872-LOOKUP(C872/12,{0,1500.001,4500.001,9000.001,35000.001,55000.001,80000.001},{0,105,555,1005,2755,5505,13505})</f>
        <v>0</v>
      </c>
      <c r="F872" s="48">
        <f t="shared" si="43"/>
        <v>0</v>
      </c>
      <c r="G872" s="1"/>
    </row>
    <row r="873" spans="1:7">
      <c r="A873" s="43" t="s">
        <v>960</v>
      </c>
      <c r="B873" s="44">
        <f t="shared" si="42"/>
        <v>0</v>
      </c>
      <c r="C873" s="44">
        <f t="shared" si="41"/>
        <v>0</v>
      </c>
      <c r="D873" s="45">
        <f>ROUND(MAX((B873-3500)*{0.03,0.1,0.2,0.25,0.3,0.35,0.45}-{0,105,555,1005,2755,5505,13505},0),2)</f>
        <v>0</v>
      </c>
      <c r="E873" s="45">
        <f>LOOKUP(C873/12,{0,1500.001,4500.001,9000.001,35000.001,55000.001,80000.001},{0.03,0.1,0.2,0.25,0.3,0.35,0.45})*C873-LOOKUP(C873/12,{0,1500.001,4500.001,9000.001,35000.001,55000.001,80000.001},{0,105,555,1005,2755,5505,13505})</f>
        <v>0</v>
      </c>
      <c r="F873" s="45">
        <f t="shared" si="43"/>
        <v>0</v>
      </c>
      <c r="G873" s="1"/>
    </row>
    <row r="874" spans="1:7">
      <c r="A874" s="46" t="s">
        <v>961</v>
      </c>
      <c r="B874" s="47">
        <f t="shared" si="42"/>
        <v>0</v>
      </c>
      <c r="C874" s="47">
        <f t="shared" si="41"/>
        <v>0</v>
      </c>
      <c r="D874" s="48">
        <f>ROUND(MAX((B874-3500)*{0.03,0.1,0.2,0.25,0.3,0.35,0.45}-{0,105,555,1005,2755,5505,13505},0),2)</f>
        <v>0</v>
      </c>
      <c r="E874" s="48">
        <f>LOOKUP(C874/12,{0,1500.001,4500.001,9000.001,35000.001,55000.001,80000.001},{0.03,0.1,0.2,0.25,0.3,0.35,0.45})*C874-LOOKUP(C874/12,{0,1500.001,4500.001,9000.001,35000.001,55000.001,80000.001},{0,105,555,1005,2755,5505,13505})</f>
        <v>0</v>
      </c>
      <c r="F874" s="48">
        <f t="shared" si="43"/>
        <v>0</v>
      </c>
      <c r="G874" s="1"/>
    </row>
    <row r="875" spans="1:7">
      <c r="A875" s="43" t="s">
        <v>962</v>
      </c>
      <c r="B875" s="44">
        <f t="shared" si="42"/>
        <v>0</v>
      </c>
      <c r="C875" s="44">
        <f t="shared" si="41"/>
        <v>0</v>
      </c>
      <c r="D875" s="45">
        <f>ROUND(MAX((B875-3500)*{0.03,0.1,0.2,0.25,0.3,0.35,0.45}-{0,105,555,1005,2755,5505,13505},0),2)</f>
        <v>0</v>
      </c>
      <c r="E875" s="45">
        <f>LOOKUP(C875/12,{0,1500.001,4500.001,9000.001,35000.001,55000.001,80000.001},{0.03,0.1,0.2,0.25,0.3,0.35,0.45})*C875-LOOKUP(C875/12,{0,1500.001,4500.001,9000.001,35000.001,55000.001,80000.001},{0,105,555,1005,2755,5505,13505})</f>
        <v>0</v>
      </c>
      <c r="F875" s="45">
        <f t="shared" si="43"/>
        <v>0</v>
      </c>
      <c r="G875" s="1"/>
    </row>
    <row r="876" spans="1:7">
      <c r="A876" s="46" t="s">
        <v>963</v>
      </c>
      <c r="B876" s="47">
        <f t="shared" si="42"/>
        <v>0</v>
      </c>
      <c r="C876" s="47">
        <f t="shared" si="41"/>
        <v>0</v>
      </c>
      <c r="D876" s="48">
        <f>ROUND(MAX((B876-3500)*{0.03,0.1,0.2,0.25,0.3,0.35,0.45}-{0,105,555,1005,2755,5505,13505},0),2)</f>
        <v>0</v>
      </c>
      <c r="E876" s="48">
        <f>LOOKUP(C876/12,{0,1500.001,4500.001,9000.001,35000.001,55000.001,80000.001},{0.03,0.1,0.2,0.25,0.3,0.35,0.45})*C876-LOOKUP(C876/12,{0,1500.001,4500.001,9000.001,35000.001,55000.001,80000.001},{0,105,555,1005,2755,5505,13505})</f>
        <v>0</v>
      </c>
      <c r="F876" s="48">
        <f t="shared" si="43"/>
        <v>0</v>
      </c>
      <c r="G876" s="1"/>
    </row>
    <row r="877" spans="1:7">
      <c r="A877" s="43" t="s">
        <v>964</v>
      </c>
      <c r="B877" s="44">
        <f t="shared" si="42"/>
        <v>0</v>
      </c>
      <c r="C877" s="44">
        <f t="shared" si="41"/>
        <v>0</v>
      </c>
      <c r="D877" s="45">
        <f>ROUND(MAX((B877-3500)*{0.03,0.1,0.2,0.25,0.3,0.35,0.45}-{0,105,555,1005,2755,5505,13505},0),2)</f>
        <v>0</v>
      </c>
      <c r="E877" s="45">
        <f>LOOKUP(C877/12,{0,1500.001,4500.001,9000.001,35000.001,55000.001,80000.001},{0.03,0.1,0.2,0.25,0.3,0.35,0.45})*C877-LOOKUP(C877/12,{0,1500.001,4500.001,9000.001,35000.001,55000.001,80000.001},{0,105,555,1005,2755,5505,13505})</f>
        <v>0</v>
      </c>
      <c r="F877" s="45">
        <f t="shared" si="43"/>
        <v>0</v>
      </c>
      <c r="G877" s="1"/>
    </row>
    <row r="878" spans="1:7">
      <c r="A878" s="46" t="s">
        <v>965</v>
      </c>
      <c r="B878" s="47">
        <f t="shared" si="42"/>
        <v>0</v>
      </c>
      <c r="C878" s="47">
        <f t="shared" si="41"/>
        <v>0</v>
      </c>
      <c r="D878" s="48">
        <f>ROUND(MAX((B878-3500)*{0.03,0.1,0.2,0.25,0.3,0.35,0.45}-{0,105,555,1005,2755,5505,13505},0),2)</f>
        <v>0</v>
      </c>
      <c r="E878" s="48">
        <f>LOOKUP(C878/12,{0,1500.001,4500.001,9000.001,35000.001,55000.001,80000.001},{0.03,0.1,0.2,0.25,0.3,0.35,0.45})*C878-LOOKUP(C878/12,{0,1500.001,4500.001,9000.001,35000.001,55000.001,80000.001},{0,105,555,1005,2755,5505,13505})</f>
        <v>0</v>
      </c>
      <c r="F878" s="48">
        <f t="shared" si="43"/>
        <v>0</v>
      </c>
      <c r="G878" s="1"/>
    </row>
    <row r="879" spans="1:7">
      <c r="A879" s="43" t="s">
        <v>966</v>
      </c>
      <c r="B879" s="44">
        <f t="shared" si="42"/>
        <v>0</v>
      </c>
      <c r="C879" s="44">
        <f t="shared" si="41"/>
        <v>0</v>
      </c>
      <c r="D879" s="45">
        <f>ROUND(MAX((B879-3500)*{0.03,0.1,0.2,0.25,0.3,0.35,0.45}-{0,105,555,1005,2755,5505,13505},0),2)</f>
        <v>0</v>
      </c>
      <c r="E879" s="45">
        <f>LOOKUP(C879/12,{0,1500.001,4500.001,9000.001,35000.001,55000.001,80000.001},{0.03,0.1,0.2,0.25,0.3,0.35,0.45})*C879-LOOKUP(C879/12,{0,1500.001,4500.001,9000.001,35000.001,55000.001,80000.001},{0,105,555,1005,2755,5505,13505})</f>
        <v>0</v>
      </c>
      <c r="F879" s="45">
        <f t="shared" si="43"/>
        <v>0</v>
      </c>
      <c r="G879" s="1"/>
    </row>
    <row r="880" spans="1:7">
      <c r="A880" s="46" t="s">
        <v>967</v>
      </c>
      <c r="B880" s="47">
        <f t="shared" si="42"/>
        <v>0</v>
      </c>
      <c r="C880" s="47">
        <f t="shared" si="41"/>
        <v>0</v>
      </c>
      <c r="D880" s="48">
        <f>ROUND(MAX((B880-3500)*{0.03,0.1,0.2,0.25,0.3,0.35,0.45}-{0,105,555,1005,2755,5505,13505},0),2)</f>
        <v>0</v>
      </c>
      <c r="E880" s="48">
        <f>LOOKUP(C880/12,{0,1500.001,4500.001,9000.001,35000.001,55000.001,80000.001},{0.03,0.1,0.2,0.25,0.3,0.35,0.45})*C880-LOOKUP(C880/12,{0,1500.001,4500.001,9000.001,35000.001,55000.001,80000.001},{0,105,555,1005,2755,5505,13505})</f>
        <v>0</v>
      </c>
      <c r="F880" s="48">
        <f t="shared" si="43"/>
        <v>0</v>
      </c>
      <c r="G880" s="1"/>
    </row>
    <row r="881" spans="1:7">
      <c r="A881" s="43" t="s">
        <v>968</v>
      </c>
      <c r="B881" s="44">
        <f t="shared" si="42"/>
        <v>0</v>
      </c>
      <c r="C881" s="44">
        <f t="shared" si="41"/>
        <v>0</v>
      </c>
      <c r="D881" s="45">
        <f>ROUND(MAX((B881-3500)*{0.03,0.1,0.2,0.25,0.3,0.35,0.45}-{0,105,555,1005,2755,5505,13505},0),2)</f>
        <v>0</v>
      </c>
      <c r="E881" s="45">
        <f>LOOKUP(C881/12,{0,1500.001,4500.001,9000.001,35000.001,55000.001,80000.001},{0.03,0.1,0.2,0.25,0.3,0.35,0.45})*C881-LOOKUP(C881/12,{0,1500.001,4500.001,9000.001,35000.001,55000.001,80000.001},{0,105,555,1005,2755,5505,13505})</f>
        <v>0</v>
      </c>
      <c r="F881" s="45">
        <f t="shared" si="43"/>
        <v>0</v>
      </c>
      <c r="G881" s="1"/>
    </row>
    <row r="882" spans="1:7">
      <c r="A882" s="46" t="s">
        <v>969</v>
      </c>
      <c r="B882" s="47">
        <f t="shared" si="42"/>
        <v>0</v>
      </c>
      <c r="C882" s="47">
        <f t="shared" si="41"/>
        <v>0</v>
      </c>
      <c r="D882" s="48">
        <f>ROUND(MAX((B882-3500)*{0.03,0.1,0.2,0.25,0.3,0.35,0.45}-{0,105,555,1005,2755,5505,13505},0),2)</f>
        <v>0</v>
      </c>
      <c r="E882" s="48">
        <f>LOOKUP(C882/12,{0,1500.001,4500.001,9000.001,35000.001,55000.001,80000.001},{0.03,0.1,0.2,0.25,0.3,0.35,0.45})*C882-LOOKUP(C882/12,{0,1500.001,4500.001,9000.001,35000.001,55000.001,80000.001},{0,105,555,1005,2755,5505,13505})</f>
        <v>0</v>
      </c>
      <c r="F882" s="48">
        <f t="shared" si="43"/>
        <v>0</v>
      </c>
      <c r="G882" s="1"/>
    </row>
    <row r="883" spans="1:7">
      <c r="A883" s="43" t="s">
        <v>970</v>
      </c>
      <c r="B883" s="44">
        <f t="shared" si="42"/>
        <v>0</v>
      </c>
      <c r="C883" s="44">
        <f t="shared" si="41"/>
        <v>0</v>
      </c>
      <c r="D883" s="45">
        <f>ROUND(MAX((B883-3500)*{0.03,0.1,0.2,0.25,0.3,0.35,0.45}-{0,105,555,1005,2755,5505,13505},0),2)</f>
        <v>0</v>
      </c>
      <c r="E883" s="45">
        <f>LOOKUP(C883/12,{0,1500.001,4500.001,9000.001,35000.001,55000.001,80000.001},{0.03,0.1,0.2,0.25,0.3,0.35,0.45})*C883-LOOKUP(C883/12,{0,1500.001,4500.001,9000.001,35000.001,55000.001,80000.001},{0,105,555,1005,2755,5505,13505})</f>
        <v>0</v>
      </c>
      <c r="F883" s="45">
        <f t="shared" si="43"/>
        <v>0</v>
      </c>
      <c r="G883" s="1"/>
    </row>
    <row r="884" spans="1:7">
      <c r="A884" s="46" t="s">
        <v>971</v>
      </c>
      <c r="B884" s="47">
        <f t="shared" si="42"/>
        <v>0</v>
      </c>
      <c r="C884" s="47">
        <f t="shared" si="41"/>
        <v>0</v>
      </c>
      <c r="D884" s="48">
        <f>ROUND(MAX((B884-3500)*{0.03,0.1,0.2,0.25,0.3,0.35,0.45}-{0,105,555,1005,2755,5505,13505},0),2)</f>
        <v>0</v>
      </c>
      <c r="E884" s="48">
        <f>LOOKUP(C884/12,{0,1500.001,4500.001,9000.001,35000.001,55000.001,80000.001},{0.03,0.1,0.2,0.25,0.3,0.35,0.45})*C884-LOOKUP(C884/12,{0,1500.001,4500.001,9000.001,35000.001,55000.001,80000.001},{0,105,555,1005,2755,5505,13505})</f>
        <v>0</v>
      </c>
      <c r="F884" s="48">
        <f t="shared" si="43"/>
        <v>0</v>
      </c>
      <c r="G884" s="1"/>
    </row>
    <row r="885" spans="1:7">
      <c r="A885" s="43" t="s">
        <v>972</v>
      </c>
      <c r="B885" s="44">
        <f t="shared" si="42"/>
        <v>0</v>
      </c>
      <c r="C885" s="44">
        <f t="shared" si="41"/>
        <v>0</v>
      </c>
      <c r="D885" s="45">
        <f>ROUND(MAX((B885-3500)*{0.03,0.1,0.2,0.25,0.3,0.35,0.45}-{0,105,555,1005,2755,5505,13505},0),2)</f>
        <v>0</v>
      </c>
      <c r="E885" s="45">
        <f>LOOKUP(C885/12,{0,1500.001,4500.001,9000.001,35000.001,55000.001,80000.001},{0.03,0.1,0.2,0.25,0.3,0.35,0.45})*C885-LOOKUP(C885/12,{0,1500.001,4500.001,9000.001,35000.001,55000.001,80000.001},{0,105,555,1005,2755,5505,13505})</f>
        <v>0</v>
      </c>
      <c r="F885" s="45">
        <f t="shared" si="43"/>
        <v>0</v>
      </c>
      <c r="G885" s="1"/>
    </row>
    <row r="886" spans="1:7">
      <c r="A886" s="46" t="s">
        <v>973</v>
      </c>
      <c r="B886" s="47">
        <f t="shared" si="42"/>
        <v>0</v>
      </c>
      <c r="C886" s="47">
        <f t="shared" si="41"/>
        <v>0</v>
      </c>
      <c r="D886" s="48">
        <f>ROUND(MAX((B886-3500)*{0.03,0.1,0.2,0.25,0.3,0.35,0.45}-{0,105,555,1005,2755,5505,13505},0),2)</f>
        <v>0</v>
      </c>
      <c r="E886" s="48">
        <f>LOOKUP(C886/12,{0,1500.001,4500.001,9000.001,35000.001,55000.001,80000.001},{0.03,0.1,0.2,0.25,0.3,0.35,0.45})*C886-LOOKUP(C886/12,{0,1500.001,4500.001,9000.001,35000.001,55000.001,80000.001},{0,105,555,1005,2755,5505,13505})</f>
        <v>0</v>
      </c>
      <c r="F886" s="48">
        <f t="shared" si="43"/>
        <v>0</v>
      </c>
      <c r="G886" s="1"/>
    </row>
    <row r="887" spans="1:7">
      <c r="A887" s="43" t="s">
        <v>974</v>
      </c>
      <c r="B887" s="44">
        <f t="shared" si="42"/>
        <v>0</v>
      </c>
      <c r="C887" s="44">
        <f t="shared" si="41"/>
        <v>0</v>
      </c>
      <c r="D887" s="45">
        <f>ROUND(MAX((B887-3500)*{0.03,0.1,0.2,0.25,0.3,0.35,0.45}-{0,105,555,1005,2755,5505,13505},0),2)</f>
        <v>0</v>
      </c>
      <c r="E887" s="45">
        <f>LOOKUP(C887/12,{0,1500.001,4500.001,9000.001,35000.001,55000.001,80000.001},{0.03,0.1,0.2,0.25,0.3,0.35,0.45})*C887-LOOKUP(C887/12,{0,1500.001,4500.001,9000.001,35000.001,55000.001,80000.001},{0,105,555,1005,2755,5505,13505})</f>
        <v>0</v>
      </c>
      <c r="F887" s="45">
        <f t="shared" si="43"/>
        <v>0</v>
      </c>
      <c r="G887" s="1"/>
    </row>
    <row r="888" spans="1:7">
      <c r="A888" s="46" t="s">
        <v>975</v>
      </c>
      <c r="B888" s="47">
        <f t="shared" si="42"/>
        <v>0</v>
      </c>
      <c r="C888" s="47">
        <f t="shared" si="41"/>
        <v>0</v>
      </c>
      <c r="D888" s="48">
        <f>ROUND(MAX((B888-3500)*{0.03,0.1,0.2,0.25,0.3,0.35,0.45}-{0,105,555,1005,2755,5505,13505},0),2)</f>
        <v>0</v>
      </c>
      <c r="E888" s="48">
        <f>LOOKUP(C888/12,{0,1500.001,4500.001,9000.001,35000.001,55000.001,80000.001},{0.03,0.1,0.2,0.25,0.3,0.35,0.45})*C888-LOOKUP(C888/12,{0,1500.001,4500.001,9000.001,35000.001,55000.001,80000.001},{0,105,555,1005,2755,5505,13505})</f>
        <v>0</v>
      </c>
      <c r="F888" s="48">
        <f t="shared" si="43"/>
        <v>0</v>
      </c>
      <c r="G888" s="1"/>
    </row>
    <row r="889" spans="1:7">
      <c r="A889" s="43" t="s">
        <v>976</v>
      </c>
      <c r="B889" s="44">
        <f t="shared" si="42"/>
        <v>0</v>
      </c>
      <c r="C889" s="44">
        <f t="shared" si="41"/>
        <v>0</v>
      </c>
      <c r="D889" s="45">
        <f>ROUND(MAX((B889-3500)*{0.03,0.1,0.2,0.25,0.3,0.35,0.45}-{0,105,555,1005,2755,5505,13505},0),2)</f>
        <v>0</v>
      </c>
      <c r="E889" s="45">
        <f>LOOKUP(C889/12,{0,1500.001,4500.001,9000.001,35000.001,55000.001,80000.001},{0.03,0.1,0.2,0.25,0.3,0.35,0.45})*C889-LOOKUP(C889/12,{0,1500.001,4500.001,9000.001,35000.001,55000.001,80000.001},{0,105,555,1005,2755,5505,13505})</f>
        <v>0</v>
      </c>
      <c r="F889" s="45">
        <f t="shared" si="43"/>
        <v>0</v>
      </c>
      <c r="G889" s="1"/>
    </row>
    <row r="890" spans="1:7">
      <c r="A890" s="46" t="s">
        <v>977</v>
      </c>
      <c r="B890" s="47">
        <f t="shared" si="42"/>
        <v>0</v>
      </c>
      <c r="C890" s="47">
        <f t="shared" si="41"/>
        <v>0</v>
      </c>
      <c r="D890" s="48">
        <f>ROUND(MAX((B890-3500)*{0.03,0.1,0.2,0.25,0.3,0.35,0.45}-{0,105,555,1005,2755,5505,13505},0),2)</f>
        <v>0</v>
      </c>
      <c r="E890" s="48">
        <f>LOOKUP(C890/12,{0,1500.001,4500.001,9000.001,35000.001,55000.001,80000.001},{0.03,0.1,0.2,0.25,0.3,0.35,0.45})*C890-LOOKUP(C890/12,{0,1500.001,4500.001,9000.001,35000.001,55000.001,80000.001},{0,105,555,1005,2755,5505,13505})</f>
        <v>0</v>
      </c>
      <c r="F890" s="48">
        <f t="shared" si="43"/>
        <v>0</v>
      </c>
      <c r="G890" s="1"/>
    </row>
    <row r="891" spans="1:7">
      <c r="A891" s="43" t="s">
        <v>978</v>
      </c>
      <c r="B891" s="44">
        <f t="shared" si="42"/>
        <v>0</v>
      </c>
      <c r="C891" s="44">
        <f t="shared" si="41"/>
        <v>0</v>
      </c>
      <c r="D891" s="45">
        <f>ROUND(MAX((B891-3500)*{0.03,0.1,0.2,0.25,0.3,0.35,0.45}-{0,105,555,1005,2755,5505,13505},0),2)</f>
        <v>0</v>
      </c>
      <c r="E891" s="45">
        <f>LOOKUP(C891/12,{0,1500.001,4500.001,9000.001,35000.001,55000.001,80000.001},{0.03,0.1,0.2,0.25,0.3,0.35,0.45})*C891-LOOKUP(C891/12,{0,1500.001,4500.001,9000.001,35000.001,55000.001,80000.001},{0,105,555,1005,2755,5505,13505})</f>
        <v>0</v>
      </c>
      <c r="F891" s="45">
        <f t="shared" si="43"/>
        <v>0</v>
      </c>
      <c r="G891" s="1"/>
    </row>
    <row r="892" spans="1:7">
      <c r="A892" s="46" t="s">
        <v>979</v>
      </c>
      <c r="B892" s="47">
        <f t="shared" si="42"/>
        <v>0</v>
      </c>
      <c r="C892" s="47">
        <f t="shared" si="41"/>
        <v>0</v>
      </c>
      <c r="D892" s="48">
        <f>ROUND(MAX((B892-3500)*{0.03,0.1,0.2,0.25,0.3,0.35,0.45}-{0,105,555,1005,2755,5505,13505},0),2)</f>
        <v>0</v>
      </c>
      <c r="E892" s="48">
        <f>LOOKUP(C892/12,{0,1500.001,4500.001,9000.001,35000.001,55000.001,80000.001},{0.03,0.1,0.2,0.25,0.3,0.35,0.45})*C892-LOOKUP(C892/12,{0,1500.001,4500.001,9000.001,35000.001,55000.001,80000.001},{0,105,555,1005,2755,5505,13505})</f>
        <v>0</v>
      </c>
      <c r="F892" s="48">
        <f t="shared" si="43"/>
        <v>0</v>
      </c>
      <c r="G892" s="1"/>
    </row>
    <row r="893" spans="1:7">
      <c r="A893" s="43" t="s">
        <v>980</v>
      </c>
      <c r="B893" s="44">
        <f t="shared" si="42"/>
        <v>0</v>
      </c>
      <c r="C893" s="44">
        <f t="shared" si="41"/>
        <v>0</v>
      </c>
      <c r="D893" s="45">
        <f>ROUND(MAX((B893-3500)*{0.03,0.1,0.2,0.25,0.3,0.35,0.45}-{0,105,555,1005,2755,5505,13505},0),2)</f>
        <v>0</v>
      </c>
      <c r="E893" s="45">
        <f>LOOKUP(C893/12,{0,1500.001,4500.001,9000.001,35000.001,55000.001,80000.001},{0.03,0.1,0.2,0.25,0.3,0.35,0.45})*C893-LOOKUP(C893/12,{0,1500.001,4500.001,9000.001,35000.001,55000.001,80000.001},{0,105,555,1005,2755,5505,13505})</f>
        <v>0</v>
      </c>
      <c r="F893" s="45">
        <f t="shared" si="43"/>
        <v>0</v>
      </c>
      <c r="G893" s="1"/>
    </row>
    <row r="894" spans="1:7">
      <c r="A894" s="46" t="s">
        <v>981</v>
      </c>
      <c r="B894" s="47">
        <f t="shared" si="42"/>
        <v>0</v>
      </c>
      <c r="C894" s="47">
        <f t="shared" si="41"/>
        <v>0</v>
      </c>
      <c r="D894" s="48">
        <f>ROUND(MAX((B894-3500)*{0.03,0.1,0.2,0.25,0.3,0.35,0.45}-{0,105,555,1005,2755,5505,13505},0),2)</f>
        <v>0</v>
      </c>
      <c r="E894" s="48">
        <f>LOOKUP(C894/12,{0,1500.001,4500.001,9000.001,35000.001,55000.001,80000.001},{0.03,0.1,0.2,0.25,0.3,0.35,0.45})*C894-LOOKUP(C894/12,{0,1500.001,4500.001,9000.001,35000.001,55000.001,80000.001},{0,105,555,1005,2755,5505,13505})</f>
        <v>0</v>
      </c>
      <c r="F894" s="48">
        <f t="shared" si="43"/>
        <v>0</v>
      </c>
      <c r="G894" s="1"/>
    </row>
    <row r="895" spans="1:7">
      <c r="A895" s="43" t="s">
        <v>982</v>
      </c>
      <c r="B895" s="44">
        <f t="shared" si="42"/>
        <v>0</v>
      </c>
      <c r="C895" s="44">
        <f t="shared" si="41"/>
        <v>0</v>
      </c>
      <c r="D895" s="45">
        <f>ROUND(MAX((B895-3500)*{0.03,0.1,0.2,0.25,0.3,0.35,0.45}-{0,105,555,1005,2755,5505,13505},0),2)</f>
        <v>0</v>
      </c>
      <c r="E895" s="45">
        <f>LOOKUP(C895/12,{0,1500.001,4500.001,9000.001,35000.001,55000.001,80000.001},{0.03,0.1,0.2,0.25,0.3,0.35,0.45})*C895-LOOKUP(C895/12,{0,1500.001,4500.001,9000.001,35000.001,55000.001,80000.001},{0,105,555,1005,2755,5505,13505})</f>
        <v>0</v>
      </c>
      <c r="F895" s="45">
        <f t="shared" si="43"/>
        <v>0</v>
      </c>
      <c r="G895" s="1"/>
    </row>
    <row r="896" spans="1:7">
      <c r="A896" s="46" t="s">
        <v>983</v>
      </c>
      <c r="B896" s="47">
        <f t="shared" si="42"/>
        <v>0</v>
      </c>
      <c r="C896" s="47">
        <f t="shared" si="41"/>
        <v>0</v>
      </c>
      <c r="D896" s="48">
        <f>ROUND(MAX((B896-3500)*{0.03,0.1,0.2,0.25,0.3,0.35,0.45}-{0,105,555,1005,2755,5505,13505},0),2)</f>
        <v>0</v>
      </c>
      <c r="E896" s="48">
        <f>LOOKUP(C896/12,{0,1500.001,4500.001,9000.001,35000.001,55000.001,80000.001},{0.03,0.1,0.2,0.25,0.3,0.35,0.45})*C896-LOOKUP(C896/12,{0,1500.001,4500.001,9000.001,35000.001,55000.001,80000.001},{0,105,555,1005,2755,5505,13505})</f>
        <v>0</v>
      </c>
      <c r="F896" s="48">
        <f t="shared" si="43"/>
        <v>0</v>
      </c>
      <c r="G896" s="1"/>
    </row>
    <row r="897" spans="1:7">
      <c r="A897" s="43" t="s">
        <v>984</v>
      </c>
      <c r="B897" s="44">
        <f t="shared" si="42"/>
        <v>0</v>
      </c>
      <c r="C897" s="44">
        <f t="shared" si="41"/>
        <v>0</v>
      </c>
      <c r="D897" s="45">
        <f>ROUND(MAX((B897-3500)*{0.03,0.1,0.2,0.25,0.3,0.35,0.45}-{0,105,555,1005,2755,5505,13505},0),2)</f>
        <v>0</v>
      </c>
      <c r="E897" s="45">
        <f>LOOKUP(C897/12,{0,1500.001,4500.001,9000.001,35000.001,55000.001,80000.001},{0.03,0.1,0.2,0.25,0.3,0.35,0.45})*C897-LOOKUP(C897/12,{0,1500.001,4500.001,9000.001,35000.001,55000.001,80000.001},{0,105,555,1005,2755,5505,13505})</f>
        <v>0</v>
      </c>
      <c r="F897" s="45">
        <f t="shared" si="43"/>
        <v>0</v>
      </c>
      <c r="G897" s="1"/>
    </row>
    <row r="898" spans="1:7">
      <c r="A898" s="46" t="s">
        <v>985</v>
      </c>
      <c r="B898" s="47">
        <f t="shared" si="42"/>
        <v>0</v>
      </c>
      <c r="C898" s="47">
        <f t="shared" ref="C898:C961" si="44">(B898&lt;&gt;0)*($I$6+$I$5-B898)</f>
        <v>0</v>
      </c>
      <c r="D898" s="48">
        <f>ROUND(MAX((B898-3500)*{0.03,0.1,0.2,0.25,0.3,0.35,0.45}-{0,105,555,1005,2755,5505,13505},0),2)</f>
        <v>0</v>
      </c>
      <c r="E898" s="48">
        <f>LOOKUP(C898/12,{0,1500.001,4500.001,9000.001,35000.001,55000.001,80000.001},{0.03,0.1,0.2,0.25,0.3,0.35,0.45})*C898-LOOKUP(C898/12,{0,1500.001,4500.001,9000.001,35000.001,55000.001,80000.001},{0,105,555,1005,2755,5505,13505})</f>
        <v>0</v>
      </c>
      <c r="F898" s="48">
        <f t="shared" si="43"/>
        <v>0</v>
      </c>
      <c r="G898" s="1"/>
    </row>
    <row r="899" spans="1:7">
      <c r="A899" s="43" t="s">
        <v>986</v>
      </c>
      <c r="B899" s="44">
        <f t="shared" ref="B899:B962" si="45">IF(AND(B898+100&lt;$I$6+$I$5,B898&lt;&gt;0),B898+100,0)</f>
        <v>0</v>
      </c>
      <c r="C899" s="44">
        <f t="shared" si="44"/>
        <v>0</v>
      </c>
      <c r="D899" s="45">
        <f>ROUND(MAX((B899-3500)*{0.03,0.1,0.2,0.25,0.3,0.35,0.45}-{0,105,555,1005,2755,5505,13505},0),2)</f>
        <v>0</v>
      </c>
      <c r="E899" s="45">
        <f>LOOKUP(C899/12,{0,1500.001,4500.001,9000.001,35000.001,55000.001,80000.001},{0.03,0.1,0.2,0.25,0.3,0.35,0.45})*C899-LOOKUP(C899/12,{0,1500.001,4500.001,9000.001,35000.001,55000.001,80000.001},{0,105,555,1005,2755,5505,13505})</f>
        <v>0</v>
      </c>
      <c r="F899" s="45">
        <f t="shared" si="43"/>
        <v>0</v>
      </c>
      <c r="G899" s="1"/>
    </row>
    <row r="900" spans="1:7">
      <c r="A900" s="46" t="s">
        <v>987</v>
      </c>
      <c r="B900" s="47">
        <f t="shared" si="45"/>
        <v>0</v>
      </c>
      <c r="C900" s="47">
        <f t="shared" si="44"/>
        <v>0</v>
      </c>
      <c r="D900" s="48">
        <f>ROUND(MAX((B900-3500)*{0.03,0.1,0.2,0.25,0.3,0.35,0.45}-{0,105,555,1005,2755,5505,13505},0),2)</f>
        <v>0</v>
      </c>
      <c r="E900" s="48">
        <f>LOOKUP(C900/12,{0,1500.001,4500.001,9000.001,35000.001,55000.001,80000.001},{0.03,0.1,0.2,0.25,0.3,0.35,0.45})*C900-LOOKUP(C900/12,{0,1500.001,4500.001,9000.001,35000.001,55000.001,80000.001},{0,105,555,1005,2755,5505,13505})</f>
        <v>0</v>
      </c>
      <c r="F900" s="48">
        <f t="shared" si="43"/>
        <v>0</v>
      </c>
      <c r="G900" s="1"/>
    </row>
    <row r="901" spans="1:7">
      <c r="A901" s="43" t="s">
        <v>988</v>
      </c>
      <c r="B901" s="44">
        <f t="shared" si="45"/>
        <v>0</v>
      </c>
      <c r="C901" s="44">
        <f t="shared" si="44"/>
        <v>0</v>
      </c>
      <c r="D901" s="45">
        <f>ROUND(MAX((B901-3500)*{0.03,0.1,0.2,0.25,0.3,0.35,0.45}-{0,105,555,1005,2755,5505,13505},0),2)</f>
        <v>0</v>
      </c>
      <c r="E901" s="45">
        <f>LOOKUP(C901/12,{0,1500.001,4500.001,9000.001,35000.001,55000.001,80000.001},{0.03,0.1,0.2,0.25,0.3,0.35,0.45})*C901-LOOKUP(C901/12,{0,1500.001,4500.001,9000.001,35000.001,55000.001,80000.001},{0,105,555,1005,2755,5505,13505})</f>
        <v>0</v>
      </c>
      <c r="F901" s="45">
        <f t="shared" si="43"/>
        <v>0</v>
      </c>
      <c r="G901" s="1"/>
    </row>
    <row r="902" spans="1:7">
      <c r="A902" s="46" t="s">
        <v>989</v>
      </c>
      <c r="B902" s="47">
        <f t="shared" si="45"/>
        <v>0</v>
      </c>
      <c r="C902" s="47">
        <f t="shared" si="44"/>
        <v>0</v>
      </c>
      <c r="D902" s="48">
        <f>ROUND(MAX((B902-3500)*{0.03,0.1,0.2,0.25,0.3,0.35,0.45}-{0,105,555,1005,2755,5505,13505},0),2)</f>
        <v>0</v>
      </c>
      <c r="E902" s="48">
        <f>LOOKUP(C902/12,{0,1500.001,4500.001,9000.001,35000.001,55000.001,80000.001},{0.03,0.1,0.2,0.25,0.3,0.35,0.45})*C902-LOOKUP(C902/12,{0,1500.001,4500.001,9000.001,35000.001,55000.001,80000.001},{0,105,555,1005,2755,5505,13505})</f>
        <v>0</v>
      </c>
      <c r="F902" s="48">
        <f t="shared" si="43"/>
        <v>0</v>
      </c>
      <c r="G902" s="1"/>
    </row>
    <row r="903" spans="1:7">
      <c r="A903" s="43" t="s">
        <v>990</v>
      </c>
      <c r="B903" s="44">
        <f t="shared" si="45"/>
        <v>0</v>
      </c>
      <c r="C903" s="44">
        <f t="shared" si="44"/>
        <v>0</v>
      </c>
      <c r="D903" s="45">
        <f>ROUND(MAX((B903-3500)*{0.03,0.1,0.2,0.25,0.3,0.35,0.45}-{0,105,555,1005,2755,5505,13505},0),2)</f>
        <v>0</v>
      </c>
      <c r="E903" s="45">
        <f>LOOKUP(C903/12,{0,1500.001,4500.001,9000.001,35000.001,55000.001,80000.001},{0.03,0.1,0.2,0.25,0.3,0.35,0.45})*C903-LOOKUP(C903/12,{0,1500.001,4500.001,9000.001,35000.001,55000.001,80000.001},{0,105,555,1005,2755,5505,13505})</f>
        <v>0</v>
      </c>
      <c r="F903" s="45">
        <f t="shared" si="43"/>
        <v>0</v>
      </c>
      <c r="G903" s="1"/>
    </row>
    <row r="904" spans="1:7">
      <c r="A904" s="46" t="s">
        <v>991</v>
      </c>
      <c r="B904" s="47">
        <f t="shared" si="45"/>
        <v>0</v>
      </c>
      <c r="C904" s="47">
        <f t="shared" si="44"/>
        <v>0</v>
      </c>
      <c r="D904" s="48">
        <f>ROUND(MAX((B904-3500)*{0.03,0.1,0.2,0.25,0.3,0.35,0.45}-{0,105,555,1005,2755,5505,13505},0),2)</f>
        <v>0</v>
      </c>
      <c r="E904" s="48">
        <f>LOOKUP(C904/12,{0,1500.001,4500.001,9000.001,35000.001,55000.001,80000.001},{0.03,0.1,0.2,0.25,0.3,0.35,0.45})*C904-LOOKUP(C904/12,{0,1500.001,4500.001,9000.001,35000.001,55000.001,80000.001},{0,105,555,1005,2755,5505,13505})</f>
        <v>0</v>
      </c>
      <c r="F904" s="48">
        <f t="shared" si="43"/>
        <v>0</v>
      </c>
      <c r="G904" s="1"/>
    </row>
    <row r="905" spans="1:7">
      <c r="A905" s="43" t="s">
        <v>992</v>
      </c>
      <c r="B905" s="44">
        <f t="shared" si="45"/>
        <v>0</v>
      </c>
      <c r="C905" s="44">
        <f t="shared" si="44"/>
        <v>0</v>
      </c>
      <c r="D905" s="45">
        <f>ROUND(MAX((B905-3500)*{0.03,0.1,0.2,0.25,0.3,0.35,0.45}-{0,105,555,1005,2755,5505,13505},0),2)</f>
        <v>0</v>
      </c>
      <c r="E905" s="45">
        <f>LOOKUP(C905/12,{0,1500.001,4500.001,9000.001,35000.001,55000.001,80000.001},{0.03,0.1,0.2,0.25,0.3,0.35,0.45})*C905-LOOKUP(C905/12,{0,1500.001,4500.001,9000.001,35000.001,55000.001,80000.001},{0,105,555,1005,2755,5505,13505})</f>
        <v>0</v>
      </c>
      <c r="F905" s="45">
        <f t="shared" si="43"/>
        <v>0</v>
      </c>
      <c r="G905" s="1"/>
    </row>
    <row r="906" spans="1:7">
      <c r="A906" s="46" t="s">
        <v>993</v>
      </c>
      <c r="B906" s="47">
        <f t="shared" si="45"/>
        <v>0</v>
      </c>
      <c r="C906" s="47">
        <f t="shared" si="44"/>
        <v>0</v>
      </c>
      <c r="D906" s="48">
        <f>ROUND(MAX((B906-3500)*{0.03,0.1,0.2,0.25,0.3,0.35,0.45}-{0,105,555,1005,2755,5505,13505},0),2)</f>
        <v>0</v>
      </c>
      <c r="E906" s="48">
        <f>LOOKUP(C906/12,{0,1500.001,4500.001,9000.001,35000.001,55000.001,80000.001},{0.03,0.1,0.2,0.25,0.3,0.35,0.45})*C906-LOOKUP(C906/12,{0,1500.001,4500.001,9000.001,35000.001,55000.001,80000.001},{0,105,555,1005,2755,5505,13505})</f>
        <v>0</v>
      </c>
      <c r="F906" s="48">
        <f t="shared" si="43"/>
        <v>0</v>
      </c>
      <c r="G906" s="1"/>
    </row>
    <row r="907" spans="1:7">
      <c r="A907" s="43" t="s">
        <v>994</v>
      </c>
      <c r="B907" s="44">
        <f t="shared" si="45"/>
        <v>0</v>
      </c>
      <c r="C907" s="44">
        <f t="shared" si="44"/>
        <v>0</v>
      </c>
      <c r="D907" s="45">
        <f>ROUND(MAX((B907-3500)*{0.03,0.1,0.2,0.25,0.3,0.35,0.45}-{0,105,555,1005,2755,5505,13505},0),2)</f>
        <v>0</v>
      </c>
      <c r="E907" s="45">
        <f>LOOKUP(C907/12,{0,1500.001,4500.001,9000.001,35000.001,55000.001,80000.001},{0.03,0.1,0.2,0.25,0.3,0.35,0.45})*C907-LOOKUP(C907/12,{0,1500.001,4500.001,9000.001,35000.001,55000.001,80000.001},{0,105,555,1005,2755,5505,13505})</f>
        <v>0</v>
      </c>
      <c r="F907" s="45">
        <f t="shared" si="43"/>
        <v>0</v>
      </c>
      <c r="G907" s="1"/>
    </row>
    <row r="908" spans="1:7">
      <c r="A908" s="46" t="s">
        <v>995</v>
      </c>
      <c r="B908" s="47">
        <f t="shared" si="45"/>
        <v>0</v>
      </c>
      <c r="C908" s="47">
        <f t="shared" si="44"/>
        <v>0</v>
      </c>
      <c r="D908" s="48">
        <f>ROUND(MAX((B908-3500)*{0.03,0.1,0.2,0.25,0.3,0.35,0.45}-{0,105,555,1005,2755,5505,13505},0),2)</f>
        <v>0</v>
      </c>
      <c r="E908" s="48">
        <f>LOOKUP(C908/12,{0,1500.001,4500.001,9000.001,35000.001,55000.001,80000.001},{0.03,0.1,0.2,0.25,0.3,0.35,0.45})*C908-LOOKUP(C908/12,{0,1500.001,4500.001,9000.001,35000.001,55000.001,80000.001},{0,105,555,1005,2755,5505,13505})</f>
        <v>0</v>
      </c>
      <c r="F908" s="48">
        <f t="shared" si="43"/>
        <v>0</v>
      </c>
      <c r="G908" s="1"/>
    </row>
    <row r="909" spans="1:7">
      <c r="A909" s="43" t="s">
        <v>996</v>
      </c>
      <c r="B909" s="44">
        <f t="shared" si="45"/>
        <v>0</v>
      </c>
      <c r="C909" s="44">
        <f t="shared" si="44"/>
        <v>0</v>
      </c>
      <c r="D909" s="45">
        <f>ROUND(MAX((B909-3500)*{0.03,0.1,0.2,0.25,0.3,0.35,0.45}-{0,105,555,1005,2755,5505,13505},0),2)</f>
        <v>0</v>
      </c>
      <c r="E909" s="45">
        <f>LOOKUP(C909/12,{0,1500.001,4500.001,9000.001,35000.001,55000.001,80000.001},{0.03,0.1,0.2,0.25,0.3,0.35,0.45})*C909-LOOKUP(C909/12,{0,1500.001,4500.001,9000.001,35000.001,55000.001,80000.001},{0,105,555,1005,2755,5505,13505})</f>
        <v>0</v>
      </c>
      <c r="F909" s="45">
        <f t="shared" si="43"/>
        <v>0</v>
      </c>
      <c r="G909" s="1"/>
    </row>
    <row r="910" spans="1:7">
      <c r="A910" s="46" t="s">
        <v>997</v>
      </c>
      <c r="B910" s="47">
        <f t="shared" si="45"/>
        <v>0</v>
      </c>
      <c r="C910" s="47">
        <f t="shared" si="44"/>
        <v>0</v>
      </c>
      <c r="D910" s="48">
        <f>ROUND(MAX((B910-3500)*{0.03,0.1,0.2,0.25,0.3,0.35,0.45}-{0,105,555,1005,2755,5505,13505},0),2)</f>
        <v>0</v>
      </c>
      <c r="E910" s="48">
        <f>LOOKUP(C910/12,{0,1500.001,4500.001,9000.001,35000.001,55000.001,80000.001},{0.03,0.1,0.2,0.25,0.3,0.35,0.45})*C910-LOOKUP(C910/12,{0,1500.001,4500.001,9000.001,35000.001,55000.001,80000.001},{0,105,555,1005,2755,5505,13505})</f>
        <v>0</v>
      </c>
      <c r="F910" s="48">
        <f t="shared" si="43"/>
        <v>0</v>
      </c>
      <c r="G910" s="1"/>
    </row>
    <row r="911" spans="1:7">
      <c r="A911" s="43" t="s">
        <v>998</v>
      </c>
      <c r="B911" s="44">
        <f t="shared" si="45"/>
        <v>0</v>
      </c>
      <c r="C911" s="44">
        <f t="shared" si="44"/>
        <v>0</v>
      </c>
      <c r="D911" s="45">
        <f>ROUND(MAX((B911-3500)*{0.03,0.1,0.2,0.25,0.3,0.35,0.45}-{0,105,555,1005,2755,5505,13505},0),2)</f>
        <v>0</v>
      </c>
      <c r="E911" s="45">
        <f>LOOKUP(C911/12,{0,1500.001,4500.001,9000.001,35000.001,55000.001,80000.001},{0.03,0.1,0.2,0.25,0.3,0.35,0.45})*C911-LOOKUP(C911/12,{0,1500.001,4500.001,9000.001,35000.001,55000.001,80000.001},{0,105,555,1005,2755,5505,13505})</f>
        <v>0</v>
      </c>
      <c r="F911" s="45">
        <f t="shared" si="43"/>
        <v>0</v>
      </c>
      <c r="G911" s="1"/>
    </row>
    <row r="912" spans="1:7">
      <c r="A912" s="46" t="s">
        <v>999</v>
      </c>
      <c r="B912" s="47">
        <f t="shared" si="45"/>
        <v>0</v>
      </c>
      <c r="C912" s="47">
        <f t="shared" si="44"/>
        <v>0</v>
      </c>
      <c r="D912" s="48">
        <f>ROUND(MAX((B912-3500)*{0.03,0.1,0.2,0.25,0.3,0.35,0.45}-{0,105,555,1005,2755,5505,13505},0),2)</f>
        <v>0</v>
      </c>
      <c r="E912" s="48">
        <f>LOOKUP(C912/12,{0,1500.001,4500.001,9000.001,35000.001,55000.001,80000.001},{0.03,0.1,0.2,0.25,0.3,0.35,0.45})*C912-LOOKUP(C912/12,{0,1500.001,4500.001,9000.001,35000.001,55000.001,80000.001},{0,105,555,1005,2755,5505,13505})</f>
        <v>0</v>
      </c>
      <c r="F912" s="48">
        <f t="shared" si="43"/>
        <v>0</v>
      </c>
      <c r="G912" s="1"/>
    </row>
    <row r="913" spans="1:7">
      <c r="A913" s="43" t="s">
        <v>1000</v>
      </c>
      <c r="B913" s="44">
        <f t="shared" si="45"/>
        <v>0</v>
      </c>
      <c r="C913" s="44">
        <f t="shared" si="44"/>
        <v>0</v>
      </c>
      <c r="D913" s="45">
        <f>ROUND(MAX((B913-3500)*{0.03,0.1,0.2,0.25,0.3,0.35,0.45}-{0,105,555,1005,2755,5505,13505},0),2)</f>
        <v>0</v>
      </c>
      <c r="E913" s="45">
        <f>LOOKUP(C913/12,{0,1500.001,4500.001,9000.001,35000.001,55000.001,80000.001},{0.03,0.1,0.2,0.25,0.3,0.35,0.45})*C913-LOOKUP(C913/12,{0,1500.001,4500.001,9000.001,35000.001,55000.001,80000.001},{0,105,555,1005,2755,5505,13505})</f>
        <v>0</v>
      </c>
      <c r="F913" s="45">
        <f t="shared" si="43"/>
        <v>0</v>
      </c>
      <c r="G913" s="1"/>
    </row>
    <row r="914" spans="1:7">
      <c r="A914" s="46" t="s">
        <v>1001</v>
      </c>
      <c r="B914" s="47">
        <f t="shared" si="45"/>
        <v>0</v>
      </c>
      <c r="C914" s="47">
        <f t="shared" si="44"/>
        <v>0</v>
      </c>
      <c r="D914" s="48">
        <f>ROUND(MAX((B914-3500)*{0.03,0.1,0.2,0.25,0.3,0.35,0.45}-{0,105,555,1005,2755,5505,13505},0),2)</f>
        <v>0</v>
      </c>
      <c r="E914" s="48">
        <f>LOOKUP(C914/12,{0,1500.001,4500.001,9000.001,35000.001,55000.001,80000.001},{0.03,0.1,0.2,0.25,0.3,0.35,0.45})*C914-LOOKUP(C914/12,{0,1500.001,4500.001,9000.001,35000.001,55000.001,80000.001},{0,105,555,1005,2755,5505,13505})</f>
        <v>0</v>
      </c>
      <c r="F914" s="48">
        <f t="shared" si="43"/>
        <v>0</v>
      </c>
      <c r="G914" s="1"/>
    </row>
    <row r="915" spans="1:7">
      <c r="A915" s="43" t="s">
        <v>1002</v>
      </c>
      <c r="B915" s="44">
        <f t="shared" si="45"/>
        <v>0</v>
      </c>
      <c r="C915" s="44">
        <f t="shared" si="44"/>
        <v>0</v>
      </c>
      <c r="D915" s="45">
        <f>ROUND(MAX((B915-3500)*{0.03,0.1,0.2,0.25,0.3,0.35,0.45}-{0,105,555,1005,2755,5505,13505},0),2)</f>
        <v>0</v>
      </c>
      <c r="E915" s="45">
        <f>LOOKUP(C915/12,{0,1500.001,4500.001,9000.001,35000.001,55000.001,80000.001},{0.03,0.1,0.2,0.25,0.3,0.35,0.45})*C915-LOOKUP(C915/12,{0,1500.001,4500.001,9000.001,35000.001,55000.001,80000.001},{0,105,555,1005,2755,5505,13505})</f>
        <v>0</v>
      </c>
      <c r="F915" s="45">
        <f t="shared" si="43"/>
        <v>0</v>
      </c>
      <c r="G915" s="1"/>
    </row>
    <row r="916" spans="1:7">
      <c r="A916" s="46" t="s">
        <v>1003</v>
      </c>
      <c r="B916" s="47">
        <f t="shared" si="45"/>
        <v>0</v>
      </c>
      <c r="C916" s="47">
        <f t="shared" si="44"/>
        <v>0</v>
      </c>
      <c r="D916" s="48">
        <f>ROUND(MAX((B916-3500)*{0.03,0.1,0.2,0.25,0.3,0.35,0.45}-{0,105,555,1005,2755,5505,13505},0),2)</f>
        <v>0</v>
      </c>
      <c r="E916" s="48">
        <f>LOOKUP(C916/12,{0,1500.001,4500.001,9000.001,35000.001,55000.001,80000.001},{0.03,0.1,0.2,0.25,0.3,0.35,0.45})*C916-LOOKUP(C916/12,{0,1500.001,4500.001,9000.001,35000.001,55000.001,80000.001},{0,105,555,1005,2755,5505,13505})</f>
        <v>0</v>
      </c>
      <c r="F916" s="48">
        <f t="shared" si="43"/>
        <v>0</v>
      </c>
      <c r="G916" s="1"/>
    </row>
    <row r="917" spans="1:7">
      <c r="A917" s="43" t="s">
        <v>1004</v>
      </c>
      <c r="B917" s="44">
        <f t="shared" si="45"/>
        <v>0</v>
      </c>
      <c r="C917" s="44">
        <f t="shared" si="44"/>
        <v>0</v>
      </c>
      <c r="D917" s="45">
        <f>ROUND(MAX((B917-3500)*{0.03,0.1,0.2,0.25,0.3,0.35,0.45}-{0,105,555,1005,2755,5505,13505},0),2)</f>
        <v>0</v>
      </c>
      <c r="E917" s="45">
        <f>LOOKUP(C917/12,{0,1500.001,4500.001,9000.001,35000.001,55000.001,80000.001},{0.03,0.1,0.2,0.25,0.3,0.35,0.45})*C917-LOOKUP(C917/12,{0,1500.001,4500.001,9000.001,35000.001,55000.001,80000.001},{0,105,555,1005,2755,5505,13505})</f>
        <v>0</v>
      </c>
      <c r="F917" s="45">
        <f t="shared" si="43"/>
        <v>0</v>
      </c>
      <c r="G917" s="1"/>
    </row>
    <row r="918" spans="1:7">
      <c r="A918" s="46" t="s">
        <v>1005</v>
      </c>
      <c r="B918" s="47">
        <f t="shared" si="45"/>
        <v>0</v>
      </c>
      <c r="C918" s="47">
        <f t="shared" si="44"/>
        <v>0</v>
      </c>
      <c r="D918" s="48">
        <f>ROUND(MAX((B918-3500)*{0.03,0.1,0.2,0.25,0.3,0.35,0.45}-{0,105,555,1005,2755,5505,13505},0),2)</f>
        <v>0</v>
      </c>
      <c r="E918" s="48">
        <f>LOOKUP(C918/12,{0,1500.001,4500.001,9000.001,35000.001,55000.001,80000.001},{0.03,0.1,0.2,0.25,0.3,0.35,0.45})*C918-LOOKUP(C918/12,{0,1500.001,4500.001,9000.001,35000.001,55000.001,80000.001},{0,105,555,1005,2755,5505,13505})</f>
        <v>0</v>
      </c>
      <c r="F918" s="48">
        <f t="shared" si="43"/>
        <v>0</v>
      </c>
      <c r="G918" s="1"/>
    </row>
    <row r="919" spans="1:7">
      <c r="A919" s="43" t="s">
        <v>1006</v>
      </c>
      <c r="B919" s="44">
        <f t="shared" si="45"/>
        <v>0</v>
      </c>
      <c r="C919" s="44">
        <f t="shared" si="44"/>
        <v>0</v>
      </c>
      <c r="D919" s="45">
        <f>ROUND(MAX((B919-3500)*{0.03,0.1,0.2,0.25,0.3,0.35,0.45}-{0,105,555,1005,2755,5505,13505},0),2)</f>
        <v>0</v>
      </c>
      <c r="E919" s="45">
        <f>LOOKUP(C919/12,{0,1500.001,4500.001,9000.001,35000.001,55000.001,80000.001},{0.03,0.1,0.2,0.25,0.3,0.35,0.45})*C919-LOOKUP(C919/12,{0,1500.001,4500.001,9000.001,35000.001,55000.001,80000.001},{0,105,555,1005,2755,5505,13505})</f>
        <v>0</v>
      </c>
      <c r="F919" s="45">
        <f t="shared" si="43"/>
        <v>0</v>
      </c>
      <c r="G919" s="1"/>
    </row>
    <row r="920" spans="1:7">
      <c r="A920" s="46" t="s">
        <v>1007</v>
      </c>
      <c r="B920" s="47">
        <f t="shared" si="45"/>
        <v>0</v>
      </c>
      <c r="C920" s="47">
        <f t="shared" si="44"/>
        <v>0</v>
      </c>
      <c r="D920" s="48">
        <f>ROUND(MAX((B920-3500)*{0.03,0.1,0.2,0.25,0.3,0.35,0.45}-{0,105,555,1005,2755,5505,13505},0),2)</f>
        <v>0</v>
      </c>
      <c r="E920" s="48">
        <f>LOOKUP(C920/12,{0,1500.001,4500.001,9000.001,35000.001,55000.001,80000.001},{0.03,0.1,0.2,0.25,0.3,0.35,0.45})*C920-LOOKUP(C920/12,{0,1500.001,4500.001,9000.001,35000.001,55000.001,80000.001},{0,105,555,1005,2755,5505,13505})</f>
        <v>0</v>
      </c>
      <c r="F920" s="48">
        <f t="shared" si="43"/>
        <v>0</v>
      </c>
      <c r="G920" s="1"/>
    </row>
    <row r="921" spans="1:7">
      <c r="A921" s="43" t="s">
        <v>1008</v>
      </c>
      <c r="B921" s="44">
        <f t="shared" si="45"/>
        <v>0</v>
      </c>
      <c r="C921" s="44">
        <f t="shared" si="44"/>
        <v>0</v>
      </c>
      <c r="D921" s="45">
        <f>ROUND(MAX((B921-3500)*{0.03,0.1,0.2,0.25,0.3,0.35,0.45}-{0,105,555,1005,2755,5505,13505},0),2)</f>
        <v>0</v>
      </c>
      <c r="E921" s="45">
        <f>LOOKUP(C921/12,{0,1500.001,4500.001,9000.001,35000.001,55000.001,80000.001},{0.03,0.1,0.2,0.25,0.3,0.35,0.45})*C921-LOOKUP(C921/12,{0,1500.001,4500.001,9000.001,35000.001,55000.001,80000.001},{0,105,555,1005,2755,5505,13505})</f>
        <v>0</v>
      </c>
      <c r="F921" s="45">
        <f t="shared" ref="F921:F984" si="46">D921+E921</f>
        <v>0</v>
      </c>
      <c r="G921" s="1"/>
    </row>
    <row r="922" spans="1:7">
      <c r="A922" s="46" t="s">
        <v>1009</v>
      </c>
      <c r="B922" s="47">
        <f t="shared" si="45"/>
        <v>0</v>
      </c>
      <c r="C922" s="47">
        <f t="shared" si="44"/>
        <v>0</v>
      </c>
      <c r="D922" s="48">
        <f>ROUND(MAX((B922-3500)*{0.03,0.1,0.2,0.25,0.3,0.35,0.45}-{0,105,555,1005,2755,5505,13505},0),2)</f>
        <v>0</v>
      </c>
      <c r="E922" s="48">
        <f>LOOKUP(C922/12,{0,1500.001,4500.001,9000.001,35000.001,55000.001,80000.001},{0.03,0.1,0.2,0.25,0.3,0.35,0.45})*C922-LOOKUP(C922/12,{0,1500.001,4500.001,9000.001,35000.001,55000.001,80000.001},{0,105,555,1005,2755,5505,13505})</f>
        <v>0</v>
      </c>
      <c r="F922" s="48">
        <f t="shared" si="46"/>
        <v>0</v>
      </c>
      <c r="G922" s="1"/>
    </row>
    <row r="923" spans="1:7">
      <c r="A923" s="43" t="s">
        <v>1010</v>
      </c>
      <c r="B923" s="44">
        <f t="shared" si="45"/>
        <v>0</v>
      </c>
      <c r="C923" s="44">
        <f t="shared" si="44"/>
        <v>0</v>
      </c>
      <c r="D923" s="45">
        <f>ROUND(MAX((B923-3500)*{0.03,0.1,0.2,0.25,0.3,0.35,0.45}-{0,105,555,1005,2755,5505,13505},0),2)</f>
        <v>0</v>
      </c>
      <c r="E923" s="45">
        <f>LOOKUP(C923/12,{0,1500.001,4500.001,9000.001,35000.001,55000.001,80000.001},{0.03,0.1,0.2,0.25,0.3,0.35,0.45})*C923-LOOKUP(C923/12,{0,1500.001,4500.001,9000.001,35000.001,55000.001,80000.001},{0,105,555,1005,2755,5505,13505})</f>
        <v>0</v>
      </c>
      <c r="F923" s="45">
        <f t="shared" si="46"/>
        <v>0</v>
      </c>
      <c r="G923" s="1"/>
    </row>
    <row r="924" spans="1:7">
      <c r="A924" s="46" t="s">
        <v>1011</v>
      </c>
      <c r="B924" s="47">
        <f t="shared" si="45"/>
        <v>0</v>
      </c>
      <c r="C924" s="47">
        <f t="shared" si="44"/>
        <v>0</v>
      </c>
      <c r="D924" s="48">
        <f>ROUND(MAX((B924-3500)*{0.03,0.1,0.2,0.25,0.3,0.35,0.45}-{0,105,555,1005,2755,5505,13505},0),2)</f>
        <v>0</v>
      </c>
      <c r="E924" s="48">
        <f>LOOKUP(C924/12,{0,1500.001,4500.001,9000.001,35000.001,55000.001,80000.001},{0.03,0.1,0.2,0.25,0.3,0.35,0.45})*C924-LOOKUP(C924/12,{0,1500.001,4500.001,9000.001,35000.001,55000.001,80000.001},{0,105,555,1005,2755,5505,13505})</f>
        <v>0</v>
      </c>
      <c r="F924" s="48">
        <f t="shared" si="46"/>
        <v>0</v>
      </c>
      <c r="G924" s="1"/>
    </row>
    <row r="925" spans="1:7">
      <c r="A925" s="43" t="s">
        <v>1012</v>
      </c>
      <c r="B925" s="44">
        <f t="shared" si="45"/>
        <v>0</v>
      </c>
      <c r="C925" s="44">
        <f t="shared" si="44"/>
        <v>0</v>
      </c>
      <c r="D925" s="45">
        <f>ROUND(MAX((B925-3500)*{0.03,0.1,0.2,0.25,0.3,0.35,0.45}-{0,105,555,1005,2755,5505,13505},0),2)</f>
        <v>0</v>
      </c>
      <c r="E925" s="45">
        <f>LOOKUP(C925/12,{0,1500.001,4500.001,9000.001,35000.001,55000.001,80000.001},{0.03,0.1,0.2,0.25,0.3,0.35,0.45})*C925-LOOKUP(C925/12,{0,1500.001,4500.001,9000.001,35000.001,55000.001,80000.001},{0,105,555,1005,2755,5505,13505})</f>
        <v>0</v>
      </c>
      <c r="F925" s="45">
        <f t="shared" si="46"/>
        <v>0</v>
      </c>
      <c r="G925" s="1"/>
    </row>
    <row r="926" spans="1:7">
      <c r="A926" s="46" t="s">
        <v>1013</v>
      </c>
      <c r="B926" s="47">
        <f t="shared" si="45"/>
        <v>0</v>
      </c>
      <c r="C926" s="47">
        <f t="shared" si="44"/>
        <v>0</v>
      </c>
      <c r="D926" s="48">
        <f>ROUND(MAX((B926-3500)*{0.03,0.1,0.2,0.25,0.3,0.35,0.45}-{0,105,555,1005,2755,5505,13505},0),2)</f>
        <v>0</v>
      </c>
      <c r="E926" s="48">
        <f>LOOKUP(C926/12,{0,1500.001,4500.001,9000.001,35000.001,55000.001,80000.001},{0.03,0.1,0.2,0.25,0.3,0.35,0.45})*C926-LOOKUP(C926/12,{0,1500.001,4500.001,9000.001,35000.001,55000.001,80000.001},{0,105,555,1005,2755,5505,13505})</f>
        <v>0</v>
      </c>
      <c r="F926" s="48">
        <f t="shared" si="46"/>
        <v>0</v>
      </c>
      <c r="G926" s="1"/>
    </row>
    <row r="927" spans="1:7">
      <c r="A927" s="43" t="s">
        <v>1014</v>
      </c>
      <c r="B927" s="44">
        <f t="shared" si="45"/>
        <v>0</v>
      </c>
      <c r="C927" s="44">
        <f t="shared" si="44"/>
        <v>0</v>
      </c>
      <c r="D927" s="45">
        <f>ROUND(MAX((B927-3500)*{0.03,0.1,0.2,0.25,0.3,0.35,0.45}-{0,105,555,1005,2755,5505,13505},0),2)</f>
        <v>0</v>
      </c>
      <c r="E927" s="45">
        <f>LOOKUP(C927/12,{0,1500.001,4500.001,9000.001,35000.001,55000.001,80000.001},{0.03,0.1,0.2,0.25,0.3,0.35,0.45})*C927-LOOKUP(C927/12,{0,1500.001,4500.001,9000.001,35000.001,55000.001,80000.001},{0,105,555,1005,2755,5505,13505})</f>
        <v>0</v>
      </c>
      <c r="F927" s="45">
        <f t="shared" si="46"/>
        <v>0</v>
      </c>
      <c r="G927" s="1"/>
    </row>
    <row r="928" spans="1:7">
      <c r="A928" s="46" t="s">
        <v>1015</v>
      </c>
      <c r="B928" s="47">
        <f t="shared" si="45"/>
        <v>0</v>
      </c>
      <c r="C928" s="47">
        <f t="shared" si="44"/>
        <v>0</v>
      </c>
      <c r="D928" s="48">
        <f>ROUND(MAX((B928-3500)*{0.03,0.1,0.2,0.25,0.3,0.35,0.45}-{0,105,555,1005,2755,5505,13505},0),2)</f>
        <v>0</v>
      </c>
      <c r="E928" s="48">
        <f>LOOKUP(C928/12,{0,1500.001,4500.001,9000.001,35000.001,55000.001,80000.001},{0.03,0.1,0.2,0.25,0.3,0.35,0.45})*C928-LOOKUP(C928/12,{0,1500.001,4500.001,9000.001,35000.001,55000.001,80000.001},{0,105,555,1005,2755,5505,13505})</f>
        <v>0</v>
      </c>
      <c r="F928" s="48">
        <f t="shared" si="46"/>
        <v>0</v>
      </c>
      <c r="G928" s="1"/>
    </row>
    <row r="929" spans="1:7">
      <c r="A929" s="43" t="s">
        <v>1016</v>
      </c>
      <c r="B929" s="44">
        <f t="shared" si="45"/>
        <v>0</v>
      </c>
      <c r="C929" s="44">
        <f t="shared" si="44"/>
        <v>0</v>
      </c>
      <c r="D929" s="45">
        <f>ROUND(MAX((B929-3500)*{0.03,0.1,0.2,0.25,0.3,0.35,0.45}-{0,105,555,1005,2755,5505,13505},0),2)</f>
        <v>0</v>
      </c>
      <c r="E929" s="45">
        <f>LOOKUP(C929/12,{0,1500.001,4500.001,9000.001,35000.001,55000.001,80000.001},{0.03,0.1,0.2,0.25,0.3,0.35,0.45})*C929-LOOKUP(C929/12,{0,1500.001,4500.001,9000.001,35000.001,55000.001,80000.001},{0,105,555,1005,2755,5505,13505})</f>
        <v>0</v>
      </c>
      <c r="F929" s="45">
        <f t="shared" si="46"/>
        <v>0</v>
      </c>
      <c r="G929" s="1"/>
    </row>
    <row r="930" spans="1:7">
      <c r="A930" s="46" t="s">
        <v>1017</v>
      </c>
      <c r="B930" s="47">
        <f t="shared" si="45"/>
        <v>0</v>
      </c>
      <c r="C930" s="47">
        <f t="shared" si="44"/>
        <v>0</v>
      </c>
      <c r="D930" s="48">
        <f>ROUND(MAX((B930-3500)*{0.03,0.1,0.2,0.25,0.3,0.35,0.45}-{0,105,555,1005,2755,5505,13505},0),2)</f>
        <v>0</v>
      </c>
      <c r="E930" s="48">
        <f>LOOKUP(C930/12,{0,1500.001,4500.001,9000.001,35000.001,55000.001,80000.001},{0.03,0.1,0.2,0.25,0.3,0.35,0.45})*C930-LOOKUP(C930/12,{0,1500.001,4500.001,9000.001,35000.001,55000.001,80000.001},{0,105,555,1005,2755,5505,13505})</f>
        <v>0</v>
      </c>
      <c r="F930" s="48">
        <f t="shared" si="46"/>
        <v>0</v>
      </c>
      <c r="G930" s="1"/>
    </row>
    <row r="931" spans="1:7">
      <c r="A931" s="43" t="s">
        <v>1018</v>
      </c>
      <c r="B931" s="44">
        <f t="shared" si="45"/>
        <v>0</v>
      </c>
      <c r="C931" s="44">
        <f t="shared" si="44"/>
        <v>0</v>
      </c>
      <c r="D931" s="45">
        <f>ROUND(MAX((B931-3500)*{0.03,0.1,0.2,0.25,0.3,0.35,0.45}-{0,105,555,1005,2755,5505,13505},0),2)</f>
        <v>0</v>
      </c>
      <c r="E931" s="45">
        <f>LOOKUP(C931/12,{0,1500.001,4500.001,9000.001,35000.001,55000.001,80000.001},{0.03,0.1,0.2,0.25,0.3,0.35,0.45})*C931-LOOKUP(C931/12,{0,1500.001,4500.001,9000.001,35000.001,55000.001,80000.001},{0,105,555,1005,2755,5505,13505})</f>
        <v>0</v>
      </c>
      <c r="F931" s="45">
        <f t="shared" si="46"/>
        <v>0</v>
      </c>
      <c r="G931" s="1"/>
    </row>
    <row r="932" spans="1:7">
      <c r="A932" s="46" t="s">
        <v>1019</v>
      </c>
      <c r="B932" s="47">
        <f t="shared" si="45"/>
        <v>0</v>
      </c>
      <c r="C932" s="47">
        <f t="shared" si="44"/>
        <v>0</v>
      </c>
      <c r="D932" s="48">
        <f>ROUND(MAX((B932-3500)*{0.03,0.1,0.2,0.25,0.3,0.35,0.45}-{0,105,555,1005,2755,5505,13505},0),2)</f>
        <v>0</v>
      </c>
      <c r="E932" s="48">
        <f>LOOKUP(C932/12,{0,1500.001,4500.001,9000.001,35000.001,55000.001,80000.001},{0.03,0.1,0.2,0.25,0.3,0.35,0.45})*C932-LOOKUP(C932/12,{0,1500.001,4500.001,9000.001,35000.001,55000.001,80000.001},{0,105,555,1005,2755,5505,13505})</f>
        <v>0</v>
      </c>
      <c r="F932" s="48">
        <f t="shared" si="46"/>
        <v>0</v>
      </c>
      <c r="G932" s="1"/>
    </row>
    <row r="933" spans="1:7">
      <c r="A933" s="43" t="s">
        <v>1020</v>
      </c>
      <c r="B933" s="44">
        <f t="shared" si="45"/>
        <v>0</v>
      </c>
      <c r="C933" s="44">
        <f t="shared" si="44"/>
        <v>0</v>
      </c>
      <c r="D933" s="45">
        <f>ROUND(MAX((B933-3500)*{0.03,0.1,0.2,0.25,0.3,0.35,0.45}-{0,105,555,1005,2755,5505,13505},0),2)</f>
        <v>0</v>
      </c>
      <c r="E933" s="45">
        <f>LOOKUP(C933/12,{0,1500.001,4500.001,9000.001,35000.001,55000.001,80000.001},{0.03,0.1,0.2,0.25,0.3,0.35,0.45})*C933-LOOKUP(C933/12,{0,1500.001,4500.001,9000.001,35000.001,55000.001,80000.001},{0,105,555,1005,2755,5505,13505})</f>
        <v>0</v>
      </c>
      <c r="F933" s="45">
        <f t="shared" si="46"/>
        <v>0</v>
      </c>
      <c r="G933" s="1"/>
    </row>
    <row r="934" spans="1:7">
      <c r="A934" s="46" t="s">
        <v>1021</v>
      </c>
      <c r="B934" s="47">
        <f t="shared" si="45"/>
        <v>0</v>
      </c>
      <c r="C934" s="47">
        <f t="shared" si="44"/>
        <v>0</v>
      </c>
      <c r="D934" s="48">
        <f>ROUND(MAX((B934-3500)*{0.03,0.1,0.2,0.25,0.3,0.35,0.45}-{0,105,555,1005,2755,5505,13505},0),2)</f>
        <v>0</v>
      </c>
      <c r="E934" s="48">
        <f>LOOKUP(C934/12,{0,1500.001,4500.001,9000.001,35000.001,55000.001,80000.001},{0.03,0.1,0.2,0.25,0.3,0.35,0.45})*C934-LOOKUP(C934/12,{0,1500.001,4500.001,9000.001,35000.001,55000.001,80000.001},{0,105,555,1005,2755,5505,13505})</f>
        <v>0</v>
      </c>
      <c r="F934" s="48">
        <f t="shared" si="46"/>
        <v>0</v>
      </c>
      <c r="G934" s="1"/>
    </row>
    <row r="935" spans="1:7">
      <c r="A935" s="43" t="s">
        <v>1022</v>
      </c>
      <c r="B935" s="44">
        <f t="shared" si="45"/>
        <v>0</v>
      </c>
      <c r="C935" s="44">
        <f t="shared" si="44"/>
        <v>0</v>
      </c>
      <c r="D935" s="45">
        <f>ROUND(MAX((B935-3500)*{0.03,0.1,0.2,0.25,0.3,0.35,0.45}-{0,105,555,1005,2755,5505,13505},0),2)</f>
        <v>0</v>
      </c>
      <c r="E935" s="45">
        <f>LOOKUP(C935/12,{0,1500.001,4500.001,9000.001,35000.001,55000.001,80000.001},{0.03,0.1,0.2,0.25,0.3,0.35,0.45})*C935-LOOKUP(C935/12,{0,1500.001,4500.001,9000.001,35000.001,55000.001,80000.001},{0,105,555,1005,2755,5505,13505})</f>
        <v>0</v>
      </c>
      <c r="F935" s="45">
        <f t="shared" si="46"/>
        <v>0</v>
      </c>
      <c r="G935" s="1"/>
    </row>
    <row r="936" spans="1:7">
      <c r="A936" s="46" t="s">
        <v>1023</v>
      </c>
      <c r="B936" s="47">
        <f t="shared" si="45"/>
        <v>0</v>
      </c>
      <c r="C936" s="47">
        <f t="shared" si="44"/>
        <v>0</v>
      </c>
      <c r="D936" s="48">
        <f>ROUND(MAX((B936-3500)*{0.03,0.1,0.2,0.25,0.3,0.35,0.45}-{0,105,555,1005,2755,5505,13505},0),2)</f>
        <v>0</v>
      </c>
      <c r="E936" s="48">
        <f>LOOKUP(C936/12,{0,1500.001,4500.001,9000.001,35000.001,55000.001,80000.001},{0.03,0.1,0.2,0.25,0.3,0.35,0.45})*C936-LOOKUP(C936/12,{0,1500.001,4500.001,9000.001,35000.001,55000.001,80000.001},{0,105,555,1005,2755,5505,13505})</f>
        <v>0</v>
      </c>
      <c r="F936" s="48">
        <f t="shared" si="46"/>
        <v>0</v>
      </c>
      <c r="G936" s="1"/>
    </row>
    <row r="937" spans="1:7">
      <c r="A937" s="43" t="s">
        <v>1024</v>
      </c>
      <c r="B937" s="44">
        <f t="shared" si="45"/>
        <v>0</v>
      </c>
      <c r="C937" s="44">
        <f t="shared" si="44"/>
        <v>0</v>
      </c>
      <c r="D937" s="45">
        <f>ROUND(MAX((B937-3500)*{0.03,0.1,0.2,0.25,0.3,0.35,0.45}-{0,105,555,1005,2755,5505,13505},0),2)</f>
        <v>0</v>
      </c>
      <c r="E937" s="45">
        <f>LOOKUP(C937/12,{0,1500.001,4500.001,9000.001,35000.001,55000.001,80000.001},{0.03,0.1,0.2,0.25,0.3,0.35,0.45})*C937-LOOKUP(C937/12,{0,1500.001,4500.001,9000.001,35000.001,55000.001,80000.001},{0,105,555,1005,2755,5505,13505})</f>
        <v>0</v>
      </c>
      <c r="F937" s="45">
        <f t="shared" si="46"/>
        <v>0</v>
      </c>
      <c r="G937" s="1"/>
    </row>
    <row r="938" spans="1:7">
      <c r="A938" s="46" t="s">
        <v>1025</v>
      </c>
      <c r="B938" s="47">
        <f t="shared" si="45"/>
        <v>0</v>
      </c>
      <c r="C938" s="47">
        <f t="shared" si="44"/>
        <v>0</v>
      </c>
      <c r="D938" s="48">
        <f>ROUND(MAX((B938-3500)*{0.03,0.1,0.2,0.25,0.3,0.35,0.45}-{0,105,555,1005,2755,5505,13505},0),2)</f>
        <v>0</v>
      </c>
      <c r="E938" s="48">
        <f>LOOKUP(C938/12,{0,1500.001,4500.001,9000.001,35000.001,55000.001,80000.001},{0.03,0.1,0.2,0.25,0.3,0.35,0.45})*C938-LOOKUP(C938/12,{0,1500.001,4500.001,9000.001,35000.001,55000.001,80000.001},{0,105,555,1005,2755,5505,13505})</f>
        <v>0</v>
      </c>
      <c r="F938" s="48">
        <f t="shared" si="46"/>
        <v>0</v>
      </c>
      <c r="G938" s="1"/>
    </row>
    <row r="939" spans="1:7">
      <c r="A939" s="43" t="s">
        <v>1026</v>
      </c>
      <c r="B939" s="44">
        <f t="shared" si="45"/>
        <v>0</v>
      </c>
      <c r="C939" s="44">
        <f t="shared" si="44"/>
        <v>0</v>
      </c>
      <c r="D939" s="45">
        <f>ROUND(MAX((B939-3500)*{0.03,0.1,0.2,0.25,0.3,0.35,0.45}-{0,105,555,1005,2755,5505,13505},0),2)</f>
        <v>0</v>
      </c>
      <c r="E939" s="45">
        <f>LOOKUP(C939/12,{0,1500.001,4500.001,9000.001,35000.001,55000.001,80000.001},{0.03,0.1,0.2,0.25,0.3,0.35,0.45})*C939-LOOKUP(C939/12,{0,1500.001,4500.001,9000.001,35000.001,55000.001,80000.001},{0,105,555,1005,2755,5505,13505})</f>
        <v>0</v>
      </c>
      <c r="F939" s="45">
        <f t="shared" si="46"/>
        <v>0</v>
      </c>
      <c r="G939" s="1"/>
    </row>
    <row r="940" spans="1:7">
      <c r="A940" s="46" t="s">
        <v>1027</v>
      </c>
      <c r="B940" s="47">
        <f t="shared" si="45"/>
        <v>0</v>
      </c>
      <c r="C940" s="47">
        <f t="shared" si="44"/>
        <v>0</v>
      </c>
      <c r="D940" s="48">
        <f>ROUND(MAX((B940-3500)*{0.03,0.1,0.2,0.25,0.3,0.35,0.45}-{0,105,555,1005,2755,5505,13505},0),2)</f>
        <v>0</v>
      </c>
      <c r="E940" s="48">
        <f>LOOKUP(C940/12,{0,1500.001,4500.001,9000.001,35000.001,55000.001,80000.001},{0.03,0.1,0.2,0.25,0.3,0.35,0.45})*C940-LOOKUP(C940/12,{0,1500.001,4500.001,9000.001,35000.001,55000.001,80000.001},{0,105,555,1005,2755,5505,13505})</f>
        <v>0</v>
      </c>
      <c r="F940" s="48">
        <f t="shared" si="46"/>
        <v>0</v>
      </c>
      <c r="G940" s="1"/>
    </row>
    <row r="941" spans="1:7">
      <c r="A941" s="43" t="s">
        <v>1028</v>
      </c>
      <c r="B941" s="44">
        <f t="shared" si="45"/>
        <v>0</v>
      </c>
      <c r="C941" s="44">
        <f t="shared" si="44"/>
        <v>0</v>
      </c>
      <c r="D941" s="45">
        <f>ROUND(MAX((B941-3500)*{0.03,0.1,0.2,0.25,0.3,0.35,0.45}-{0,105,555,1005,2755,5505,13505},0),2)</f>
        <v>0</v>
      </c>
      <c r="E941" s="45">
        <f>LOOKUP(C941/12,{0,1500.001,4500.001,9000.001,35000.001,55000.001,80000.001},{0.03,0.1,0.2,0.25,0.3,0.35,0.45})*C941-LOOKUP(C941/12,{0,1500.001,4500.001,9000.001,35000.001,55000.001,80000.001},{0,105,555,1005,2755,5505,13505})</f>
        <v>0</v>
      </c>
      <c r="F941" s="45">
        <f t="shared" si="46"/>
        <v>0</v>
      </c>
      <c r="G941" s="1"/>
    </row>
    <row r="942" spans="1:7">
      <c r="A942" s="46" t="s">
        <v>1029</v>
      </c>
      <c r="B942" s="47">
        <f t="shared" si="45"/>
        <v>0</v>
      </c>
      <c r="C942" s="47">
        <f t="shared" si="44"/>
        <v>0</v>
      </c>
      <c r="D942" s="48">
        <f>ROUND(MAX((B942-3500)*{0.03,0.1,0.2,0.25,0.3,0.35,0.45}-{0,105,555,1005,2755,5505,13505},0),2)</f>
        <v>0</v>
      </c>
      <c r="E942" s="48">
        <f>LOOKUP(C942/12,{0,1500.001,4500.001,9000.001,35000.001,55000.001,80000.001},{0.03,0.1,0.2,0.25,0.3,0.35,0.45})*C942-LOOKUP(C942/12,{0,1500.001,4500.001,9000.001,35000.001,55000.001,80000.001},{0,105,555,1005,2755,5505,13505})</f>
        <v>0</v>
      </c>
      <c r="F942" s="48">
        <f t="shared" si="46"/>
        <v>0</v>
      </c>
      <c r="G942" s="1"/>
    </row>
    <row r="943" spans="1:7">
      <c r="A943" s="43" t="s">
        <v>1030</v>
      </c>
      <c r="B943" s="44">
        <f t="shared" si="45"/>
        <v>0</v>
      </c>
      <c r="C943" s="44">
        <f t="shared" si="44"/>
        <v>0</v>
      </c>
      <c r="D943" s="45">
        <f>ROUND(MAX((B943-3500)*{0.03,0.1,0.2,0.25,0.3,0.35,0.45}-{0,105,555,1005,2755,5505,13505},0),2)</f>
        <v>0</v>
      </c>
      <c r="E943" s="45">
        <f>LOOKUP(C943/12,{0,1500.001,4500.001,9000.001,35000.001,55000.001,80000.001},{0.03,0.1,0.2,0.25,0.3,0.35,0.45})*C943-LOOKUP(C943/12,{0,1500.001,4500.001,9000.001,35000.001,55000.001,80000.001},{0,105,555,1005,2755,5505,13505})</f>
        <v>0</v>
      </c>
      <c r="F943" s="45">
        <f t="shared" si="46"/>
        <v>0</v>
      </c>
      <c r="G943" s="1"/>
    </row>
    <row r="944" spans="1:7">
      <c r="A944" s="46" t="s">
        <v>1031</v>
      </c>
      <c r="B944" s="47">
        <f t="shared" si="45"/>
        <v>0</v>
      </c>
      <c r="C944" s="47">
        <f t="shared" si="44"/>
        <v>0</v>
      </c>
      <c r="D944" s="48">
        <f>ROUND(MAX((B944-3500)*{0.03,0.1,0.2,0.25,0.3,0.35,0.45}-{0,105,555,1005,2755,5505,13505},0),2)</f>
        <v>0</v>
      </c>
      <c r="E944" s="48">
        <f>LOOKUP(C944/12,{0,1500.001,4500.001,9000.001,35000.001,55000.001,80000.001},{0.03,0.1,0.2,0.25,0.3,0.35,0.45})*C944-LOOKUP(C944/12,{0,1500.001,4500.001,9000.001,35000.001,55000.001,80000.001},{0,105,555,1005,2755,5505,13505})</f>
        <v>0</v>
      </c>
      <c r="F944" s="48">
        <f t="shared" si="46"/>
        <v>0</v>
      </c>
      <c r="G944" s="1"/>
    </row>
    <row r="945" spans="1:7">
      <c r="A945" s="43" t="s">
        <v>1032</v>
      </c>
      <c r="B945" s="44">
        <f t="shared" si="45"/>
        <v>0</v>
      </c>
      <c r="C945" s="44">
        <f t="shared" si="44"/>
        <v>0</v>
      </c>
      <c r="D945" s="45">
        <f>ROUND(MAX((B945-3500)*{0.03,0.1,0.2,0.25,0.3,0.35,0.45}-{0,105,555,1005,2755,5505,13505},0),2)</f>
        <v>0</v>
      </c>
      <c r="E945" s="45">
        <f>LOOKUP(C945/12,{0,1500.001,4500.001,9000.001,35000.001,55000.001,80000.001},{0.03,0.1,0.2,0.25,0.3,0.35,0.45})*C945-LOOKUP(C945/12,{0,1500.001,4500.001,9000.001,35000.001,55000.001,80000.001},{0,105,555,1005,2755,5505,13505})</f>
        <v>0</v>
      </c>
      <c r="F945" s="45">
        <f t="shared" si="46"/>
        <v>0</v>
      </c>
      <c r="G945" s="1"/>
    </row>
    <row r="946" spans="1:7">
      <c r="A946" s="46" t="s">
        <v>1033</v>
      </c>
      <c r="B946" s="47">
        <f t="shared" si="45"/>
        <v>0</v>
      </c>
      <c r="C946" s="47">
        <f t="shared" si="44"/>
        <v>0</v>
      </c>
      <c r="D946" s="48">
        <f>ROUND(MAX((B946-3500)*{0.03,0.1,0.2,0.25,0.3,0.35,0.45}-{0,105,555,1005,2755,5505,13505},0),2)</f>
        <v>0</v>
      </c>
      <c r="E946" s="48">
        <f>LOOKUP(C946/12,{0,1500.001,4500.001,9000.001,35000.001,55000.001,80000.001},{0.03,0.1,0.2,0.25,0.3,0.35,0.45})*C946-LOOKUP(C946/12,{0,1500.001,4500.001,9000.001,35000.001,55000.001,80000.001},{0,105,555,1005,2755,5505,13505})</f>
        <v>0</v>
      </c>
      <c r="F946" s="48">
        <f t="shared" si="46"/>
        <v>0</v>
      </c>
      <c r="G946" s="1"/>
    </row>
    <row r="947" spans="1:7">
      <c r="A947" s="43" t="s">
        <v>1034</v>
      </c>
      <c r="B947" s="44">
        <f t="shared" si="45"/>
        <v>0</v>
      </c>
      <c r="C947" s="44">
        <f t="shared" si="44"/>
        <v>0</v>
      </c>
      <c r="D947" s="45">
        <f>ROUND(MAX((B947-3500)*{0.03,0.1,0.2,0.25,0.3,0.35,0.45}-{0,105,555,1005,2755,5505,13505},0),2)</f>
        <v>0</v>
      </c>
      <c r="E947" s="45">
        <f>LOOKUP(C947/12,{0,1500.001,4500.001,9000.001,35000.001,55000.001,80000.001},{0.03,0.1,0.2,0.25,0.3,0.35,0.45})*C947-LOOKUP(C947/12,{0,1500.001,4500.001,9000.001,35000.001,55000.001,80000.001},{0,105,555,1005,2755,5505,13505})</f>
        <v>0</v>
      </c>
      <c r="F947" s="45">
        <f t="shared" si="46"/>
        <v>0</v>
      </c>
      <c r="G947" s="1"/>
    </row>
    <row r="948" spans="1:7">
      <c r="A948" s="46" t="s">
        <v>1035</v>
      </c>
      <c r="B948" s="47">
        <f t="shared" si="45"/>
        <v>0</v>
      </c>
      <c r="C948" s="47">
        <f t="shared" si="44"/>
        <v>0</v>
      </c>
      <c r="D948" s="48">
        <f>ROUND(MAX((B948-3500)*{0.03,0.1,0.2,0.25,0.3,0.35,0.45}-{0,105,555,1005,2755,5505,13505},0),2)</f>
        <v>0</v>
      </c>
      <c r="E948" s="48">
        <f>LOOKUP(C948/12,{0,1500.001,4500.001,9000.001,35000.001,55000.001,80000.001},{0.03,0.1,0.2,0.25,0.3,0.35,0.45})*C948-LOOKUP(C948/12,{0,1500.001,4500.001,9000.001,35000.001,55000.001,80000.001},{0,105,555,1005,2755,5505,13505})</f>
        <v>0</v>
      </c>
      <c r="F948" s="48">
        <f t="shared" si="46"/>
        <v>0</v>
      </c>
      <c r="G948" s="1"/>
    </row>
    <row r="949" spans="1:7">
      <c r="A949" s="43" t="s">
        <v>1036</v>
      </c>
      <c r="B949" s="44">
        <f t="shared" si="45"/>
        <v>0</v>
      </c>
      <c r="C949" s="44">
        <f t="shared" si="44"/>
        <v>0</v>
      </c>
      <c r="D949" s="45">
        <f>ROUND(MAX((B949-3500)*{0.03,0.1,0.2,0.25,0.3,0.35,0.45}-{0,105,555,1005,2755,5505,13505},0),2)</f>
        <v>0</v>
      </c>
      <c r="E949" s="45">
        <f>LOOKUP(C949/12,{0,1500.001,4500.001,9000.001,35000.001,55000.001,80000.001},{0.03,0.1,0.2,0.25,0.3,0.35,0.45})*C949-LOOKUP(C949/12,{0,1500.001,4500.001,9000.001,35000.001,55000.001,80000.001},{0,105,555,1005,2755,5505,13505})</f>
        <v>0</v>
      </c>
      <c r="F949" s="45">
        <f t="shared" si="46"/>
        <v>0</v>
      </c>
      <c r="G949" s="1"/>
    </row>
    <row r="950" spans="1:7">
      <c r="A950" s="46" t="s">
        <v>1037</v>
      </c>
      <c r="B950" s="47">
        <f t="shared" si="45"/>
        <v>0</v>
      </c>
      <c r="C950" s="47">
        <f t="shared" si="44"/>
        <v>0</v>
      </c>
      <c r="D950" s="48">
        <f>ROUND(MAX((B950-3500)*{0.03,0.1,0.2,0.25,0.3,0.35,0.45}-{0,105,555,1005,2755,5505,13505},0),2)</f>
        <v>0</v>
      </c>
      <c r="E950" s="48">
        <f>LOOKUP(C950/12,{0,1500.001,4500.001,9000.001,35000.001,55000.001,80000.001},{0.03,0.1,0.2,0.25,0.3,0.35,0.45})*C950-LOOKUP(C950/12,{0,1500.001,4500.001,9000.001,35000.001,55000.001,80000.001},{0,105,555,1005,2755,5505,13505})</f>
        <v>0</v>
      </c>
      <c r="F950" s="48">
        <f t="shared" si="46"/>
        <v>0</v>
      </c>
      <c r="G950" s="1"/>
    </row>
    <row r="951" spans="1:7">
      <c r="A951" s="43" t="s">
        <v>1038</v>
      </c>
      <c r="B951" s="44">
        <f t="shared" si="45"/>
        <v>0</v>
      </c>
      <c r="C951" s="44">
        <f t="shared" si="44"/>
        <v>0</v>
      </c>
      <c r="D951" s="45">
        <f>ROUND(MAX((B951-3500)*{0.03,0.1,0.2,0.25,0.3,0.35,0.45}-{0,105,555,1005,2755,5505,13505},0),2)</f>
        <v>0</v>
      </c>
      <c r="E951" s="45">
        <f>LOOKUP(C951/12,{0,1500.001,4500.001,9000.001,35000.001,55000.001,80000.001},{0.03,0.1,0.2,0.25,0.3,0.35,0.45})*C951-LOOKUP(C951/12,{0,1500.001,4500.001,9000.001,35000.001,55000.001,80000.001},{0,105,555,1005,2755,5505,13505})</f>
        <v>0</v>
      </c>
      <c r="F951" s="45">
        <f t="shared" si="46"/>
        <v>0</v>
      </c>
      <c r="G951" s="1"/>
    </row>
    <row r="952" spans="1:7">
      <c r="A952" s="46" t="s">
        <v>1039</v>
      </c>
      <c r="B952" s="47">
        <f t="shared" si="45"/>
        <v>0</v>
      </c>
      <c r="C952" s="47">
        <f t="shared" si="44"/>
        <v>0</v>
      </c>
      <c r="D952" s="48">
        <f>ROUND(MAX((B952-3500)*{0.03,0.1,0.2,0.25,0.3,0.35,0.45}-{0,105,555,1005,2755,5505,13505},0),2)</f>
        <v>0</v>
      </c>
      <c r="E952" s="48">
        <f>LOOKUP(C952/12,{0,1500.001,4500.001,9000.001,35000.001,55000.001,80000.001},{0.03,0.1,0.2,0.25,0.3,0.35,0.45})*C952-LOOKUP(C952/12,{0,1500.001,4500.001,9000.001,35000.001,55000.001,80000.001},{0,105,555,1005,2755,5505,13505})</f>
        <v>0</v>
      </c>
      <c r="F952" s="48">
        <f t="shared" si="46"/>
        <v>0</v>
      </c>
      <c r="G952" s="1"/>
    </row>
    <row r="953" spans="1:7">
      <c r="A953" s="43" t="s">
        <v>1040</v>
      </c>
      <c r="B953" s="44">
        <f t="shared" si="45"/>
        <v>0</v>
      </c>
      <c r="C953" s="44">
        <f t="shared" si="44"/>
        <v>0</v>
      </c>
      <c r="D953" s="45">
        <f>ROUND(MAX((B953-3500)*{0.03,0.1,0.2,0.25,0.3,0.35,0.45}-{0,105,555,1005,2755,5505,13505},0),2)</f>
        <v>0</v>
      </c>
      <c r="E953" s="45">
        <f>LOOKUP(C953/12,{0,1500.001,4500.001,9000.001,35000.001,55000.001,80000.001},{0.03,0.1,0.2,0.25,0.3,0.35,0.45})*C953-LOOKUP(C953/12,{0,1500.001,4500.001,9000.001,35000.001,55000.001,80000.001},{0,105,555,1005,2755,5505,13505})</f>
        <v>0</v>
      </c>
      <c r="F953" s="45">
        <f t="shared" si="46"/>
        <v>0</v>
      </c>
      <c r="G953" s="1"/>
    </row>
    <row r="954" spans="1:7">
      <c r="A954" s="46" t="s">
        <v>1041</v>
      </c>
      <c r="B954" s="47">
        <f t="shared" si="45"/>
        <v>0</v>
      </c>
      <c r="C954" s="47">
        <f t="shared" si="44"/>
        <v>0</v>
      </c>
      <c r="D954" s="48">
        <f>ROUND(MAX((B954-3500)*{0.03,0.1,0.2,0.25,0.3,0.35,0.45}-{0,105,555,1005,2755,5505,13505},0),2)</f>
        <v>0</v>
      </c>
      <c r="E954" s="48">
        <f>LOOKUP(C954/12,{0,1500.001,4500.001,9000.001,35000.001,55000.001,80000.001},{0.03,0.1,0.2,0.25,0.3,0.35,0.45})*C954-LOOKUP(C954/12,{0,1500.001,4500.001,9000.001,35000.001,55000.001,80000.001},{0,105,555,1005,2755,5505,13505})</f>
        <v>0</v>
      </c>
      <c r="F954" s="48">
        <f t="shared" si="46"/>
        <v>0</v>
      </c>
      <c r="G954" s="1"/>
    </row>
    <row r="955" spans="1:7">
      <c r="A955" s="43" t="s">
        <v>1042</v>
      </c>
      <c r="B955" s="44">
        <f t="shared" si="45"/>
        <v>0</v>
      </c>
      <c r="C955" s="44">
        <f t="shared" si="44"/>
        <v>0</v>
      </c>
      <c r="D955" s="45">
        <f>ROUND(MAX((B955-3500)*{0.03,0.1,0.2,0.25,0.3,0.35,0.45}-{0,105,555,1005,2755,5505,13505},0),2)</f>
        <v>0</v>
      </c>
      <c r="E955" s="45">
        <f>LOOKUP(C955/12,{0,1500.001,4500.001,9000.001,35000.001,55000.001,80000.001},{0.03,0.1,0.2,0.25,0.3,0.35,0.45})*C955-LOOKUP(C955/12,{0,1500.001,4500.001,9000.001,35000.001,55000.001,80000.001},{0,105,555,1005,2755,5505,13505})</f>
        <v>0</v>
      </c>
      <c r="F955" s="45">
        <f t="shared" si="46"/>
        <v>0</v>
      </c>
      <c r="G955" s="1"/>
    </row>
    <row r="956" spans="1:7">
      <c r="A956" s="46" t="s">
        <v>1043</v>
      </c>
      <c r="B956" s="47">
        <f t="shared" si="45"/>
        <v>0</v>
      </c>
      <c r="C956" s="47">
        <f t="shared" si="44"/>
        <v>0</v>
      </c>
      <c r="D956" s="48">
        <f>ROUND(MAX((B956-3500)*{0.03,0.1,0.2,0.25,0.3,0.35,0.45}-{0,105,555,1005,2755,5505,13505},0),2)</f>
        <v>0</v>
      </c>
      <c r="E956" s="48">
        <f>LOOKUP(C956/12,{0,1500.001,4500.001,9000.001,35000.001,55000.001,80000.001},{0.03,0.1,0.2,0.25,0.3,0.35,0.45})*C956-LOOKUP(C956/12,{0,1500.001,4500.001,9000.001,35000.001,55000.001,80000.001},{0,105,555,1005,2755,5505,13505})</f>
        <v>0</v>
      </c>
      <c r="F956" s="48">
        <f t="shared" si="46"/>
        <v>0</v>
      </c>
      <c r="G956" s="1"/>
    </row>
    <row r="957" spans="1:7">
      <c r="A957" s="43" t="s">
        <v>1044</v>
      </c>
      <c r="B957" s="44">
        <f t="shared" si="45"/>
        <v>0</v>
      </c>
      <c r="C957" s="44">
        <f t="shared" si="44"/>
        <v>0</v>
      </c>
      <c r="D957" s="45">
        <f>ROUND(MAX((B957-3500)*{0.03,0.1,0.2,0.25,0.3,0.35,0.45}-{0,105,555,1005,2755,5505,13505},0),2)</f>
        <v>0</v>
      </c>
      <c r="E957" s="45">
        <f>LOOKUP(C957/12,{0,1500.001,4500.001,9000.001,35000.001,55000.001,80000.001},{0.03,0.1,0.2,0.25,0.3,0.35,0.45})*C957-LOOKUP(C957/12,{0,1500.001,4500.001,9000.001,35000.001,55000.001,80000.001},{0,105,555,1005,2755,5505,13505})</f>
        <v>0</v>
      </c>
      <c r="F957" s="45">
        <f t="shared" si="46"/>
        <v>0</v>
      </c>
      <c r="G957" s="1"/>
    </row>
    <row r="958" spans="1:7">
      <c r="A958" s="46" t="s">
        <v>1045</v>
      </c>
      <c r="B958" s="47">
        <f t="shared" si="45"/>
        <v>0</v>
      </c>
      <c r="C958" s="47">
        <f t="shared" si="44"/>
        <v>0</v>
      </c>
      <c r="D958" s="48">
        <f>ROUND(MAX((B958-3500)*{0.03,0.1,0.2,0.25,0.3,0.35,0.45}-{0,105,555,1005,2755,5505,13505},0),2)</f>
        <v>0</v>
      </c>
      <c r="E958" s="48">
        <f>LOOKUP(C958/12,{0,1500.001,4500.001,9000.001,35000.001,55000.001,80000.001},{0.03,0.1,0.2,0.25,0.3,0.35,0.45})*C958-LOOKUP(C958/12,{0,1500.001,4500.001,9000.001,35000.001,55000.001,80000.001},{0,105,555,1005,2755,5505,13505})</f>
        <v>0</v>
      </c>
      <c r="F958" s="48">
        <f t="shared" si="46"/>
        <v>0</v>
      </c>
      <c r="G958" s="1"/>
    </row>
    <row r="959" spans="1:7">
      <c r="A959" s="43" t="s">
        <v>1046</v>
      </c>
      <c r="B959" s="44">
        <f t="shared" si="45"/>
        <v>0</v>
      </c>
      <c r="C959" s="44">
        <f t="shared" si="44"/>
        <v>0</v>
      </c>
      <c r="D959" s="45">
        <f>ROUND(MAX((B959-3500)*{0.03,0.1,0.2,0.25,0.3,0.35,0.45}-{0,105,555,1005,2755,5505,13505},0),2)</f>
        <v>0</v>
      </c>
      <c r="E959" s="45">
        <f>LOOKUP(C959/12,{0,1500.001,4500.001,9000.001,35000.001,55000.001,80000.001},{0.03,0.1,0.2,0.25,0.3,0.35,0.45})*C959-LOOKUP(C959/12,{0,1500.001,4500.001,9000.001,35000.001,55000.001,80000.001},{0,105,555,1005,2755,5505,13505})</f>
        <v>0</v>
      </c>
      <c r="F959" s="45">
        <f t="shared" si="46"/>
        <v>0</v>
      </c>
      <c r="G959" s="1"/>
    </row>
    <row r="960" spans="1:7">
      <c r="A960" s="46" t="s">
        <v>1047</v>
      </c>
      <c r="B960" s="47">
        <f t="shared" si="45"/>
        <v>0</v>
      </c>
      <c r="C960" s="47">
        <f t="shared" si="44"/>
        <v>0</v>
      </c>
      <c r="D960" s="48">
        <f>ROUND(MAX((B960-3500)*{0.03,0.1,0.2,0.25,0.3,0.35,0.45}-{0,105,555,1005,2755,5505,13505},0),2)</f>
        <v>0</v>
      </c>
      <c r="E960" s="48">
        <f>LOOKUP(C960/12,{0,1500.001,4500.001,9000.001,35000.001,55000.001,80000.001},{0.03,0.1,0.2,0.25,0.3,0.35,0.45})*C960-LOOKUP(C960/12,{0,1500.001,4500.001,9000.001,35000.001,55000.001,80000.001},{0,105,555,1005,2755,5505,13505})</f>
        <v>0</v>
      </c>
      <c r="F960" s="48">
        <f t="shared" si="46"/>
        <v>0</v>
      </c>
      <c r="G960" s="1"/>
    </row>
    <row r="961" spans="1:7">
      <c r="A961" s="43" t="s">
        <v>1048</v>
      </c>
      <c r="B961" s="44">
        <f t="shared" si="45"/>
        <v>0</v>
      </c>
      <c r="C961" s="44">
        <f t="shared" si="44"/>
        <v>0</v>
      </c>
      <c r="D961" s="45">
        <f>ROUND(MAX((B961-3500)*{0.03,0.1,0.2,0.25,0.3,0.35,0.45}-{0,105,555,1005,2755,5505,13505},0),2)</f>
        <v>0</v>
      </c>
      <c r="E961" s="45">
        <f>LOOKUP(C961/12,{0,1500.001,4500.001,9000.001,35000.001,55000.001,80000.001},{0.03,0.1,0.2,0.25,0.3,0.35,0.45})*C961-LOOKUP(C961/12,{0,1500.001,4500.001,9000.001,35000.001,55000.001,80000.001},{0,105,555,1005,2755,5505,13505})</f>
        <v>0</v>
      </c>
      <c r="F961" s="45">
        <f t="shared" si="46"/>
        <v>0</v>
      </c>
      <c r="G961" s="1"/>
    </row>
    <row r="962" spans="1:7">
      <c r="A962" s="46" t="s">
        <v>1049</v>
      </c>
      <c r="B962" s="47">
        <f t="shared" si="45"/>
        <v>0</v>
      </c>
      <c r="C962" s="47">
        <f t="shared" ref="C962:C1025" si="47">(B962&lt;&gt;0)*($I$6+$I$5-B962)</f>
        <v>0</v>
      </c>
      <c r="D962" s="48">
        <f>ROUND(MAX((B962-3500)*{0.03,0.1,0.2,0.25,0.3,0.35,0.45}-{0,105,555,1005,2755,5505,13505},0),2)</f>
        <v>0</v>
      </c>
      <c r="E962" s="48">
        <f>LOOKUP(C962/12,{0,1500.001,4500.001,9000.001,35000.001,55000.001,80000.001},{0.03,0.1,0.2,0.25,0.3,0.35,0.45})*C962-LOOKUP(C962/12,{0,1500.001,4500.001,9000.001,35000.001,55000.001,80000.001},{0,105,555,1005,2755,5505,13505})</f>
        <v>0</v>
      </c>
      <c r="F962" s="48">
        <f t="shared" si="46"/>
        <v>0</v>
      </c>
      <c r="G962" s="1"/>
    </row>
    <row r="963" spans="1:7">
      <c r="A963" s="43" t="s">
        <v>1050</v>
      </c>
      <c r="B963" s="44">
        <f t="shared" ref="B963:B1026" si="48">IF(AND(B962+100&lt;$I$6+$I$5,B962&lt;&gt;0),B962+100,0)</f>
        <v>0</v>
      </c>
      <c r="C963" s="44">
        <f t="shared" si="47"/>
        <v>0</v>
      </c>
      <c r="D963" s="45">
        <f>ROUND(MAX((B963-3500)*{0.03,0.1,0.2,0.25,0.3,0.35,0.45}-{0,105,555,1005,2755,5505,13505},0),2)</f>
        <v>0</v>
      </c>
      <c r="E963" s="45">
        <f>LOOKUP(C963/12,{0,1500.001,4500.001,9000.001,35000.001,55000.001,80000.001},{0.03,0.1,0.2,0.25,0.3,0.35,0.45})*C963-LOOKUP(C963/12,{0,1500.001,4500.001,9000.001,35000.001,55000.001,80000.001},{0,105,555,1005,2755,5505,13505})</f>
        <v>0</v>
      </c>
      <c r="F963" s="45">
        <f t="shared" si="46"/>
        <v>0</v>
      </c>
      <c r="G963" s="1"/>
    </row>
    <row r="964" spans="1:7">
      <c r="A964" s="46" t="s">
        <v>1051</v>
      </c>
      <c r="B964" s="47">
        <f t="shared" si="48"/>
        <v>0</v>
      </c>
      <c r="C964" s="47">
        <f t="shared" si="47"/>
        <v>0</v>
      </c>
      <c r="D964" s="48">
        <f>ROUND(MAX((B964-3500)*{0.03,0.1,0.2,0.25,0.3,0.35,0.45}-{0,105,555,1005,2755,5505,13505},0),2)</f>
        <v>0</v>
      </c>
      <c r="E964" s="48">
        <f>LOOKUP(C964/12,{0,1500.001,4500.001,9000.001,35000.001,55000.001,80000.001},{0.03,0.1,0.2,0.25,0.3,0.35,0.45})*C964-LOOKUP(C964/12,{0,1500.001,4500.001,9000.001,35000.001,55000.001,80000.001},{0,105,555,1005,2755,5505,13505})</f>
        <v>0</v>
      </c>
      <c r="F964" s="48">
        <f t="shared" si="46"/>
        <v>0</v>
      </c>
      <c r="G964" s="1"/>
    </row>
    <row r="965" spans="1:7">
      <c r="A965" s="43" t="s">
        <v>1052</v>
      </c>
      <c r="B965" s="44">
        <f t="shared" si="48"/>
        <v>0</v>
      </c>
      <c r="C965" s="44">
        <f t="shared" si="47"/>
        <v>0</v>
      </c>
      <c r="D965" s="45">
        <f>ROUND(MAX((B965-3500)*{0.03,0.1,0.2,0.25,0.3,0.35,0.45}-{0,105,555,1005,2755,5505,13505},0),2)</f>
        <v>0</v>
      </c>
      <c r="E965" s="45">
        <f>LOOKUP(C965/12,{0,1500.001,4500.001,9000.001,35000.001,55000.001,80000.001},{0.03,0.1,0.2,0.25,0.3,0.35,0.45})*C965-LOOKUP(C965/12,{0,1500.001,4500.001,9000.001,35000.001,55000.001,80000.001},{0,105,555,1005,2755,5505,13505})</f>
        <v>0</v>
      </c>
      <c r="F965" s="45">
        <f t="shared" si="46"/>
        <v>0</v>
      </c>
      <c r="G965" s="1"/>
    </row>
    <row r="966" spans="1:7">
      <c r="A966" s="46" t="s">
        <v>1053</v>
      </c>
      <c r="B966" s="47">
        <f t="shared" si="48"/>
        <v>0</v>
      </c>
      <c r="C966" s="47">
        <f t="shared" si="47"/>
        <v>0</v>
      </c>
      <c r="D966" s="48">
        <f>ROUND(MAX((B966-3500)*{0.03,0.1,0.2,0.25,0.3,0.35,0.45}-{0,105,555,1005,2755,5505,13505},0),2)</f>
        <v>0</v>
      </c>
      <c r="E966" s="48">
        <f>LOOKUP(C966/12,{0,1500.001,4500.001,9000.001,35000.001,55000.001,80000.001},{0.03,0.1,0.2,0.25,0.3,0.35,0.45})*C966-LOOKUP(C966/12,{0,1500.001,4500.001,9000.001,35000.001,55000.001,80000.001},{0,105,555,1005,2755,5505,13505})</f>
        <v>0</v>
      </c>
      <c r="F966" s="48">
        <f t="shared" si="46"/>
        <v>0</v>
      </c>
      <c r="G966" s="1"/>
    </row>
    <row r="967" spans="1:7">
      <c r="A967" s="43" t="s">
        <v>1054</v>
      </c>
      <c r="B967" s="44">
        <f t="shared" si="48"/>
        <v>0</v>
      </c>
      <c r="C967" s="44">
        <f t="shared" si="47"/>
        <v>0</v>
      </c>
      <c r="D967" s="45">
        <f>ROUND(MAX((B967-3500)*{0.03,0.1,0.2,0.25,0.3,0.35,0.45}-{0,105,555,1005,2755,5505,13505},0),2)</f>
        <v>0</v>
      </c>
      <c r="E967" s="45">
        <f>LOOKUP(C967/12,{0,1500.001,4500.001,9000.001,35000.001,55000.001,80000.001},{0.03,0.1,0.2,0.25,0.3,0.35,0.45})*C967-LOOKUP(C967/12,{0,1500.001,4500.001,9000.001,35000.001,55000.001,80000.001},{0,105,555,1005,2755,5505,13505})</f>
        <v>0</v>
      </c>
      <c r="F967" s="45">
        <f t="shared" si="46"/>
        <v>0</v>
      </c>
      <c r="G967" s="1"/>
    </row>
    <row r="968" spans="1:7">
      <c r="A968" s="46" t="s">
        <v>1055</v>
      </c>
      <c r="B968" s="47">
        <f t="shared" si="48"/>
        <v>0</v>
      </c>
      <c r="C968" s="47">
        <f t="shared" si="47"/>
        <v>0</v>
      </c>
      <c r="D968" s="48">
        <f>ROUND(MAX((B968-3500)*{0.03,0.1,0.2,0.25,0.3,0.35,0.45}-{0,105,555,1005,2755,5505,13505},0),2)</f>
        <v>0</v>
      </c>
      <c r="E968" s="48">
        <f>LOOKUP(C968/12,{0,1500.001,4500.001,9000.001,35000.001,55000.001,80000.001},{0.03,0.1,0.2,0.25,0.3,0.35,0.45})*C968-LOOKUP(C968/12,{0,1500.001,4500.001,9000.001,35000.001,55000.001,80000.001},{0,105,555,1005,2755,5505,13505})</f>
        <v>0</v>
      </c>
      <c r="F968" s="48">
        <f t="shared" si="46"/>
        <v>0</v>
      </c>
      <c r="G968" s="1"/>
    </row>
    <row r="969" spans="1:7">
      <c r="A969" s="43" t="s">
        <v>1056</v>
      </c>
      <c r="B969" s="44">
        <f t="shared" si="48"/>
        <v>0</v>
      </c>
      <c r="C969" s="44">
        <f t="shared" si="47"/>
        <v>0</v>
      </c>
      <c r="D969" s="45">
        <f>ROUND(MAX((B969-3500)*{0.03,0.1,0.2,0.25,0.3,0.35,0.45}-{0,105,555,1005,2755,5505,13505},0),2)</f>
        <v>0</v>
      </c>
      <c r="E969" s="45">
        <f>LOOKUP(C969/12,{0,1500.001,4500.001,9000.001,35000.001,55000.001,80000.001},{0.03,0.1,0.2,0.25,0.3,0.35,0.45})*C969-LOOKUP(C969/12,{0,1500.001,4500.001,9000.001,35000.001,55000.001,80000.001},{0,105,555,1005,2755,5505,13505})</f>
        <v>0</v>
      </c>
      <c r="F969" s="45">
        <f t="shared" si="46"/>
        <v>0</v>
      </c>
      <c r="G969" s="1"/>
    </row>
    <row r="970" spans="1:7">
      <c r="A970" s="46" t="s">
        <v>1057</v>
      </c>
      <c r="B970" s="47">
        <f t="shared" si="48"/>
        <v>0</v>
      </c>
      <c r="C970" s="47">
        <f t="shared" si="47"/>
        <v>0</v>
      </c>
      <c r="D970" s="48">
        <f>ROUND(MAX((B970-3500)*{0.03,0.1,0.2,0.25,0.3,0.35,0.45}-{0,105,555,1005,2755,5505,13505},0),2)</f>
        <v>0</v>
      </c>
      <c r="E970" s="48">
        <f>LOOKUP(C970/12,{0,1500.001,4500.001,9000.001,35000.001,55000.001,80000.001},{0.03,0.1,0.2,0.25,0.3,0.35,0.45})*C970-LOOKUP(C970/12,{0,1500.001,4500.001,9000.001,35000.001,55000.001,80000.001},{0,105,555,1005,2755,5505,13505})</f>
        <v>0</v>
      </c>
      <c r="F970" s="48">
        <f t="shared" si="46"/>
        <v>0</v>
      </c>
      <c r="G970" s="1"/>
    </row>
    <row r="971" spans="1:7">
      <c r="A971" s="43" t="s">
        <v>1058</v>
      </c>
      <c r="B971" s="44">
        <f t="shared" si="48"/>
        <v>0</v>
      </c>
      <c r="C971" s="44">
        <f t="shared" si="47"/>
        <v>0</v>
      </c>
      <c r="D971" s="45">
        <f>ROUND(MAX((B971-3500)*{0.03,0.1,0.2,0.25,0.3,0.35,0.45}-{0,105,555,1005,2755,5505,13505},0),2)</f>
        <v>0</v>
      </c>
      <c r="E971" s="45">
        <f>LOOKUP(C971/12,{0,1500.001,4500.001,9000.001,35000.001,55000.001,80000.001},{0.03,0.1,0.2,0.25,0.3,0.35,0.45})*C971-LOOKUP(C971/12,{0,1500.001,4500.001,9000.001,35000.001,55000.001,80000.001},{0,105,555,1005,2755,5505,13505})</f>
        <v>0</v>
      </c>
      <c r="F971" s="45">
        <f t="shared" si="46"/>
        <v>0</v>
      </c>
      <c r="G971" s="1"/>
    </row>
    <row r="972" spans="1:7">
      <c r="A972" s="46" t="s">
        <v>1059</v>
      </c>
      <c r="B972" s="47">
        <f t="shared" si="48"/>
        <v>0</v>
      </c>
      <c r="C972" s="47">
        <f t="shared" si="47"/>
        <v>0</v>
      </c>
      <c r="D972" s="48">
        <f>ROUND(MAX((B972-3500)*{0.03,0.1,0.2,0.25,0.3,0.35,0.45}-{0,105,555,1005,2755,5505,13505},0),2)</f>
        <v>0</v>
      </c>
      <c r="E972" s="48">
        <f>LOOKUP(C972/12,{0,1500.001,4500.001,9000.001,35000.001,55000.001,80000.001},{0.03,0.1,0.2,0.25,0.3,0.35,0.45})*C972-LOOKUP(C972/12,{0,1500.001,4500.001,9000.001,35000.001,55000.001,80000.001},{0,105,555,1005,2755,5505,13505})</f>
        <v>0</v>
      </c>
      <c r="F972" s="48">
        <f t="shared" si="46"/>
        <v>0</v>
      </c>
      <c r="G972" s="1"/>
    </row>
    <row r="973" spans="1:7">
      <c r="A973" s="43" t="s">
        <v>1060</v>
      </c>
      <c r="B973" s="44">
        <f t="shared" si="48"/>
        <v>0</v>
      </c>
      <c r="C973" s="44">
        <f t="shared" si="47"/>
        <v>0</v>
      </c>
      <c r="D973" s="45">
        <f>ROUND(MAX((B973-3500)*{0.03,0.1,0.2,0.25,0.3,0.35,0.45}-{0,105,555,1005,2755,5505,13505},0),2)</f>
        <v>0</v>
      </c>
      <c r="E973" s="45">
        <f>LOOKUP(C973/12,{0,1500.001,4500.001,9000.001,35000.001,55000.001,80000.001},{0.03,0.1,0.2,0.25,0.3,0.35,0.45})*C973-LOOKUP(C973/12,{0,1500.001,4500.001,9000.001,35000.001,55000.001,80000.001},{0,105,555,1005,2755,5505,13505})</f>
        <v>0</v>
      </c>
      <c r="F973" s="45">
        <f t="shared" si="46"/>
        <v>0</v>
      </c>
      <c r="G973" s="1"/>
    </row>
    <row r="974" spans="1:7">
      <c r="A974" s="46" t="s">
        <v>1061</v>
      </c>
      <c r="B974" s="47">
        <f t="shared" si="48"/>
        <v>0</v>
      </c>
      <c r="C974" s="47">
        <f t="shared" si="47"/>
        <v>0</v>
      </c>
      <c r="D974" s="48">
        <f>ROUND(MAX((B974-3500)*{0.03,0.1,0.2,0.25,0.3,0.35,0.45}-{0,105,555,1005,2755,5505,13505},0),2)</f>
        <v>0</v>
      </c>
      <c r="E974" s="48">
        <f>LOOKUP(C974/12,{0,1500.001,4500.001,9000.001,35000.001,55000.001,80000.001},{0.03,0.1,0.2,0.25,0.3,0.35,0.45})*C974-LOOKUP(C974/12,{0,1500.001,4500.001,9000.001,35000.001,55000.001,80000.001},{0,105,555,1005,2755,5505,13505})</f>
        <v>0</v>
      </c>
      <c r="F974" s="48">
        <f t="shared" si="46"/>
        <v>0</v>
      </c>
      <c r="G974" s="1"/>
    </row>
    <row r="975" spans="1:7">
      <c r="A975" s="43" t="s">
        <v>1062</v>
      </c>
      <c r="B975" s="44">
        <f t="shared" si="48"/>
        <v>0</v>
      </c>
      <c r="C975" s="44">
        <f t="shared" si="47"/>
        <v>0</v>
      </c>
      <c r="D975" s="45">
        <f>ROUND(MAX((B975-3500)*{0.03,0.1,0.2,0.25,0.3,0.35,0.45}-{0,105,555,1005,2755,5505,13505},0),2)</f>
        <v>0</v>
      </c>
      <c r="E975" s="45">
        <f>LOOKUP(C975/12,{0,1500.001,4500.001,9000.001,35000.001,55000.001,80000.001},{0.03,0.1,0.2,0.25,0.3,0.35,0.45})*C975-LOOKUP(C975/12,{0,1500.001,4500.001,9000.001,35000.001,55000.001,80000.001},{0,105,555,1005,2755,5505,13505})</f>
        <v>0</v>
      </c>
      <c r="F975" s="45">
        <f t="shared" si="46"/>
        <v>0</v>
      </c>
      <c r="G975" s="1"/>
    </row>
    <row r="976" spans="1:7">
      <c r="A976" s="46" t="s">
        <v>1063</v>
      </c>
      <c r="B976" s="47">
        <f t="shared" si="48"/>
        <v>0</v>
      </c>
      <c r="C976" s="47">
        <f t="shared" si="47"/>
        <v>0</v>
      </c>
      <c r="D976" s="48">
        <f>ROUND(MAX((B976-3500)*{0.03,0.1,0.2,0.25,0.3,0.35,0.45}-{0,105,555,1005,2755,5505,13505},0),2)</f>
        <v>0</v>
      </c>
      <c r="E976" s="48">
        <f>LOOKUP(C976/12,{0,1500.001,4500.001,9000.001,35000.001,55000.001,80000.001},{0.03,0.1,0.2,0.25,0.3,0.35,0.45})*C976-LOOKUP(C976/12,{0,1500.001,4500.001,9000.001,35000.001,55000.001,80000.001},{0,105,555,1005,2755,5505,13505})</f>
        <v>0</v>
      </c>
      <c r="F976" s="48">
        <f t="shared" si="46"/>
        <v>0</v>
      </c>
      <c r="G976" s="1"/>
    </row>
    <row r="977" spans="1:7">
      <c r="A977" s="43" t="s">
        <v>1064</v>
      </c>
      <c r="B977" s="44">
        <f t="shared" si="48"/>
        <v>0</v>
      </c>
      <c r="C977" s="44">
        <f t="shared" si="47"/>
        <v>0</v>
      </c>
      <c r="D977" s="45">
        <f>ROUND(MAX((B977-3500)*{0.03,0.1,0.2,0.25,0.3,0.35,0.45}-{0,105,555,1005,2755,5505,13505},0),2)</f>
        <v>0</v>
      </c>
      <c r="E977" s="45">
        <f>LOOKUP(C977/12,{0,1500.001,4500.001,9000.001,35000.001,55000.001,80000.001},{0.03,0.1,0.2,0.25,0.3,0.35,0.45})*C977-LOOKUP(C977/12,{0,1500.001,4500.001,9000.001,35000.001,55000.001,80000.001},{0,105,555,1005,2755,5505,13505})</f>
        <v>0</v>
      </c>
      <c r="F977" s="45">
        <f t="shared" si="46"/>
        <v>0</v>
      </c>
      <c r="G977" s="1"/>
    </row>
    <row r="978" spans="1:7">
      <c r="A978" s="46" t="s">
        <v>1065</v>
      </c>
      <c r="B978" s="47">
        <f t="shared" si="48"/>
        <v>0</v>
      </c>
      <c r="C978" s="47">
        <f t="shared" si="47"/>
        <v>0</v>
      </c>
      <c r="D978" s="48">
        <f>ROUND(MAX((B978-3500)*{0.03,0.1,0.2,0.25,0.3,0.35,0.45}-{0,105,555,1005,2755,5505,13505},0),2)</f>
        <v>0</v>
      </c>
      <c r="E978" s="48">
        <f>LOOKUP(C978/12,{0,1500.001,4500.001,9000.001,35000.001,55000.001,80000.001},{0.03,0.1,0.2,0.25,0.3,0.35,0.45})*C978-LOOKUP(C978/12,{0,1500.001,4500.001,9000.001,35000.001,55000.001,80000.001},{0,105,555,1005,2755,5505,13505})</f>
        <v>0</v>
      </c>
      <c r="F978" s="48">
        <f t="shared" si="46"/>
        <v>0</v>
      </c>
      <c r="G978" s="1"/>
    </row>
    <row r="979" spans="1:7">
      <c r="A979" s="43" t="s">
        <v>1066</v>
      </c>
      <c r="B979" s="44">
        <f t="shared" si="48"/>
        <v>0</v>
      </c>
      <c r="C979" s="44">
        <f t="shared" si="47"/>
        <v>0</v>
      </c>
      <c r="D979" s="45">
        <f>ROUND(MAX((B979-3500)*{0.03,0.1,0.2,0.25,0.3,0.35,0.45}-{0,105,555,1005,2755,5505,13505},0),2)</f>
        <v>0</v>
      </c>
      <c r="E979" s="45">
        <f>LOOKUP(C979/12,{0,1500.001,4500.001,9000.001,35000.001,55000.001,80000.001},{0.03,0.1,0.2,0.25,0.3,0.35,0.45})*C979-LOOKUP(C979/12,{0,1500.001,4500.001,9000.001,35000.001,55000.001,80000.001},{0,105,555,1005,2755,5505,13505})</f>
        <v>0</v>
      </c>
      <c r="F979" s="45">
        <f t="shared" si="46"/>
        <v>0</v>
      </c>
      <c r="G979" s="1"/>
    </row>
    <row r="980" spans="1:7">
      <c r="A980" s="46" t="s">
        <v>1067</v>
      </c>
      <c r="B980" s="47">
        <f t="shared" si="48"/>
        <v>0</v>
      </c>
      <c r="C980" s="47">
        <f t="shared" si="47"/>
        <v>0</v>
      </c>
      <c r="D980" s="48">
        <f>ROUND(MAX((B980-3500)*{0.03,0.1,0.2,0.25,0.3,0.35,0.45}-{0,105,555,1005,2755,5505,13505},0),2)</f>
        <v>0</v>
      </c>
      <c r="E980" s="48">
        <f>LOOKUP(C980/12,{0,1500.001,4500.001,9000.001,35000.001,55000.001,80000.001},{0.03,0.1,0.2,0.25,0.3,0.35,0.45})*C980-LOOKUP(C980/12,{0,1500.001,4500.001,9000.001,35000.001,55000.001,80000.001},{0,105,555,1005,2755,5505,13505})</f>
        <v>0</v>
      </c>
      <c r="F980" s="48">
        <f t="shared" si="46"/>
        <v>0</v>
      </c>
      <c r="G980" s="1"/>
    </row>
    <row r="981" spans="1:7">
      <c r="A981" s="43" t="s">
        <v>1068</v>
      </c>
      <c r="B981" s="44">
        <f t="shared" si="48"/>
        <v>0</v>
      </c>
      <c r="C981" s="44">
        <f t="shared" si="47"/>
        <v>0</v>
      </c>
      <c r="D981" s="45">
        <f>ROUND(MAX((B981-3500)*{0.03,0.1,0.2,0.25,0.3,0.35,0.45}-{0,105,555,1005,2755,5505,13505},0),2)</f>
        <v>0</v>
      </c>
      <c r="E981" s="45">
        <f>LOOKUP(C981/12,{0,1500.001,4500.001,9000.001,35000.001,55000.001,80000.001},{0.03,0.1,0.2,0.25,0.3,0.35,0.45})*C981-LOOKUP(C981/12,{0,1500.001,4500.001,9000.001,35000.001,55000.001,80000.001},{0,105,555,1005,2755,5505,13505})</f>
        <v>0</v>
      </c>
      <c r="F981" s="45">
        <f t="shared" si="46"/>
        <v>0</v>
      </c>
      <c r="G981" s="1"/>
    </row>
    <row r="982" spans="1:7">
      <c r="A982" s="46" t="s">
        <v>1069</v>
      </c>
      <c r="B982" s="47">
        <f t="shared" si="48"/>
        <v>0</v>
      </c>
      <c r="C982" s="47">
        <f t="shared" si="47"/>
        <v>0</v>
      </c>
      <c r="D982" s="48">
        <f>ROUND(MAX((B982-3500)*{0.03,0.1,0.2,0.25,0.3,0.35,0.45}-{0,105,555,1005,2755,5505,13505},0),2)</f>
        <v>0</v>
      </c>
      <c r="E982" s="48">
        <f>LOOKUP(C982/12,{0,1500.001,4500.001,9000.001,35000.001,55000.001,80000.001},{0.03,0.1,0.2,0.25,0.3,0.35,0.45})*C982-LOOKUP(C982/12,{0,1500.001,4500.001,9000.001,35000.001,55000.001,80000.001},{0,105,555,1005,2755,5505,13505})</f>
        <v>0</v>
      </c>
      <c r="F982" s="48">
        <f t="shared" si="46"/>
        <v>0</v>
      </c>
      <c r="G982" s="1"/>
    </row>
    <row r="983" spans="1:7">
      <c r="A983" s="43" t="s">
        <v>1070</v>
      </c>
      <c r="B983" s="44">
        <f t="shared" si="48"/>
        <v>0</v>
      </c>
      <c r="C983" s="44">
        <f t="shared" si="47"/>
        <v>0</v>
      </c>
      <c r="D983" s="45">
        <f>ROUND(MAX((B983-3500)*{0.03,0.1,0.2,0.25,0.3,0.35,0.45}-{0,105,555,1005,2755,5505,13505},0),2)</f>
        <v>0</v>
      </c>
      <c r="E983" s="45">
        <f>LOOKUP(C983/12,{0,1500.001,4500.001,9000.001,35000.001,55000.001,80000.001},{0.03,0.1,0.2,0.25,0.3,0.35,0.45})*C983-LOOKUP(C983/12,{0,1500.001,4500.001,9000.001,35000.001,55000.001,80000.001},{0,105,555,1005,2755,5505,13505})</f>
        <v>0</v>
      </c>
      <c r="F983" s="45">
        <f t="shared" si="46"/>
        <v>0</v>
      </c>
      <c r="G983" s="1"/>
    </row>
    <row r="984" spans="1:7">
      <c r="A984" s="46" t="s">
        <v>1071</v>
      </c>
      <c r="B984" s="47">
        <f t="shared" si="48"/>
        <v>0</v>
      </c>
      <c r="C984" s="47">
        <f t="shared" si="47"/>
        <v>0</v>
      </c>
      <c r="D984" s="48">
        <f>ROUND(MAX((B984-3500)*{0.03,0.1,0.2,0.25,0.3,0.35,0.45}-{0,105,555,1005,2755,5505,13505},0),2)</f>
        <v>0</v>
      </c>
      <c r="E984" s="48">
        <f>LOOKUP(C984/12,{0,1500.001,4500.001,9000.001,35000.001,55000.001,80000.001},{0.03,0.1,0.2,0.25,0.3,0.35,0.45})*C984-LOOKUP(C984/12,{0,1500.001,4500.001,9000.001,35000.001,55000.001,80000.001},{0,105,555,1005,2755,5505,13505})</f>
        <v>0</v>
      </c>
      <c r="F984" s="48">
        <f t="shared" si="46"/>
        <v>0</v>
      </c>
      <c r="G984" s="1"/>
    </row>
    <row r="985" spans="1:7">
      <c r="A985" s="43" t="s">
        <v>1072</v>
      </c>
      <c r="B985" s="44">
        <f t="shared" si="48"/>
        <v>0</v>
      </c>
      <c r="C985" s="44">
        <f t="shared" si="47"/>
        <v>0</v>
      </c>
      <c r="D985" s="45">
        <f>ROUND(MAX((B985-3500)*{0.03,0.1,0.2,0.25,0.3,0.35,0.45}-{0,105,555,1005,2755,5505,13505},0),2)</f>
        <v>0</v>
      </c>
      <c r="E985" s="45">
        <f>LOOKUP(C985/12,{0,1500.001,4500.001,9000.001,35000.001,55000.001,80000.001},{0.03,0.1,0.2,0.25,0.3,0.35,0.45})*C985-LOOKUP(C985/12,{0,1500.001,4500.001,9000.001,35000.001,55000.001,80000.001},{0,105,555,1005,2755,5505,13505})</f>
        <v>0</v>
      </c>
      <c r="F985" s="45">
        <f t="shared" ref="F985:F1018" si="49">D985+E985</f>
        <v>0</v>
      </c>
      <c r="G985" s="1"/>
    </row>
    <row r="986" spans="1:7">
      <c r="A986" s="46" t="s">
        <v>1073</v>
      </c>
      <c r="B986" s="47">
        <f t="shared" si="48"/>
        <v>0</v>
      </c>
      <c r="C986" s="47">
        <f t="shared" si="47"/>
        <v>0</v>
      </c>
      <c r="D986" s="48">
        <f>ROUND(MAX((B986-3500)*{0.03,0.1,0.2,0.25,0.3,0.35,0.45}-{0,105,555,1005,2755,5505,13505},0),2)</f>
        <v>0</v>
      </c>
      <c r="E986" s="48">
        <f>LOOKUP(C986/12,{0,1500.001,4500.001,9000.001,35000.001,55000.001,80000.001},{0.03,0.1,0.2,0.25,0.3,0.35,0.45})*C986-LOOKUP(C986/12,{0,1500.001,4500.001,9000.001,35000.001,55000.001,80000.001},{0,105,555,1005,2755,5505,13505})</f>
        <v>0</v>
      </c>
      <c r="F986" s="48">
        <f t="shared" si="49"/>
        <v>0</v>
      </c>
      <c r="G986" s="1"/>
    </row>
    <row r="987" spans="1:7">
      <c r="A987" s="43" t="s">
        <v>1074</v>
      </c>
      <c r="B987" s="44">
        <f t="shared" si="48"/>
        <v>0</v>
      </c>
      <c r="C987" s="44">
        <f t="shared" si="47"/>
        <v>0</v>
      </c>
      <c r="D987" s="45">
        <f>ROUND(MAX((B987-3500)*{0.03,0.1,0.2,0.25,0.3,0.35,0.45}-{0,105,555,1005,2755,5505,13505},0),2)</f>
        <v>0</v>
      </c>
      <c r="E987" s="45">
        <f>LOOKUP(C987/12,{0,1500.001,4500.001,9000.001,35000.001,55000.001,80000.001},{0.03,0.1,0.2,0.25,0.3,0.35,0.45})*C987-LOOKUP(C987/12,{0,1500.001,4500.001,9000.001,35000.001,55000.001,80000.001},{0,105,555,1005,2755,5505,13505})</f>
        <v>0</v>
      </c>
      <c r="F987" s="45">
        <f t="shared" si="49"/>
        <v>0</v>
      </c>
      <c r="G987" s="1"/>
    </row>
    <row r="988" spans="1:7">
      <c r="A988" s="46" t="s">
        <v>1075</v>
      </c>
      <c r="B988" s="47">
        <f t="shared" si="48"/>
        <v>0</v>
      </c>
      <c r="C988" s="47">
        <f t="shared" si="47"/>
        <v>0</v>
      </c>
      <c r="D988" s="48">
        <f>ROUND(MAX((B988-3500)*{0.03,0.1,0.2,0.25,0.3,0.35,0.45}-{0,105,555,1005,2755,5505,13505},0),2)</f>
        <v>0</v>
      </c>
      <c r="E988" s="48">
        <f>LOOKUP(C988/12,{0,1500.001,4500.001,9000.001,35000.001,55000.001,80000.001},{0.03,0.1,0.2,0.25,0.3,0.35,0.45})*C988-LOOKUP(C988/12,{0,1500.001,4500.001,9000.001,35000.001,55000.001,80000.001},{0,105,555,1005,2755,5505,13505})</f>
        <v>0</v>
      </c>
      <c r="F988" s="48">
        <f t="shared" si="49"/>
        <v>0</v>
      </c>
      <c r="G988" s="1"/>
    </row>
    <row r="989" spans="1:7">
      <c r="A989" s="43" t="s">
        <v>1076</v>
      </c>
      <c r="B989" s="44">
        <f t="shared" si="48"/>
        <v>0</v>
      </c>
      <c r="C989" s="44">
        <f t="shared" si="47"/>
        <v>0</v>
      </c>
      <c r="D989" s="45">
        <f>ROUND(MAX((B989-3500)*{0.03,0.1,0.2,0.25,0.3,0.35,0.45}-{0,105,555,1005,2755,5505,13505},0),2)</f>
        <v>0</v>
      </c>
      <c r="E989" s="45">
        <f>LOOKUP(C989/12,{0,1500.001,4500.001,9000.001,35000.001,55000.001,80000.001},{0.03,0.1,0.2,0.25,0.3,0.35,0.45})*C989-LOOKUP(C989/12,{0,1500.001,4500.001,9000.001,35000.001,55000.001,80000.001},{0,105,555,1005,2755,5505,13505})</f>
        <v>0</v>
      </c>
      <c r="F989" s="45">
        <f t="shared" si="49"/>
        <v>0</v>
      </c>
      <c r="G989" s="1"/>
    </row>
    <row r="990" spans="1:7">
      <c r="A990" s="46" t="s">
        <v>1077</v>
      </c>
      <c r="B990" s="47">
        <f t="shared" si="48"/>
        <v>0</v>
      </c>
      <c r="C990" s="47">
        <f t="shared" si="47"/>
        <v>0</v>
      </c>
      <c r="D990" s="48">
        <f>ROUND(MAX((B990-3500)*{0.03,0.1,0.2,0.25,0.3,0.35,0.45}-{0,105,555,1005,2755,5505,13505},0),2)</f>
        <v>0</v>
      </c>
      <c r="E990" s="48">
        <f>LOOKUP(C990/12,{0,1500.001,4500.001,9000.001,35000.001,55000.001,80000.001},{0.03,0.1,0.2,0.25,0.3,0.35,0.45})*C990-LOOKUP(C990/12,{0,1500.001,4500.001,9000.001,35000.001,55000.001,80000.001},{0,105,555,1005,2755,5505,13505})</f>
        <v>0</v>
      </c>
      <c r="F990" s="48">
        <f t="shared" si="49"/>
        <v>0</v>
      </c>
      <c r="G990" s="1"/>
    </row>
    <row r="991" spans="1:7">
      <c r="A991" s="43" t="s">
        <v>1078</v>
      </c>
      <c r="B991" s="44">
        <f t="shared" si="48"/>
        <v>0</v>
      </c>
      <c r="C991" s="44">
        <f t="shared" si="47"/>
        <v>0</v>
      </c>
      <c r="D991" s="45">
        <f>ROUND(MAX((B991-3500)*{0.03,0.1,0.2,0.25,0.3,0.35,0.45}-{0,105,555,1005,2755,5505,13505},0),2)</f>
        <v>0</v>
      </c>
      <c r="E991" s="45">
        <f>LOOKUP(C991/12,{0,1500.001,4500.001,9000.001,35000.001,55000.001,80000.001},{0.03,0.1,0.2,0.25,0.3,0.35,0.45})*C991-LOOKUP(C991/12,{0,1500.001,4500.001,9000.001,35000.001,55000.001,80000.001},{0,105,555,1005,2755,5505,13505})</f>
        <v>0</v>
      </c>
      <c r="F991" s="45">
        <f t="shared" si="49"/>
        <v>0</v>
      </c>
      <c r="G991" s="1"/>
    </row>
    <row r="992" spans="1:7">
      <c r="A992" s="46" t="s">
        <v>1079</v>
      </c>
      <c r="B992" s="47">
        <f t="shared" si="48"/>
        <v>0</v>
      </c>
      <c r="C992" s="47">
        <f t="shared" si="47"/>
        <v>0</v>
      </c>
      <c r="D992" s="48">
        <f>ROUND(MAX((B992-3500)*{0.03,0.1,0.2,0.25,0.3,0.35,0.45}-{0,105,555,1005,2755,5505,13505},0),2)</f>
        <v>0</v>
      </c>
      <c r="E992" s="48">
        <f>LOOKUP(C992/12,{0,1500.001,4500.001,9000.001,35000.001,55000.001,80000.001},{0.03,0.1,0.2,0.25,0.3,0.35,0.45})*C992-LOOKUP(C992/12,{0,1500.001,4500.001,9000.001,35000.001,55000.001,80000.001},{0,105,555,1005,2755,5505,13505})</f>
        <v>0</v>
      </c>
      <c r="F992" s="48">
        <f t="shared" si="49"/>
        <v>0</v>
      </c>
      <c r="G992" s="1"/>
    </row>
    <row r="993" spans="1:7">
      <c r="A993" s="43" t="s">
        <v>1080</v>
      </c>
      <c r="B993" s="44">
        <f t="shared" si="48"/>
        <v>0</v>
      </c>
      <c r="C993" s="44">
        <f t="shared" si="47"/>
        <v>0</v>
      </c>
      <c r="D993" s="45">
        <f>ROUND(MAX((B993-3500)*{0.03,0.1,0.2,0.25,0.3,0.35,0.45}-{0,105,555,1005,2755,5505,13505},0),2)</f>
        <v>0</v>
      </c>
      <c r="E993" s="45">
        <f>LOOKUP(C993/12,{0,1500.001,4500.001,9000.001,35000.001,55000.001,80000.001},{0.03,0.1,0.2,0.25,0.3,0.35,0.45})*C993-LOOKUP(C993/12,{0,1500.001,4500.001,9000.001,35000.001,55000.001,80000.001},{0,105,555,1005,2755,5505,13505})</f>
        <v>0</v>
      </c>
      <c r="F993" s="45">
        <f t="shared" si="49"/>
        <v>0</v>
      </c>
      <c r="G993" s="1"/>
    </row>
    <row r="994" spans="1:7">
      <c r="A994" s="46" t="s">
        <v>1081</v>
      </c>
      <c r="B994" s="47">
        <f t="shared" si="48"/>
        <v>0</v>
      </c>
      <c r="C994" s="47">
        <f t="shared" si="47"/>
        <v>0</v>
      </c>
      <c r="D994" s="48">
        <f>ROUND(MAX((B994-3500)*{0.03,0.1,0.2,0.25,0.3,0.35,0.45}-{0,105,555,1005,2755,5505,13505},0),2)</f>
        <v>0</v>
      </c>
      <c r="E994" s="48">
        <f>LOOKUP(C994/12,{0,1500.001,4500.001,9000.001,35000.001,55000.001,80000.001},{0.03,0.1,0.2,0.25,0.3,0.35,0.45})*C994-LOOKUP(C994/12,{0,1500.001,4500.001,9000.001,35000.001,55000.001,80000.001},{0,105,555,1005,2755,5505,13505})</f>
        <v>0</v>
      </c>
      <c r="F994" s="48">
        <f t="shared" si="49"/>
        <v>0</v>
      </c>
      <c r="G994" s="1"/>
    </row>
    <row r="995" spans="1:7">
      <c r="A995" s="43" t="s">
        <v>1082</v>
      </c>
      <c r="B995" s="44">
        <f t="shared" si="48"/>
        <v>0</v>
      </c>
      <c r="C995" s="44">
        <f t="shared" si="47"/>
        <v>0</v>
      </c>
      <c r="D995" s="45">
        <f>ROUND(MAX((B995-3500)*{0.03,0.1,0.2,0.25,0.3,0.35,0.45}-{0,105,555,1005,2755,5505,13505},0),2)</f>
        <v>0</v>
      </c>
      <c r="E995" s="45">
        <f>LOOKUP(C995/12,{0,1500.001,4500.001,9000.001,35000.001,55000.001,80000.001},{0.03,0.1,0.2,0.25,0.3,0.35,0.45})*C995-LOOKUP(C995/12,{0,1500.001,4500.001,9000.001,35000.001,55000.001,80000.001},{0,105,555,1005,2755,5505,13505})</f>
        <v>0</v>
      </c>
      <c r="F995" s="45">
        <f t="shared" si="49"/>
        <v>0</v>
      </c>
      <c r="G995" s="1"/>
    </row>
    <row r="996" spans="1:7">
      <c r="A996" s="46" t="s">
        <v>1083</v>
      </c>
      <c r="B996" s="47">
        <f t="shared" si="48"/>
        <v>0</v>
      </c>
      <c r="C996" s="47">
        <f t="shared" si="47"/>
        <v>0</v>
      </c>
      <c r="D996" s="48">
        <f>ROUND(MAX((B996-3500)*{0.03,0.1,0.2,0.25,0.3,0.35,0.45}-{0,105,555,1005,2755,5505,13505},0),2)</f>
        <v>0</v>
      </c>
      <c r="E996" s="48">
        <f>LOOKUP(C996/12,{0,1500.001,4500.001,9000.001,35000.001,55000.001,80000.001},{0.03,0.1,0.2,0.25,0.3,0.35,0.45})*C996-LOOKUP(C996/12,{0,1500.001,4500.001,9000.001,35000.001,55000.001,80000.001},{0,105,555,1005,2755,5505,13505})</f>
        <v>0</v>
      </c>
      <c r="F996" s="48">
        <f t="shared" si="49"/>
        <v>0</v>
      </c>
      <c r="G996" s="1"/>
    </row>
    <row r="997" spans="1:7">
      <c r="A997" s="43" t="s">
        <v>1084</v>
      </c>
      <c r="B997" s="44">
        <f t="shared" si="48"/>
        <v>0</v>
      </c>
      <c r="C997" s="44">
        <f t="shared" si="47"/>
        <v>0</v>
      </c>
      <c r="D997" s="45">
        <f>ROUND(MAX((B997-3500)*{0.03,0.1,0.2,0.25,0.3,0.35,0.45}-{0,105,555,1005,2755,5505,13505},0),2)</f>
        <v>0</v>
      </c>
      <c r="E997" s="45">
        <f>LOOKUP(C997/12,{0,1500.001,4500.001,9000.001,35000.001,55000.001,80000.001},{0.03,0.1,0.2,0.25,0.3,0.35,0.45})*C997-LOOKUP(C997/12,{0,1500.001,4500.001,9000.001,35000.001,55000.001,80000.001},{0,105,555,1005,2755,5505,13505})</f>
        <v>0</v>
      </c>
      <c r="F997" s="45">
        <f t="shared" si="49"/>
        <v>0</v>
      </c>
      <c r="G997" s="1"/>
    </row>
    <row r="998" spans="1:7">
      <c r="A998" s="46" t="s">
        <v>1085</v>
      </c>
      <c r="B998" s="47">
        <f t="shared" si="48"/>
        <v>0</v>
      </c>
      <c r="C998" s="47">
        <f t="shared" si="47"/>
        <v>0</v>
      </c>
      <c r="D998" s="48">
        <f>ROUND(MAX((B998-3500)*{0.03,0.1,0.2,0.25,0.3,0.35,0.45}-{0,105,555,1005,2755,5505,13505},0),2)</f>
        <v>0</v>
      </c>
      <c r="E998" s="48">
        <f>LOOKUP(C998/12,{0,1500.001,4500.001,9000.001,35000.001,55000.001,80000.001},{0.03,0.1,0.2,0.25,0.3,0.35,0.45})*C998-LOOKUP(C998/12,{0,1500.001,4500.001,9000.001,35000.001,55000.001,80000.001},{0,105,555,1005,2755,5505,13505})</f>
        <v>0</v>
      </c>
      <c r="F998" s="48">
        <f t="shared" si="49"/>
        <v>0</v>
      </c>
      <c r="G998" s="1"/>
    </row>
    <row r="999" spans="1:7">
      <c r="A999" s="43" t="s">
        <v>1086</v>
      </c>
      <c r="B999" s="44">
        <f t="shared" si="48"/>
        <v>0</v>
      </c>
      <c r="C999" s="44">
        <f t="shared" si="47"/>
        <v>0</v>
      </c>
      <c r="D999" s="45">
        <f>ROUND(MAX((B999-3500)*{0.03,0.1,0.2,0.25,0.3,0.35,0.45}-{0,105,555,1005,2755,5505,13505},0),2)</f>
        <v>0</v>
      </c>
      <c r="E999" s="45">
        <f>LOOKUP(C999/12,{0,1500.001,4500.001,9000.001,35000.001,55000.001,80000.001},{0.03,0.1,0.2,0.25,0.3,0.35,0.45})*C999-LOOKUP(C999/12,{0,1500.001,4500.001,9000.001,35000.001,55000.001,80000.001},{0,105,555,1005,2755,5505,13505})</f>
        <v>0</v>
      </c>
      <c r="F999" s="45">
        <f t="shared" si="49"/>
        <v>0</v>
      </c>
      <c r="G999" s="1"/>
    </row>
    <row r="1000" spans="1:7">
      <c r="A1000" s="46" t="s">
        <v>1087</v>
      </c>
      <c r="B1000" s="47">
        <f t="shared" si="48"/>
        <v>0</v>
      </c>
      <c r="C1000" s="47">
        <f t="shared" si="47"/>
        <v>0</v>
      </c>
      <c r="D1000" s="48">
        <f>ROUND(MAX((B1000-3500)*{0.03,0.1,0.2,0.25,0.3,0.35,0.45}-{0,105,555,1005,2755,5505,13505},0),2)</f>
        <v>0</v>
      </c>
      <c r="E1000" s="48">
        <f>LOOKUP(C1000/12,{0,1500.001,4500.001,9000.001,35000.001,55000.001,80000.001},{0.03,0.1,0.2,0.25,0.3,0.35,0.45})*C1000-LOOKUP(C1000/12,{0,1500.001,4500.001,9000.001,35000.001,55000.001,80000.001},{0,105,555,1005,2755,5505,13505})</f>
        <v>0</v>
      </c>
      <c r="F1000" s="48">
        <f t="shared" si="49"/>
        <v>0</v>
      </c>
      <c r="G1000" s="1"/>
    </row>
    <row r="1001" spans="1:7">
      <c r="A1001" s="43" t="s">
        <v>1088</v>
      </c>
      <c r="B1001" s="44">
        <f t="shared" si="48"/>
        <v>0</v>
      </c>
      <c r="C1001" s="44">
        <f t="shared" si="47"/>
        <v>0</v>
      </c>
      <c r="D1001" s="45">
        <f>ROUND(MAX((B1001-3500)*{0.03,0.1,0.2,0.25,0.3,0.35,0.45}-{0,105,555,1005,2755,5505,13505},0),2)</f>
        <v>0</v>
      </c>
      <c r="E1001" s="45">
        <f>LOOKUP(C1001/12,{0,1500.001,4500.001,9000.001,35000.001,55000.001,80000.001},{0.03,0.1,0.2,0.25,0.3,0.35,0.45})*C1001-LOOKUP(C1001/12,{0,1500.001,4500.001,9000.001,35000.001,55000.001,80000.001},{0,105,555,1005,2755,5505,13505})</f>
        <v>0</v>
      </c>
      <c r="F1001" s="45">
        <f t="shared" si="49"/>
        <v>0</v>
      </c>
      <c r="G1001" s="1"/>
    </row>
    <row r="1002" spans="1:7">
      <c r="A1002" s="46" t="s">
        <v>1089</v>
      </c>
      <c r="B1002" s="47">
        <f t="shared" si="48"/>
        <v>0</v>
      </c>
      <c r="C1002" s="47">
        <f t="shared" si="47"/>
        <v>0</v>
      </c>
      <c r="D1002" s="48">
        <f>ROUND(MAX((B1002-3500)*{0.03,0.1,0.2,0.25,0.3,0.35,0.45}-{0,105,555,1005,2755,5505,13505},0),2)</f>
        <v>0</v>
      </c>
      <c r="E1002" s="48">
        <f>LOOKUP(C1002/12,{0,1500.001,4500.001,9000.001,35000.001,55000.001,80000.001},{0.03,0.1,0.2,0.25,0.3,0.35,0.45})*C1002-LOOKUP(C1002/12,{0,1500.001,4500.001,9000.001,35000.001,55000.001,80000.001},{0,105,555,1005,2755,5505,13505})</f>
        <v>0</v>
      </c>
      <c r="F1002" s="48">
        <f t="shared" si="49"/>
        <v>0</v>
      </c>
      <c r="G1002" s="1"/>
    </row>
    <row r="1003" spans="1:7">
      <c r="A1003" s="43" t="s">
        <v>1090</v>
      </c>
      <c r="B1003" s="44">
        <f t="shared" si="48"/>
        <v>0</v>
      </c>
      <c r="C1003" s="44">
        <f t="shared" si="47"/>
        <v>0</v>
      </c>
      <c r="D1003" s="45">
        <f>ROUND(MAX((B1003-3500)*{0.03,0.1,0.2,0.25,0.3,0.35,0.45}-{0,105,555,1005,2755,5505,13505},0),2)</f>
        <v>0</v>
      </c>
      <c r="E1003" s="45">
        <f>LOOKUP(C1003/12,{0,1500.001,4500.001,9000.001,35000.001,55000.001,80000.001},{0.03,0.1,0.2,0.25,0.3,0.35,0.45})*C1003-LOOKUP(C1003/12,{0,1500.001,4500.001,9000.001,35000.001,55000.001,80000.001},{0,105,555,1005,2755,5505,13505})</f>
        <v>0</v>
      </c>
      <c r="F1003" s="45">
        <f t="shared" si="49"/>
        <v>0</v>
      </c>
      <c r="G1003" s="1"/>
    </row>
    <row r="1004" spans="1:7">
      <c r="A1004" s="46" t="s">
        <v>1091</v>
      </c>
      <c r="B1004" s="47">
        <f t="shared" si="48"/>
        <v>0</v>
      </c>
      <c r="C1004" s="47">
        <f t="shared" si="47"/>
        <v>0</v>
      </c>
      <c r="D1004" s="48">
        <f>ROUND(MAX((B1004-3500)*{0.03,0.1,0.2,0.25,0.3,0.35,0.45}-{0,105,555,1005,2755,5505,13505},0),2)</f>
        <v>0</v>
      </c>
      <c r="E1004" s="48">
        <f>LOOKUP(C1004/12,{0,1500.001,4500.001,9000.001,35000.001,55000.001,80000.001},{0.03,0.1,0.2,0.25,0.3,0.35,0.45})*C1004-LOOKUP(C1004/12,{0,1500.001,4500.001,9000.001,35000.001,55000.001,80000.001},{0,105,555,1005,2755,5505,13505})</f>
        <v>0</v>
      </c>
      <c r="F1004" s="48">
        <f t="shared" si="49"/>
        <v>0</v>
      </c>
      <c r="G1004" s="1"/>
    </row>
    <row r="1005" spans="1:7">
      <c r="A1005" s="43" t="s">
        <v>1092</v>
      </c>
      <c r="B1005" s="44">
        <f t="shared" si="48"/>
        <v>0</v>
      </c>
      <c r="C1005" s="44">
        <f t="shared" si="47"/>
        <v>0</v>
      </c>
      <c r="D1005" s="45">
        <f>ROUND(MAX((B1005-3500)*{0.03,0.1,0.2,0.25,0.3,0.35,0.45}-{0,105,555,1005,2755,5505,13505},0),2)</f>
        <v>0</v>
      </c>
      <c r="E1005" s="45">
        <f>LOOKUP(C1005/12,{0,1500.001,4500.001,9000.001,35000.001,55000.001,80000.001},{0.03,0.1,0.2,0.25,0.3,0.35,0.45})*C1005-LOOKUP(C1005/12,{0,1500.001,4500.001,9000.001,35000.001,55000.001,80000.001},{0,105,555,1005,2755,5505,13505})</f>
        <v>0</v>
      </c>
      <c r="F1005" s="45">
        <f t="shared" si="49"/>
        <v>0</v>
      </c>
      <c r="G1005" s="1"/>
    </row>
    <row r="1006" spans="1:7">
      <c r="A1006" s="46" t="s">
        <v>1093</v>
      </c>
      <c r="B1006" s="47">
        <f t="shared" si="48"/>
        <v>0</v>
      </c>
      <c r="C1006" s="47">
        <f t="shared" si="47"/>
        <v>0</v>
      </c>
      <c r="D1006" s="48">
        <f>ROUND(MAX((B1006-3500)*{0.03,0.1,0.2,0.25,0.3,0.35,0.45}-{0,105,555,1005,2755,5505,13505},0),2)</f>
        <v>0</v>
      </c>
      <c r="E1006" s="48">
        <f>LOOKUP(C1006/12,{0,1500.001,4500.001,9000.001,35000.001,55000.001,80000.001},{0.03,0.1,0.2,0.25,0.3,0.35,0.45})*C1006-LOOKUP(C1006/12,{0,1500.001,4500.001,9000.001,35000.001,55000.001,80000.001},{0,105,555,1005,2755,5505,13505})</f>
        <v>0</v>
      </c>
      <c r="F1006" s="48">
        <f t="shared" si="49"/>
        <v>0</v>
      </c>
      <c r="G1006" s="1"/>
    </row>
    <row r="1007" spans="1:7">
      <c r="A1007" s="43" t="s">
        <v>1094</v>
      </c>
      <c r="B1007" s="44">
        <f t="shared" si="48"/>
        <v>0</v>
      </c>
      <c r="C1007" s="44">
        <f t="shared" si="47"/>
        <v>0</v>
      </c>
      <c r="D1007" s="45">
        <f>ROUND(MAX((B1007-3500)*{0.03,0.1,0.2,0.25,0.3,0.35,0.45}-{0,105,555,1005,2755,5505,13505},0),2)</f>
        <v>0</v>
      </c>
      <c r="E1007" s="45">
        <f>LOOKUP(C1007/12,{0,1500.001,4500.001,9000.001,35000.001,55000.001,80000.001},{0.03,0.1,0.2,0.25,0.3,0.35,0.45})*C1007-LOOKUP(C1007/12,{0,1500.001,4500.001,9000.001,35000.001,55000.001,80000.001},{0,105,555,1005,2755,5505,13505})</f>
        <v>0</v>
      </c>
      <c r="F1007" s="45">
        <f t="shared" si="49"/>
        <v>0</v>
      </c>
      <c r="G1007" s="1"/>
    </row>
    <row r="1008" spans="1:7">
      <c r="A1008" s="46" t="s">
        <v>1095</v>
      </c>
      <c r="B1008" s="47">
        <f t="shared" si="48"/>
        <v>0</v>
      </c>
      <c r="C1008" s="47">
        <f t="shared" si="47"/>
        <v>0</v>
      </c>
      <c r="D1008" s="48">
        <f>ROUND(MAX((B1008-3500)*{0.03,0.1,0.2,0.25,0.3,0.35,0.45}-{0,105,555,1005,2755,5505,13505},0),2)</f>
        <v>0</v>
      </c>
      <c r="E1008" s="48">
        <f>LOOKUP(C1008/12,{0,1500.001,4500.001,9000.001,35000.001,55000.001,80000.001},{0.03,0.1,0.2,0.25,0.3,0.35,0.45})*C1008-LOOKUP(C1008/12,{0,1500.001,4500.001,9000.001,35000.001,55000.001,80000.001},{0,105,555,1005,2755,5505,13505})</f>
        <v>0</v>
      </c>
      <c r="F1008" s="48">
        <f t="shared" si="49"/>
        <v>0</v>
      </c>
      <c r="G1008" s="1"/>
    </row>
    <row r="1009" spans="1:7">
      <c r="A1009" s="43" t="s">
        <v>1096</v>
      </c>
      <c r="B1009" s="44">
        <f t="shared" si="48"/>
        <v>0</v>
      </c>
      <c r="C1009" s="44">
        <f t="shared" si="47"/>
        <v>0</v>
      </c>
      <c r="D1009" s="45">
        <f>ROUND(MAX((B1009-3500)*{0.03,0.1,0.2,0.25,0.3,0.35,0.45}-{0,105,555,1005,2755,5505,13505},0),2)</f>
        <v>0</v>
      </c>
      <c r="E1009" s="45">
        <f>LOOKUP(C1009/12,{0,1500.001,4500.001,9000.001,35000.001,55000.001,80000.001},{0.03,0.1,0.2,0.25,0.3,0.35,0.45})*C1009-LOOKUP(C1009/12,{0,1500.001,4500.001,9000.001,35000.001,55000.001,80000.001},{0,105,555,1005,2755,5505,13505})</f>
        <v>0</v>
      </c>
      <c r="F1009" s="45">
        <f t="shared" si="49"/>
        <v>0</v>
      </c>
      <c r="G1009" s="1"/>
    </row>
    <row r="1010" spans="1:7">
      <c r="A1010" s="46" t="s">
        <v>1097</v>
      </c>
      <c r="B1010" s="47">
        <f t="shared" si="48"/>
        <v>0</v>
      </c>
      <c r="C1010" s="47">
        <f t="shared" si="47"/>
        <v>0</v>
      </c>
      <c r="D1010" s="48">
        <f>ROUND(MAX((B1010-3500)*{0.03,0.1,0.2,0.25,0.3,0.35,0.45}-{0,105,555,1005,2755,5505,13505},0),2)</f>
        <v>0</v>
      </c>
      <c r="E1010" s="48">
        <f>LOOKUP(C1010/12,{0,1500.001,4500.001,9000.001,35000.001,55000.001,80000.001},{0.03,0.1,0.2,0.25,0.3,0.35,0.45})*C1010-LOOKUP(C1010/12,{0,1500.001,4500.001,9000.001,35000.001,55000.001,80000.001},{0,105,555,1005,2755,5505,13505})</f>
        <v>0</v>
      </c>
      <c r="F1010" s="48">
        <f t="shared" si="49"/>
        <v>0</v>
      </c>
      <c r="G1010" s="1"/>
    </row>
    <row r="1011" spans="1:7">
      <c r="A1011" s="43" t="s">
        <v>1098</v>
      </c>
      <c r="B1011" s="44">
        <f t="shared" si="48"/>
        <v>0</v>
      </c>
      <c r="C1011" s="44">
        <f t="shared" si="47"/>
        <v>0</v>
      </c>
      <c r="D1011" s="45">
        <f>ROUND(MAX((B1011-3500)*{0.03,0.1,0.2,0.25,0.3,0.35,0.45}-{0,105,555,1005,2755,5505,13505},0),2)</f>
        <v>0</v>
      </c>
      <c r="E1011" s="45">
        <f>LOOKUP(C1011/12,{0,1500.001,4500.001,9000.001,35000.001,55000.001,80000.001},{0.03,0.1,0.2,0.25,0.3,0.35,0.45})*C1011-LOOKUP(C1011/12,{0,1500.001,4500.001,9000.001,35000.001,55000.001,80000.001},{0,105,555,1005,2755,5505,13505})</f>
        <v>0</v>
      </c>
      <c r="F1011" s="45">
        <f t="shared" si="49"/>
        <v>0</v>
      </c>
      <c r="G1011" s="1"/>
    </row>
    <row r="1012" spans="1:7">
      <c r="A1012" s="46" t="s">
        <v>1099</v>
      </c>
      <c r="B1012" s="47">
        <f t="shared" si="48"/>
        <v>0</v>
      </c>
      <c r="C1012" s="47">
        <f t="shared" si="47"/>
        <v>0</v>
      </c>
      <c r="D1012" s="48">
        <f>ROUND(MAX((B1012-3500)*{0.03,0.1,0.2,0.25,0.3,0.35,0.45}-{0,105,555,1005,2755,5505,13505},0),2)</f>
        <v>0</v>
      </c>
      <c r="E1012" s="48">
        <f>LOOKUP(C1012/12,{0,1500.001,4500.001,9000.001,35000.001,55000.001,80000.001},{0.03,0.1,0.2,0.25,0.3,0.35,0.45})*C1012-LOOKUP(C1012/12,{0,1500.001,4500.001,9000.001,35000.001,55000.001,80000.001},{0,105,555,1005,2755,5505,13505})</f>
        <v>0</v>
      </c>
      <c r="F1012" s="48">
        <f t="shared" si="49"/>
        <v>0</v>
      </c>
      <c r="G1012" s="1"/>
    </row>
    <row r="1013" spans="1:7">
      <c r="A1013" s="43" t="s">
        <v>1100</v>
      </c>
      <c r="B1013" s="44">
        <f t="shared" si="48"/>
        <v>0</v>
      </c>
      <c r="C1013" s="44">
        <f t="shared" si="47"/>
        <v>0</v>
      </c>
      <c r="D1013" s="45">
        <f>ROUND(MAX((B1013-3500)*{0.03,0.1,0.2,0.25,0.3,0.35,0.45}-{0,105,555,1005,2755,5505,13505},0),2)</f>
        <v>0</v>
      </c>
      <c r="E1013" s="45">
        <f>LOOKUP(C1013/12,{0,1500.001,4500.001,9000.001,35000.001,55000.001,80000.001},{0.03,0.1,0.2,0.25,0.3,0.35,0.45})*C1013-LOOKUP(C1013/12,{0,1500.001,4500.001,9000.001,35000.001,55000.001,80000.001},{0,105,555,1005,2755,5505,13505})</f>
        <v>0</v>
      </c>
      <c r="F1013" s="45">
        <f t="shared" si="49"/>
        <v>0</v>
      </c>
      <c r="G1013" s="1"/>
    </row>
    <row r="1014" spans="1:7">
      <c r="A1014" s="46" t="s">
        <v>1101</v>
      </c>
      <c r="B1014" s="47">
        <f t="shared" si="48"/>
        <v>0</v>
      </c>
      <c r="C1014" s="47">
        <f t="shared" si="47"/>
        <v>0</v>
      </c>
      <c r="D1014" s="48">
        <f>ROUND(MAX((B1014-3500)*{0.03,0.1,0.2,0.25,0.3,0.35,0.45}-{0,105,555,1005,2755,5505,13505},0),2)</f>
        <v>0</v>
      </c>
      <c r="E1014" s="48">
        <f>LOOKUP(C1014/12,{0,1500.001,4500.001,9000.001,35000.001,55000.001,80000.001},{0.03,0.1,0.2,0.25,0.3,0.35,0.45})*C1014-LOOKUP(C1014/12,{0,1500.001,4500.001,9000.001,35000.001,55000.001,80000.001},{0,105,555,1005,2755,5505,13505})</f>
        <v>0</v>
      </c>
      <c r="F1014" s="48">
        <f t="shared" si="49"/>
        <v>0</v>
      </c>
      <c r="G1014" s="1"/>
    </row>
    <row r="1015" spans="1:7">
      <c r="A1015" s="43" t="s">
        <v>1102</v>
      </c>
      <c r="B1015" s="44">
        <f t="shared" si="48"/>
        <v>0</v>
      </c>
      <c r="C1015" s="44">
        <f t="shared" si="47"/>
        <v>0</v>
      </c>
      <c r="D1015" s="45">
        <f>ROUND(MAX((B1015-3500)*{0.03,0.1,0.2,0.25,0.3,0.35,0.45}-{0,105,555,1005,2755,5505,13505},0),2)</f>
        <v>0</v>
      </c>
      <c r="E1015" s="45">
        <f>LOOKUP(C1015/12,{0,1500.001,4500.001,9000.001,35000.001,55000.001,80000.001},{0.03,0.1,0.2,0.25,0.3,0.35,0.45})*C1015-LOOKUP(C1015/12,{0,1500.001,4500.001,9000.001,35000.001,55000.001,80000.001},{0,105,555,1005,2755,5505,13505})</f>
        <v>0</v>
      </c>
      <c r="F1015" s="45">
        <f t="shared" si="49"/>
        <v>0</v>
      </c>
      <c r="G1015" s="1"/>
    </row>
    <row r="1016" spans="1:7">
      <c r="A1016" s="46" t="s">
        <v>1103</v>
      </c>
      <c r="B1016" s="47">
        <f t="shared" si="48"/>
        <v>0</v>
      </c>
      <c r="C1016" s="47">
        <f t="shared" si="47"/>
        <v>0</v>
      </c>
      <c r="D1016" s="48">
        <f>ROUND(MAX((B1016-3500)*{0.03,0.1,0.2,0.25,0.3,0.35,0.45}-{0,105,555,1005,2755,5505,13505},0),2)</f>
        <v>0</v>
      </c>
      <c r="E1016" s="48">
        <f>LOOKUP(C1016/12,{0,1500.001,4500.001,9000.001,35000.001,55000.001,80000.001},{0.03,0.1,0.2,0.25,0.3,0.35,0.45})*C1016-LOOKUP(C1016/12,{0,1500.001,4500.001,9000.001,35000.001,55000.001,80000.001},{0,105,555,1005,2755,5505,13505})</f>
        <v>0</v>
      </c>
      <c r="F1016" s="48">
        <f t="shared" si="49"/>
        <v>0</v>
      </c>
      <c r="G1016" s="1"/>
    </row>
    <row r="1017" spans="1:7">
      <c r="A1017" s="43" t="s">
        <v>1104</v>
      </c>
      <c r="B1017" s="44">
        <f t="shared" si="48"/>
        <v>0</v>
      </c>
      <c r="C1017" s="44">
        <f t="shared" si="47"/>
        <v>0</v>
      </c>
      <c r="D1017" s="45">
        <f>ROUND(MAX((B1017-3500)*{0.03,0.1,0.2,0.25,0.3,0.35,0.45}-{0,105,555,1005,2755,5505,13505},0),2)</f>
        <v>0</v>
      </c>
      <c r="E1017" s="45">
        <f>LOOKUP(C1017/12,{0,1500.001,4500.001,9000.001,35000.001,55000.001,80000.001},{0.03,0.1,0.2,0.25,0.3,0.35,0.45})*C1017-LOOKUP(C1017/12,{0,1500.001,4500.001,9000.001,35000.001,55000.001,80000.001},{0,105,555,1005,2755,5505,13505})</f>
        <v>0</v>
      </c>
      <c r="F1017" s="45">
        <f t="shared" si="49"/>
        <v>0</v>
      </c>
      <c r="G1017" s="1"/>
    </row>
    <row r="1018" spans="1:7">
      <c r="A1018" s="46" t="s">
        <v>1105</v>
      </c>
      <c r="B1018" s="47">
        <f t="shared" si="48"/>
        <v>0</v>
      </c>
      <c r="C1018" s="47">
        <f t="shared" si="47"/>
        <v>0</v>
      </c>
      <c r="D1018" s="48">
        <f>ROUND(MAX((B1018-3500)*{0.03,0.1,0.2,0.25,0.3,0.35,0.45}-{0,105,555,1005,2755,5505,13505},0),2)</f>
        <v>0</v>
      </c>
      <c r="E1018" s="48">
        <f>LOOKUP(C1018/12,{0,1500.001,4500.001,9000.001,35000.001,55000.001,80000.001},{0.03,0.1,0.2,0.25,0.3,0.35,0.45})*C1018-LOOKUP(C1018/12,{0,1500.001,4500.001,9000.001,35000.001,55000.001,80000.001},{0,105,555,1005,2755,5505,13505})</f>
        <v>0</v>
      </c>
      <c r="F1018" s="48">
        <f t="shared" si="49"/>
        <v>0</v>
      </c>
      <c r="G1018" s="1"/>
    </row>
    <row r="1019" spans="1:7">
      <c r="A1019" s="43" t="s">
        <v>1106</v>
      </c>
      <c r="B1019" s="44">
        <f t="shared" si="48"/>
        <v>0</v>
      </c>
      <c r="C1019" s="44">
        <f t="shared" si="47"/>
        <v>0</v>
      </c>
      <c r="D1019" s="45">
        <f>ROUND(MAX((B1019-3500)*{0.03,0.1,0.2,0.25,0.3,0.35,0.45}-{0,105,555,1005,2755,5505,13505},0),2)</f>
        <v>0</v>
      </c>
      <c r="E1019" s="45">
        <f>LOOKUP(C1019/12,{0,1500.001,4500.001,9000.001,35000.001,55000.001,80000.001},{0.03,0.1,0.2,0.25,0.3,0.35,0.45})*C1019-LOOKUP(C1019/12,{0,1500.001,4500.001,9000.001,35000.001,55000.001,80000.001},{0,105,555,1005,2755,5505,13505})</f>
        <v>0</v>
      </c>
      <c r="F1019" s="45">
        <f t="shared" ref="F1019:F1082" si="50">D1019+E1019</f>
        <v>0</v>
      </c>
      <c r="G1019" s="1"/>
    </row>
    <row r="1020" spans="1:7">
      <c r="A1020" s="46" t="s">
        <v>1107</v>
      </c>
      <c r="B1020" s="47">
        <f t="shared" si="48"/>
        <v>0</v>
      </c>
      <c r="C1020" s="47">
        <f t="shared" si="47"/>
        <v>0</v>
      </c>
      <c r="D1020" s="48">
        <f>ROUND(MAX((B1020-3500)*{0.03,0.1,0.2,0.25,0.3,0.35,0.45}-{0,105,555,1005,2755,5505,13505},0),2)</f>
        <v>0</v>
      </c>
      <c r="E1020" s="48">
        <f>LOOKUP(C1020/12,{0,1500.001,4500.001,9000.001,35000.001,55000.001,80000.001},{0.03,0.1,0.2,0.25,0.3,0.35,0.45})*C1020-LOOKUP(C1020/12,{0,1500.001,4500.001,9000.001,35000.001,55000.001,80000.001},{0,105,555,1005,2755,5505,13505})</f>
        <v>0</v>
      </c>
      <c r="F1020" s="48">
        <f t="shared" si="50"/>
        <v>0</v>
      </c>
      <c r="G1020" s="1"/>
    </row>
    <row r="1021" spans="1:7">
      <c r="A1021" s="43" t="s">
        <v>1108</v>
      </c>
      <c r="B1021" s="44">
        <f t="shared" si="48"/>
        <v>0</v>
      </c>
      <c r="C1021" s="44">
        <f t="shared" si="47"/>
        <v>0</v>
      </c>
      <c r="D1021" s="45">
        <f>ROUND(MAX((B1021-3500)*{0.03,0.1,0.2,0.25,0.3,0.35,0.45}-{0,105,555,1005,2755,5505,13505},0),2)</f>
        <v>0</v>
      </c>
      <c r="E1021" s="45">
        <f>LOOKUP(C1021/12,{0,1500.001,4500.001,9000.001,35000.001,55000.001,80000.001},{0.03,0.1,0.2,0.25,0.3,0.35,0.45})*C1021-LOOKUP(C1021/12,{0,1500.001,4500.001,9000.001,35000.001,55000.001,80000.001},{0,105,555,1005,2755,5505,13505})</f>
        <v>0</v>
      </c>
      <c r="F1021" s="45">
        <f t="shared" si="50"/>
        <v>0</v>
      </c>
      <c r="G1021" s="1"/>
    </row>
    <row r="1022" spans="1:7">
      <c r="A1022" s="46" t="s">
        <v>1109</v>
      </c>
      <c r="B1022" s="47">
        <f t="shared" si="48"/>
        <v>0</v>
      </c>
      <c r="C1022" s="47">
        <f t="shared" si="47"/>
        <v>0</v>
      </c>
      <c r="D1022" s="48">
        <f>ROUND(MAX((B1022-3500)*{0.03,0.1,0.2,0.25,0.3,0.35,0.45}-{0,105,555,1005,2755,5505,13505},0),2)</f>
        <v>0</v>
      </c>
      <c r="E1022" s="48">
        <f>LOOKUP(C1022/12,{0,1500.001,4500.001,9000.001,35000.001,55000.001,80000.001},{0.03,0.1,0.2,0.25,0.3,0.35,0.45})*C1022-LOOKUP(C1022/12,{0,1500.001,4500.001,9000.001,35000.001,55000.001,80000.001},{0,105,555,1005,2755,5505,13505})</f>
        <v>0</v>
      </c>
      <c r="F1022" s="48">
        <f t="shared" si="50"/>
        <v>0</v>
      </c>
      <c r="G1022" s="1"/>
    </row>
    <row r="1023" spans="1:7">
      <c r="A1023" s="43" t="s">
        <v>1110</v>
      </c>
      <c r="B1023" s="44">
        <f t="shared" si="48"/>
        <v>0</v>
      </c>
      <c r="C1023" s="44">
        <f t="shared" si="47"/>
        <v>0</v>
      </c>
      <c r="D1023" s="45">
        <f>ROUND(MAX((B1023-3500)*{0.03,0.1,0.2,0.25,0.3,0.35,0.45}-{0,105,555,1005,2755,5505,13505},0),2)</f>
        <v>0</v>
      </c>
      <c r="E1023" s="45">
        <f>LOOKUP(C1023/12,{0,1500.001,4500.001,9000.001,35000.001,55000.001,80000.001},{0.03,0.1,0.2,0.25,0.3,0.35,0.45})*C1023-LOOKUP(C1023/12,{0,1500.001,4500.001,9000.001,35000.001,55000.001,80000.001},{0,105,555,1005,2755,5505,13505})</f>
        <v>0</v>
      </c>
      <c r="F1023" s="45">
        <f t="shared" si="50"/>
        <v>0</v>
      </c>
      <c r="G1023" s="1"/>
    </row>
    <row r="1024" spans="1:7">
      <c r="A1024" s="46" t="s">
        <v>1111</v>
      </c>
      <c r="B1024" s="47">
        <f t="shared" si="48"/>
        <v>0</v>
      </c>
      <c r="C1024" s="47">
        <f t="shared" si="47"/>
        <v>0</v>
      </c>
      <c r="D1024" s="48">
        <f>ROUND(MAX((B1024-3500)*{0.03,0.1,0.2,0.25,0.3,0.35,0.45}-{0,105,555,1005,2755,5505,13505},0),2)</f>
        <v>0</v>
      </c>
      <c r="E1024" s="48">
        <f>LOOKUP(C1024/12,{0,1500.001,4500.001,9000.001,35000.001,55000.001,80000.001},{0.03,0.1,0.2,0.25,0.3,0.35,0.45})*C1024-LOOKUP(C1024/12,{0,1500.001,4500.001,9000.001,35000.001,55000.001,80000.001},{0,105,555,1005,2755,5505,13505})</f>
        <v>0</v>
      </c>
      <c r="F1024" s="48">
        <f t="shared" si="50"/>
        <v>0</v>
      </c>
      <c r="G1024" s="1"/>
    </row>
    <row r="1025" spans="1:7">
      <c r="A1025" s="43" t="s">
        <v>1112</v>
      </c>
      <c r="B1025" s="44">
        <f t="shared" si="48"/>
        <v>0</v>
      </c>
      <c r="C1025" s="44">
        <f t="shared" si="47"/>
        <v>0</v>
      </c>
      <c r="D1025" s="45">
        <f>ROUND(MAX((B1025-3500)*{0.03,0.1,0.2,0.25,0.3,0.35,0.45}-{0,105,555,1005,2755,5505,13505},0),2)</f>
        <v>0</v>
      </c>
      <c r="E1025" s="45">
        <f>LOOKUP(C1025/12,{0,1500.001,4500.001,9000.001,35000.001,55000.001,80000.001},{0.03,0.1,0.2,0.25,0.3,0.35,0.45})*C1025-LOOKUP(C1025/12,{0,1500.001,4500.001,9000.001,35000.001,55000.001,80000.001},{0,105,555,1005,2755,5505,13505})</f>
        <v>0</v>
      </c>
      <c r="F1025" s="45">
        <f t="shared" si="50"/>
        <v>0</v>
      </c>
      <c r="G1025" s="1"/>
    </row>
    <row r="1026" spans="1:7">
      <c r="A1026" s="46" t="s">
        <v>1113</v>
      </c>
      <c r="B1026" s="47">
        <f t="shared" si="48"/>
        <v>0</v>
      </c>
      <c r="C1026" s="47">
        <f t="shared" ref="C1026:C1089" si="51">(B1026&lt;&gt;0)*($I$6+$I$5-B1026)</f>
        <v>0</v>
      </c>
      <c r="D1026" s="48">
        <f>ROUND(MAX((B1026-3500)*{0.03,0.1,0.2,0.25,0.3,0.35,0.45}-{0,105,555,1005,2755,5505,13505},0),2)</f>
        <v>0</v>
      </c>
      <c r="E1026" s="48">
        <f>LOOKUP(C1026/12,{0,1500.001,4500.001,9000.001,35000.001,55000.001,80000.001},{0.03,0.1,0.2,0.25,0.3,0.35,0.45})*C1026-LOOKUP(C1026/12,{0,1500.001,4500.001,9000.001,35000.001,55000.001,80000.001},{0,105,555,1005,2755,5505,13505})</f>
        <v>0</v>
      </c>
      <c r="F1026" s="48">
        <f t="shared" si="50"/>
        <v>0</v>
      </c>
      <c r="G1026" s="1"/>
    </row>
    <row r="1027" spans="1:7">
      <c r="A1027" s="43" t="s">
        <v>1114</v>
      </c>
      <c r="B1027" s="44">
        <f t="shared" ref="B1027:B1090" si="52">IF(AND(B1026+100&lt;$I$6+$I$5,B1026&lt;&gt;0),B1026+100,0)</f>
        <v>0</v>
      </c>
      <c r="C1027" s="44">
        <f t="shared" si="51"/>
        <v>0</v>
      </c>
      <c r="D1027" s="45">
        <f>ROUND(MAX((B1027-3500)*{0.03,0.1,0.2,0.25,0.3,0.35,0.45}-{0,105,555,1005,2755,5505,13505},0),2)</f>
        <v>0</v>
      </c>
      <c r="E1027" s="45">
        <f>LOOKUP(C1027/12,{0,1500.001,4500.001,9000.001,35000.001,55000.001,80000.001},{0.03,0.1,0.2,0.25,0.3,0.35,0.45})*C1027-LOOKUP(C1027/12,{0,1500.001,4500.001,9000.001,35000.001,55000.001,80000.001},{0,105,555,1005,2755,5505,13505})</f>
        <v>0</v>
      </c>
      <c r="F1027" s="45">
        <f t="shared" si="50"/>
        <v>0</v>
      </c>
      <c r="G1027" s="1"/>
    </row>
    <row r="1028" spans="1:7">
      <c r="A1028" s="46" t="s">
        <v>1115</v>
      </c>
      <c r="B1028" s="47">
        <f t="shared" si="52"/>
        <v>0</v>
      </c>
      <c r="C1028" s="47">
        <f t="shared" si="51"/>
        <v>0</v>
      </c>
      <c r="D1028" s="48">
        <f>ROUND(MAX((B1028-3500)*{0.03,0.1,0.2,0.25,0.3,0.35,0.45}-{0,105,555,1005,2755,5505,13505},0),2)</f>
        <v>0</v>
      </c>
      <c r="E1028" s="48">
        <f>LOOKUP(C1028/12,{0,1500.001,4500.001,9000.001,35000.001,55000.001,80000.001},{0.03,0.1,0.2,0.25,0.3,0.35,0.45})*C1028-LOOKUP(C1028/12,{0,1500.001,4500.001,9000.001,35000.001,55000.001,80000.001},{0,105,555,1005,2755,5505,13505})</f>
        <v>0</v>
      </c>
      <c r="F1028" s="48">
        <f t="shared" si="50"/>
        <v>0</v>
      </c>
      <c r="G1028" s="1"/>
    </row>
    <row r="1029" spans="1:7">
      <c r="A1029" s="43" t="s">
        <v>1116</v>
      </c>
      <c r="B1029" s="44">
        <f t="shared" si="52"/>
        <v>0</v>
      </c>
      <c r="C1029" s="44">
        <f t="shared" si="51"/>
        <v>0</v>
      </c>
      <c r="D1029" s="45">
        <f>ROUND(MAX((B1029-3500)*{0.03,0.1,0.2,0.25,0.3,0.35,0.45}-{0,105,555,1005,2755,5505,13505},0),2)</f>
        <v>0</v>
      </c>
      <c r="E1029" s="45">
        <f>LOOKUP(C1029/12,{0,1500.001,4500.001,9000.001,35000.001,55000.001,80000.001},{0.03,0.1,0.2,0.25,0.3,0.35,0.45})*C1029-LOOKUP(C1029/12,{0,1500.001,4500.001,9000.001,35000.001,55000.001,80000.001},{0,105,555,1005,2755,5505,13505})</f>
        <v>0</v>
      </c>
      <c r="F1029" s="45">
        <f t="shared" si="50"/>
        <v>0</v>
      </c>
      <c r="G1029" s="1"/>
    </row>
    <row r="1030" spans="1:7">
      <c r="A1030" s="46" t="s">
        <v>1117</v>
      </c>
      <c r="B1030" s="47">
        <f t="shared" si="52"/>
        <v>0</v>
      </c>
      <c r="C1030" s="47">
        <f t="shared" si="51"/>
        <v>0</v>
      </c>
      <c r="D1030" s="48">
        <f>ROUND(MAX((B1030-3500)*{0.03,0.1,0.2,0.25,0.3,0.35,0.45}-{0,105,555,1005,2755,5505,13505},0),2)</f>
        <v>0</v>
      </c>
      <c r="E1030" s="48">
        <f>LOOKUP(C1030/12,{0,1500.001,4500.001,9000.001,35000.001,55000.001,80000.001},{0.03,0.1,0.2,0.25,0.3,0.35,0.45})*C1030-LOOKUP(C1030/12,{0,1500.001,4500.001,9000.001,35000.001,55000.001,80000.001},{0,105,555,1005,2755,5505,13505})</f>
        <v>0</v>
      </c>
      <c r="F1030" s="48">
        <f t="shared" si="50"/>
        <v>0</v>
      </c>
      <c r="G1030" s="1"/>
    </row>
    <row r="1031" spans="1:7">
      <c r="A1031" s="43" t="s">
        <v>1118</v>
      </c>
      <c r="B1031" s="44">
        <f t="shared" si="52"/>
        <v>0</v>
      </c>
      <c r="C1031" s="44">
        <f t="shared" si="51"/>
        <v>0</v>
      </c>
      <c r="D1031" s="45">
        <f>ROUND(MAX((B1031-3500)*{0.03,0.1,0.2,0.25,0.3,0.35,0.45}-{0,105,555,1005,2755,5505,13505},0),2)</f>
        <v>0</v>
      </c>
      <c r="E1031" s="45">
        <f>LOOKUP(C1031/12,{0,1500.001,4500.001,9000.001,35000.001,55000.001,80000.001},{0.03,0.1,0.2,0.25,0.3,0.35,0.45})*C1031-LOOKUP(C1031/12,{0,1500.001,4500.001,9000.001,35000.001,55000.001,80000.001},{0,105,555,1005,2755,5505,13505})</f>
        <v>0</v>
      </c>
      <c r="F1031" s="45">
        <f t="shared" si="50"/>
        <v>0</v>
      </c>
      <c r="G1031" s="1"/>
    </row>
    <row r="1032" spans="1:7">
      <c r="A1032" s="46" t="s">
        <v>1119</v>
      </c>
      <c r="B1032" s="47">
        <f t="shared" si="52"/>
        <v>0</v>
      </c>
      <c r="C1032" s="47">
        <f t="shared" si="51"/>
        <v>0</v>
      </c>
      <c r="D1032" s="48">
        <f>ROUND(MAX((B1032-3500)*{0.03,0.1,0.2,0.25,0.3,0.35,0.45}-{0,105,555,1005,2755,5505,13505},0),2)</f>
        <v>0</v>
      </c>
      <c r="E1032" s="48">
        <f>LOOKUP(C1032/12,{0,1500.001,4500.001,9000.001,35000.001,55000.001,80000.001},{0.03,0.1,0.2,0.25,0.3,0.35,0.45})*C1032-LOOKUP(C1032/12,{0,1500.001,4500.001,9000.001,35000.001,55000.001,80000.001},{0,105,555,1005,2755,5505,13505})</f>
        <v>0</v>
      </c>
      <c r="F1032" s="48">
        <f t="shared" si="50"/>
        <v>0</v>
      </c>
      <c r="G1032" s="1"/>
    </row>
    <row r="1033" spans="1:7">
      <c r="A1033" s="43" t="s">
        <v>1120</v>
      </c>
      <c r="B1033" s="44">
        <f t="shared" si="52"/>
        <v>0</v>
      </c>
      <c r="C1033" s="44">
        <f t="shared" si="51"/>
        <v>0</v>
      </c>
      <c r="D1033" s="45">
        <f>ROUND(MAX((B1033-3500)*{0.03,0.1,0.2,0.25,0.3,0.35,0.45}-{0,105,555,1005,2755,5505,13505},0),2)</f>
        <v>0</v>
      </c>
      <c r="E1033" s="45">
        <f>LOOKUP(C1033/12,{0,1500.001,4500.001,9000.001,35000.001,55000.001,80000.001},{0.03,0.1,0.2,0.25,0.3,0.35,0.45})*C1033-LOOKUP(C1033/12,{0,1500.001,4500.001,9000.001,35000.001,55000.001,80000.001},{0,105,555,1005,2755,5505,13505})</f>
        <v>0</v>
      </c>
      <c r="F1033" s="45">
        <f t="shared" si="50"/>
        <v>0</v>
      </c>
      <c r="G1033" s="1"/>
    </row>
    <row r="1034" spans="1:7">
      <c r="A1034" s="46" t="s">
        <v>1121</v>
      </c>
      <c r="B1034" s="47">
        <f t="shared" si="52"/>
        <v>0</v>
      </c>
      <c r="C1034" s="47">
        <f t="shared" si="51"/>
        <v>0</v>
      </c>
      <c r="D1034" s="48">
        <f>ROUND(MAX((B1034-3500)*{0.03,0.1,0.2,0.25,0.3,0.35,0.45}-{0,105,555,1005,2755,5505,13505},0),2)</f>
        <v>0</v>
      </c>
      <c r="E1034" s="48">
        <f>LOOKUP(C1034/12,{0,1500.001,4500.001,9000.001,35000.001,55000.001,80000.001},{0.03,0.1,0.2,0.25,0.3,0.35,0.45})*C1034-LOOKUP(C1034/12,{0,1500.001,4500.001,9000.001,35000.001,55000.001,80000.001},{0,105,555,1005,2755,5505,13505})</f>
        <v>0</v>
      </c>
      <c r="F1034" s="48">
        <f t="shared" si="50"/>
        <v>0</v>
      </c>
      <c r="G1034" s="1"/>
    </row>
    <row r="1035" spans="1:7">
      <c r="A1035" s="43" t="s">
        <v>1122</v>
      </c>
      <c r="B1035" s="44">
        <f t="shared" si="52"/>
        <v>0</v>
      </c>
      <c r="C1035" s="44">
        <f t="shared" si="51"/>
        <v>0</v>
      </c>
      <c r="D1035" s="45">
        <f>ROUND(MAX((B1035-3500)*{0.03,0.1,0.2,0.25,0.3,0.35,0.45}-{0,105,555,1005,2755,5505,13505},0),2)</f>
        <v>0</v>
      </c>
      <c r="E1035" s="45">
        <f>LOOKUP(C1035/12,{0,1500.001,4500.001,9000.001,35000.001,55000.001,80000.001},{0.03,0.1,0.2,0.25,0.3,0.35,0.45})*C1035-LOOKUP(C1035/12,{0,1500.001,4500.001,9000.001,35000.001,55000.001,80000.001},{0,105,555,1005,2755,5505,13505})</f>
        <v>0</v>
      </c>
      <c r="F1035" s="45">
        <f t="shared" si="50"/>
        <v>0</v>
      </c>
      <c r="G1035" s="1"/>
    </row>
    <row r="1036" spans="1:7">
      <c r="A1036" s="46" t="s">
        <v>1123</v>
      </c>
      <c r="B1036" s="47">
        <f t="shared" si="52"/>
        <v>0</v>
      </c>
      <c r="C1036" s="47">
        <f t="shared" si="51"/>
        <v>0</v>
      </c>
      <c r="D1036" s="48">
        <f>ROUND(MAX((B1036-3500)*{0.03,0.1,0.2,0.25,0.3,0.35,0.45}-{0,105,555,1005,2755,5505,13505},0),2)</f>
        <v>0</v>
      </c>
      <c r="E1036" s="48">
        <f>LOOKUP(C1036/12,{0,1500.001,4500.001,9000.001,35000.001,55000.001,80000.001},{0.03,0.1,0.2,0.25,0.3,0.35,0.45})*C1036-LOOKUP(C1036/12,{0,1500.001,4500.001,9000.001,35000.001,55000.001,80000.001},{0,105,555,1005,2755,5505,13505})</f>
        <v>0</v>
      </c>
      <c r="F1036" s="48">
        <f t="shared" si="50"/>
        <v>0</v>
      </c>
      <c r="G1036" s="1"/>
    </row>
    <row r="1037" spans="1:7">
      <c r="A1037" s="43" t="s">
        <v>1124</v>
      </c>
      <c r="B1037" s="44">
        <f t="shared" si="52"/>
        <v>0</v>
      </c>
      <c r="C1037" s="44">
        <f t="shared" si="51"/>
        <v>0</v>
      </c>
      <c r="D1037" s="45">
        <f>ROUND(MAX((B1037-3500)*{0.03,0.1,0.2,0.25,0.3,0.35,0.45}-{0,105,555,1005,2755,5505,13505},0),2)</f>
        <v>0</v>
      </c>
      <c r="E1037" s="45">
        <f>LOOKUP(C1037/12,{0,1500.001,4500.001,9000.001,35000.001,55000.001,80000.001},{0.03,0.1,0.2,0.25,0.3,0.35,0.45})*C1037-LOOKUP(C1037/12,{0,1500.001,4500.001,9000.001,35000.001,55000.001,80000.001},{0,105,555,1005,2755,5505,13505})</f>
        <v>0</v>
      </c>
      <c r="F1037" s="45">
        <f t="shared" si="50"/>
        <v>0</v>
      </c>
      <c r="G1037" s="1"/>
    </row>
    <row r="1038" spans="1:7">
      <c r="A1038" s="46" t="s">
        <v>1125</v>
      </c>
      <c r="B1038" s="47">
        <f t="shared" si="52"/>
        <v>0</v>
      </c>
      <c r="C1038" s="47">
        <f t="shared" si="51"/>
        <v>0</v>
      </c>
      <c r="D1038" s="48">
        <f>ROUND(MAX((B1038-3500)*{0.03,0.1,0.2,0.25,0.3,0.35,0.45}-{0,105,555,1005,2755,5505,13505},0),2)</f>
        <v>0</v>
      </c>
      <c r="E1038" s="48">
        <f>LOOKUP(C1038/12,{0,1500.001,4500.001,9000.001,35000.001,55000.001,80000.001},{0.03,0.1,0.2,0.25,0.3,0.35,0.45})*C1038-LOOKUP(C1038/12,{0,1500.001,4500.001,9000.001,35000.001,55000.001,80000.001},{0,105,555,1005,2755,5505,13505})</f>
        <v>0</v>
      </c>
      <c r="F1038" s="48">
        <f t="shared" si="50"/>
        <v>0</v>
      </c>
      <c r="G1038" s="1"/>
    </row>
    <row r="1039" spans="1:7">
      <c r="A1039" s="43" t="s">
        <v>1126</v>
      </c>
      <c r="B1039" s="44">
        <f t="shared" si="52"/>
        <v>0</v>
      </c>
      <c r="C1039" s="44">
        <f t="shared" si="51"/>
        <v>0</v>
      </c>
      <c r="D1039" s="45">
        <f>ROUND(MAX((B1039-3500)*{0.03,0.1,0.2,0.25,0.3,0.35,0.45}-{0,105,555,1005,2755,5505,13505},0),2)</f>
        <v>0</v>
      </c>
      <c r="E1039" s="45">
        <f>LOOKUP(C1039/12,{0,1500.001,4500.001,9000.001,35000.001,55000.001,80000.001},{0.03,0.1,0.2,0.25,0.3,0.35,0.45})*C1039-LOOKUP(C1039/12,{0,1500.001,4500.001,9000.001,35000.001,55000.001,80000.001},{0,105,555,1005,2755,5505,13505})</f>
        <v>0</v>
      </c>
      <c r="F1039" s="45">
        <f t="shared" si="50"/>
        <v>0</v>
      </c>
      <c r="G1039" s="1"/>
    </row>
    <row r="1040" spans="1:7">
      <c r="A1040" s="46" t="s">
        <v>1127</v>
      </c>
      <c r="B1040" s="47">
        <f t="shared" si="52"/>
        <v>0</v>
      </c>
      <c r="C1040" s="47">
        <f t="shared" si="51"/>
        <v>0</v>
      </c>
      <c r="D1040" s="48">
        <f>ROUND(MAX((B1040-3500)*{0.03,0.1,0.2,0.25,0.3,0.35,0.45}-{0,105,555,1005,2755,5505,13505},0),2)</f>
        <v>0</v>
      </c>
      <c r="E1040" s="48">
        <f>LOOKUP(C1040/12,{0,1500.001,4500.001,9000.001,35000.001,55000.001,80000.001},{0.03,0.1,0.2,0.25,0.3,0.35,0.45})*C1040-LOOKUP(C1040/12,{0,1500.001,4500.001,9000.001,35000.001,55000.001,80000.001},{0,105,555,1005,2755,5505,13505})</f>
        <v>0</v>
      </c>
      <c r="F1040" s="48">
        <f t="shared" si="50"/>
        <v>0</v>
      </c>
      <c r="G1040" s="1"/>
    </row>
    <row r="1041" spans="1:7">
      <c r="A1041" s="43" t="s">
        <v>1128</v>
      </c>
      <c r="B1041" s="44">
        <f t="shared" si="52"/>
        <v>0</v>
      </c>
      <c r="C1041" s="44">
        <f t="shared" si="51"/>
        <v>0</v>
      </c>
      <c r="D1041" s="45">
        <f>ROUND(MAX((B1041-3500)*{0.03,0.1,0.2,0.25,0.3,0.35,0.45}-{0,105,555,1005,2755,5505,13505},0),2)</f>
        <v>0</v>
      </c>
      <c r="E1041" s="45">
        <f>LOOKUP(C1041/12,{0,1500.001,4500.001,9000.001,35000.001,55000.001,80000.001},{0.03,0.1,0.2,0.25,0.3,0.35,0.45})*C1041-LOOKUP(C1041/12,{0,1500.001,4500.001,9000.001,35000.001,55000.001,80000.001},{0,105,555,1005,2755,5505,13505})</f>
        <v>0</v>
      </c>
      <c r="F1041" s="45">
        <f t="shared" si="50"/>
        <v>0</v>
      </c>
      <c r="G1041" s="1"/>
    </row>
    <row r="1042" spans="1:7">
      <c r="A1042" s="46" t="s">
        <v>1129</v>
      </c>
      <c r="B1042" s="47">
        <f t="shared" si="52"/>
        <v>0</v>
      </c>
      <c r="C1042" s="47">
        <f t="shared" si="51"/>
        <v>0</v>
      </c>
      <c r="D1042" s="48">
        <f>ROUND(MAX((B1042-3500)*{0.03,0.1,0.2,0.25,0.3,0.35,0.45}-{0,105,555,1005,2755,5505,13505},0),2)</f>
        <v>0</v>
      </c>
      <c r="E1042" s="48">
        <f>LOOKUP(C1042/12,{0,1500.001,4500.001,9000.001,35000.001,55000.001,80000.001},{0.03,0.1,0.2,0.25,0.3,0.35,0.45})*C1042-LOOKUP(C1042/12,{0,1500.001,4500.001,9000.001,35000.001,55000.001,80000.001},{0,105,555,1005,2755,5505,13505})</f>
        <v>0</v>
      </c>
      <c r="F1042" s="48">
        <f t="shared" si="50"/>
        <v>0</v>
      </c>
      <c r="G1042" s="1"/>
    </row>
    <row r="1043" spans="1:7">
      <c r="A1043" s="43" t="s">
        <v>1130</v>
      </c>
      <c r="B1043" s="44">
        <f t="shared" si="52"/>
        <v>0</v>
      </c>
      <c r="C1043" s="44">
        <f t="shared" si="51"/>
        <v>0</v>
      </c>
      <c r="D1043" s="45">
        <f>ROUND(MAX((B1043-3500)*{0.03,0.1,0.2,0.25,0.3,0.35,0.45}-{0,105,555,1005,2755,5505,13505},0),2)</f>
        <v>0</v>
      </c>
      <c r="E1043" s="45">
        <f>LOOKUP(C1043/12,{0,1500.001,4500.001,9000.001,35000.001,55000.001,80000.001},{0.03,0.1,0.2,0.25,0.3,0.35,0.45})*C1043-LOOKUP(C1043/12,{0,1500.001,4500.001,9000.001,35000.001,55000.001,80000.001},{0,105,555,1005,2755,5505,13505})</f>
        <v>0</v>
      </c>
      <c r="F1043" s="45">
        <f t="shared" si="50"/>
        <v>0</v>
      </c>
      <c r="G1043" s="1"/>
    </row>
    <row r="1044" spans="1:7">
      <c r="A1044" s="46" t="s">
        <v>1131</v>
      </c>
      <c r="B1044" s="47">
        <f t="shared" si="52"/>
        <v>0</v>
      </c>
      <c r="C1044" s="47">
        <f t="shared" si="51"/>
        <v>0</v>
      </c>
      <c r="D1044" s="48">
        <f>ROUND(MAX((B1044-3500)*{0.03,0.1,0.2,0.25,0.3,0.35,0.45}-{0,105,555,1005,2755,5505,13505},0),2)</f>
        <v>0</v>
      </c>
      <c r="E1044" s="48">
        <f>LOOKUP(C1044/12,{0,1500.001,4500.001,9000.001,35000.001,55000.001,80000.001},{0.03,0.1,0.2,0.25,0.3,0.35,0.45})*C1044-LOOKUP(C1044/12,{0,1500.001,4500.001,9000.001,35000.001,55000.001,80000.001},{0,105,555,1005,2755,5505,13505})</f>
        <v>0</v>
      </c>
      <c r="F1044" s="48">
        <f t="shared" si="50"/>
        <v>0</v>
      </c>
      <c r="G1044" s="1"/>
    </row>
    <row r="1045" spans="1:7">
      <c r="A1045" s="43" t="s">
        <v>1132</v>
      </c>
      <c r="B1045" s="44">
        <f t="shared" si="52"/>
        <v>0</v>
      </c>
      <c r="C1045" s="44">
        <f t="shared" si="51"/>
        <v>0</v>
      </c>
      <c r="D1045" s="45">
        <f>ROUND(MAX((B1045-3500)*{0.03,0.1,0.2,0.25,0.3,0.35,0.45}-{0,105,555,1005,2755,5505,13505},0),2)</f>
        <v>0</v>
      </c>
      <c r="E1045" s="45">
        <f>LOOKUP(C1045/12,{0,1500.001,4500.001,9000.001,35000.001,55000.001,80000.001},{0.03,0.1,0.2,0.25,0.3,0.35,0.45})*C1045-LOOKUP(C1045/12,{0,1500.001,4500.001,9000.001,35000.001,55000.001,80000.001},{0,105,555,1005,2755,5505,13505})</f>
        <v>0</v>
      </c>
      <c r="F1045" s="45">
        <f t="shared" si="50"/>
        <v>0</v>
      </c>
      <c r="G1045" s="1"/>
    </row>
    <row r="1046" spans="1:7">
      <c r="A1046" s="46" t="s">
        <v>1133</v>
      </c>
      <c r="B1046" s="47">
        <f t="shared" si="52"/>
        <v>0</v>
      </c>
      <c r="C1046" s="47">
        <f t="shared" si="51"/>
        <v>0</v>
      </c>
      <c r="D1046" s="48">
        <f>ROUND(MAX((B1046-3500)*{0.03,0.1,0.2,0.25,0.3,0.35,0.45}-{0,105,555,1005,2755,5505,13505},0),2)</f>
        <v>0</v>
      </c>
      <c r="E1046" s="48">
        <f>LOOKUP(C1046/12,{0,1500.001,4500.001,9000.001,35000.001,55000.001,80000.001},{0.03,0.1,0.2,0.25,0.3,0.35,0.45})*C1046-LOOKUP(C1046/12,{0,1500.001,4500.001,9000.001,35000.001,55000.001,80000.001},{0,105,555,1005,2755,5505,13505})</f>
        <v>0</v>
      </c>
      <c r="F1046" s="48">
        <f t="shared" si="50"/>
        <v>0</v>
      </c>
      <c r="G1046" s="1"/>
    </row>
    <row r="1047" spans="1:7">
      <c r="A1047" s="43" t="s">
        <v>1134</v>
      </c>
      <c r="B1047" s="44">
        <f t="shared" si="52"/>
        <v>0</v>
      </c>
      <c r="C1047" s="44">
        <f t="shared" si="51"/>
        <v>0</v>
      </c>
      <c r="D1047" s="45">
        <f>ROUND(MAX((B1047-3500)*{0.03,0.1,0.2,0.25,0.3,0.35,0.45}-{0,105,555,1005,2755,5505,13505},0),2)</f>
        <v>0</v>
      </c>
      <c r="E1047" s="45">
        <f>LOOKUP(C1047/12,{0,1500.001,4500.001,9000.001,35000.001,55000.001,80000.001},{0.03,0.1,0.2,0.25,0.3,0.35,0.45})*C1047-LOOKUP(C1047/12,{0,1500.001,4500.001,9000.001,35000.001,55000.001,80000.001},{0,105,555,1005,2755,5505,13505})</f>
        <v>0</v>
      </c>
      <c r="F1047" s="45">
        <f t="shared" si="50"/>
        <v>0</v>
      </c>
      <c r="G1047" s="1"/>
    </row>
    <row r="1048" spans="1:7">
      <c r="A1048" s="46" t="s">
        <v>1135</v>
      </c>
      <c r="B1048" s="47">
        <f t="shared" si="52"/>
        <v>0</v>
      </c>
      <c r="C1048" s="47">
        <f t="shared" si="51"/>
        <v>0</v>
      </c>
      <c r="D1048" s="48">
        <f>ROUND(MAX((B1048-3500)*{0.03,0.1,0.2,0.25,0.3,0.35,0.45}-{0,105,555,1005,2755,5505,13505},0),2)</f>
        <v>0</v>
      </c>
      <c r="E1048" s="48">
        <f>LOOKUP(C1048/12,{0,1500.001,4500.001,9000.001,35000.001,55000.001,80000.001},{0.03,0.1,0.2,0.25,0.3,0.35,0.45})*C1048-LOOKUP(C1048/12,{0,1500.001,4500.001,9000.001,35000.001,55000.001,80000.001},{0,105,555,1005,2755,5505,13505})</f>
        <v>0</v>
      </c>
      <c r="F1048" s="48">
        <f t="shared" si="50"/>
        <v>0</v>
      </c>
      <c r="G1048" s="1"/>
    </row>
    <row r="1049" spans="1:7">
      <c r="A1049" s="43" t="s">
        <v>1136</v>
      </c>
      <c r="B1049" s="44">
        <f t="shared" si="52"/>
        <v>0</v>
      </c>
      <c r="C1049" s="44">
        <f t="shared" si="51"/>
        <v>0</v>
      </c>
      <c r="D1049" s="45">
        <f>ROUND(MAX((B1049-3500)*{0.03,0.1,0.2,0.25,0.3,0.35,0.45}-{0,105,555,1005,2755,5505,13505},0),2)</f>
        <v>0</v>
      </c>
      <c r="E1049" s="45">
        <f>LOOKUP(C1049/12,{0,1500.001,4500.001,9000.001,35000.001,55000.001,80000.001},{0.03,0.1,0.2,0.25,0.3,0.35,0.45})*C1049-LOOKUP(C1049/12,{0,1500.001,4500.001,9000.001,35000.001,55000.001,80000.001},{0,105,555,1005,2755,5505,13505})</f>
        <v>0</v>
      </c>
      <c r="F1049" s="45">
        <f t="shared" si="50"/>
        <v>0</v>
      </c>
      <c r="G1049" s="1"/>
    </row>
    <row r="1050" spans="1:7">
      <c r="A1050" s="46" t="s">
        <v>1137</v>
      </c>
      <c r="B1050" s="47">
        <f t="shared" si="52"/>
        <v>0</v>
      </c>
      <c r="C1050" s="47">
        <f t="shared" si="51"/>
        <v>0</v>
      </c>
      <c r="D1050" s="48">
        <f>ROUND(MAX((B1050-3500)*{0.03,0.1,0.2,0.25,0.3,0.35,0.45}-{0,105,555,1005,2755,5505,13505},0),2)</f>
        <v>0</v>
      </c>
      <c r="E1050" s="48">
        <f>LOOKUP(C1050/12,{0,1500.001,4500.001,9000.001,35000.001,55000.001,80000.001},{0.03,0.1,0.2,0.25,0.3,0.35,0.45})*C1050-LOOKUP(C1050/12,{0,1500.001,4500.001,9000.001,35000.001,55000.001,80000.001},{0,105,555,1005,2755,5505,13505})</f>
        <v>0</v>
      </c>
      <c r="F1050" s="48">
        <f t="shared" si="50"/>
        <v>0</v>
      </c>
      <c r="G1050" s="1"/>
    </row>
    <row r="1051" spans="1:7">
      <c r="A1051" s="43" t="s">
        <v>1138</v>
      </c>
      <c r="B1051" s="44">
        <f t="shared" si="52"/>
        <v>0</v>
      </c>
      <c r="C1051" s="44">
        <f t="shared" si="51"/>
        <v>0</v>
      </c>
      <c r="D1051" s="45">
        <f>ROUND(MAX((B1051-3500)*{0.03,0.1,0.2,0.25,0.3,0.35,0.45}-{0,105,555,1005,2755,5505,13505},0),2)</f>
        <v>0</v>
      </c>
      <c r="E1051" s="45">
        <f>LOOKUP(C1051/12,{0,1500.001,4500.001,9000.001,35000.001,55000.001,80000.001},{0.03,0.1,0.2,0.25,0.3,0.35,0.45})*C1051-LOOKUP(C1051/12,{0,1500.001,4500.001,9000.001,35000.001,55000.001,80000.001},{0,105,555,1005,2755,5505,13505})</f>
        <v>0</v>
      </c>
      <c r="F1051" s="45">
        <f t="shared" si="50"/>
        <v>0</v>
      </c>
      <c r="G1051" s="1"/>
    </row>
    <row r="1052" spans="1:7">
      <c r="A1052" s="46" t="s">
        <v>1139</v>
      </c>
      <c r="B1052" s="47">
        <f t="shared" si="52"/>
        <v>0</v>
      </c>
      <c r="C1052" s="47">
        <f t="shared" si="51"/>
        <v>0</v>
      </c>
      <c r="D1052" s="48">
        <f>ROUND(MAX((B1052-3500)*{0.03,0.1,0.2,0.25,0.3,0.35,0.45}-{0,105,555,1005,2755,5505,13505},0),2)</f>
        <v>0</v>
      </c>
      <c r="E1052" s="48">
        <f>LOOKUP(C1052/12,{0,1500.001,4500.001,9000.001,35000.001,55000.001,80000.001},{0.03,0.1,0.2,0.25,0.3,0.35,0.45})*C1052-LOOKUP(C1052/12,{0,1500.001,4500.001,9000.001,35000.001,55000.001,80000.001},{0,105,555,1005,2755,5505,13505})</f>
        <v>0</v>
      </c>
      <c r="F1052" s="48">
        <f t="shared" si="50"/>
        <v>0</v>
      </c>
      <c r="G1052" s="1"/>
    </row>
    <row r="1053" spans="1:7">
      <c r="A1053" s="43" t="s">
        <v>1140</v>
      </c>
      <c r="B1053" s="44">
        <f t="shared" si="52"/>
        <v>0</v>
      </c>
      <c r="C1053" s="44">
        <f t="shared" si="51"/>
        <v>0</v>
      </c>
      <c r="D1053" s="45">
        <f>ROUND(MAX((B1053-3500)*{0.03,0.1,0.2,0.25,0.3,0.35,0.45}-{0,105,555,1005,2755,5505,13505},0),2)</f>
        <v>0</v>
      </c>
      <c r="E1053" s="45">
        <f>LOOKUP(C1053/12,{0,1500.001,4500.001,9000.001,35000.001,55000.001,80000.001},{0.03,0.1,0.2,0.25,0.3,0.35,0.45})*C1053-LOOKUP(C1053/12,{0,1500.001,4500.001,9000.001,35000.001,55000.001,80000.001},{0,105,555,1005,2755,5505,13505})</f>
        <v>0</v>
      </c>
      <c r="F1053" s="45">
        <f t="shared" si="50"/>
        <v>0</v>
      </c>
      <c r="G1053" s="1"/>
    </row>
    <row r="1054" spans="1:7">
      <c r="A1054" s="46" t="s">
        <v>1141</v>
      </c>
      <c r="B1054" s="47">
        <f t="shared" si="52"/>
        <v>0</v>
      </c>
      <c r="C1054" s="47">
        <f t="shared" si="51"/>
        <v>0</v>
      </c>
      <c r="D1054" s="48">
        <f>ROUND(MAX((B1054-3500)*{0.03,0.1,0.2,0.25,0.3,0.35,0.45}-{0,105,555,1005,2755,5505,13505},0),2)</f>
        <v>0</v>
      </c>
      <c r="E1054" s="48">
        <f>LOOKUP(C1054/12,{0,1500.001,4500.001,9000.001,35000.001,55000.001,80000.001},{0.03,0.1,0.2,0.25,0.3,0.35,0.45})*C1054-LOOKUP(C1054/12,{0,1500.001,4500.001,9000.001,35000.001,55000.001,80000.001},{0,105,555,1005,2755,5505,13505})</f>
        <v>0</v>
      </c>
      <c r="F1054" s="48">
        <f t="shared" si="50"/>
        <v>0</v>
      </c>
      <c r="G1054" s="1"/>
    </row>
    <row r="1055" spans="1:7">
      <c r="A1055" s="43" t="s">
        <v>1142</v>
      </c>
      <c r="B1055" s="44">
        <f t="shared" si="52"/>
        <v>0</v>
      </c>
      <c r="C1055" s="44">
        <f t="shared" si="51"/>
        <v>0</v>
      </c>
      <c r="D1055" s="45">
        <f>ROUND(MAX((B1055-3500)*{0.03,0.1,0.2,0.25,0.3,0.35,0.45}-{0,105,555,1005,2755,5505,13505},0),2)</f>
        <v>0</v>
      </c>
      <c r="E1055" s="45">
        <f>LOOKUP(C1055/12,{0,1500.001,4500.001,9000.001,35000.001,55000.001,80000.001},{0.03,0.1,0.2,0.25,0.3,0.35,0.45})*C1055-LOOKUP(C1055/12,{0,1500.001,4500.001,9000.001,35000.001,55000.001,80000.001},{0,105,555,1005,2755,5505,13505})</f>
        <v>0</v>
      </c>
      <c r="F1055" s="45">
        <f t="shared" si="50"/>
        <v>0</v>
      </c>
      <c r="G1055" s="1"/>
    </row>
    <row r="1056" spans="1:7">
      <c r="A1056" s="46" t="s">
        <v>1143</v>
      </c>
      <c r="B1056" s="47">
        <f t="shared" si="52"/>
        <v>0</v>
      </c>
      <c r="C1056" s="47">
        <f t="shared" si="51"/>
        <v>0</v>
      </c>
      <c r="D1056" s="48">
        <f>ROUND(MAX((B1056-3500)*{0.03,0.1,0.2,0.25,0.3,0.35,0.45}-{0,105,555,1005,2755,5505,13505},0),2)</f>
        <v>0</v>
      </c>
      <c r="E1056" s="48">
        <f>LOOKUP(C1056/12,{0,1500.001,4500.001,9000.001,35000.001,55000.001,80000.001},{0.03,0.1,0.2,0.25,0.3,0.35,0.45})*C1056-LOOKUP(C1056/12,{0,1500.001,4500.001,9000.001,35000.001,55000.001,80000.001},{0,105,555,1005,2755,5505,13505})</f>
        <v>0</v>
      </c>
      <c r="F1056" s="48">
        <f t="shared" si="50"/>
        <v>0</v>
      </c>
      <c r="G1056" s="1"/>
    </row>
    <row r="1057" spans="1:7">
      <c r="A1057" s="43" t="s">
        <v>1144</v>
      </c>
      <c r="B1057" s="44">
        <f t="shared" si="52"/>
        <v>0</v>
      </c>
      <c r="C1057" s="44">
        <f t="shared" si="51"/>
        <v>0</v>
      </c>
      <c r="D1057" s="45">
        <f>ROUND(MAX((B1057-3500)*{0.03,0.1,0.2,0.25,0.3,0.35,0.45}-{0,105,555,1005,2755,5505,13505},0),2)</f>
        <v>0</v>
      </c>
      <c r="E1057" s="45">
        <f>LOOKUP(C1057/12,{0,1500.001,4500.001,9000.001,35000.001,55000.001,80000.001},{0.03,0.1,0.2,0.25,0.3,0.35,0.45})*C1057-LOOKUP(C1057/12,{0,1500.001,4500.001,9000.001,35000.001,55000.001,80000.001},{0,105,555,1005,2755,5505,13505})</f>
        <v>0</v>
      </c>
      <c r="F1057" s="45">
        <f t="shared" si="50"/>
        <v>0</v>
      </c>
      <c r="G1057" s="1"/>
    </row>
    <row r="1058" spans="1:7">
      <c r="A1058" s="46" t="s">
        <v>1145</v>
      </c>
      <c r="B1058" s="47">
        <f t="shared" si="52"/>
        <v>0</v>
      </c>
      <c r="C1058" s="47">
        <f t="shared" si="51"/>
        <v>0</v>
      </c>
      <c r="D1058" s="48">
        <f>ROUND(MAX((B1058-3500)*{0.03,0.1,0.2,0.25,0.3,0.35,0.45}-{0,105,555,1005,2755,5505,13505},0),2)</f>
        <v>0</v>
      </c>
      <c r="E1058" s="48">
        <f>LOOKUP(C1058/12,{0,1500.001,4500.001,9000.001,35000.001,55000.001,80000.001},{0.03,0.1,0.2,0.25,0.3,0.35,0.45})*C1058-LOOKUP(C1058/12,{0,1500.001,4500.001,9000.001,35000.001,55000.001,80000.001},{0,105,555,1005,2755,5505,13505})</f>
        <v>0</v>
      </c>
      <c r="F1058" s="48">
        <f t="shared" si="50"/>
        <v>0</v>
      </c>
      <c r="G1058" s="1"/>
    </row>
    <row r="1059" spans="1:7">
      <c r="A1059" s="43" t="s">
        <v>1146</v>
      </c>
      <c r="B1059" s="44">
        <f t="shared" si="52"/>
        <v>0</v>
      </c>
      <c r="C1059" s="44">
        <f t="shared" si="51"/>
        <v>0</v>
      </c>
      <c r="D1059" s="45">
        <f>ROUND(MAX((B1059-3500)*{0.03,0.1,0.2,0.25,0.3,0.35,0.45}-{0,105,555,1005,2755,5505,13505},0),2)</f>
        <v>0</v>
      </c>
      <c r="E1059" s="45">
        <f>LOOKUP(C1059/12,{0,1500.001,4500.001,9000.001,35000.001,55000.001,80000.001},{0.03,0.1,0.2,0.25,0.3,0.35,0.45})*C1059-LOOKUP(C1059/12,{0,1500.001,4500.001,9000.001,35000.001,55000.001,80000.001},{0,105,555,1005,2755,5505,13505})</f>
        <v>0</v>
      </c>
      <c r="F1059" s="45">
        <f t="shared" si="50"/>
        <v>0</v>
      </c>
      <c r="G1059" s="1"/>
    </row>
    <row r="1060" spans="1:7">
      <c r="A1060" s="46" t="s">
        <v>1147</v>
      </c>
      <c r="B1060" s="47">
        <f t="shared" si="52"/>
        <v>0</v>
      </c>
      <c r="C1060" s="47">
        <f t="shared" si="51"/>
        <v>0</v>
      </c>
      <c r="D1060" s="48">
        <f>ROUND(MAX((B1060-3500)*{0.03,0.1,0.2,0.25,0.3,0.35,0.45}-{0,105,555,1005,2755,5505,13505},0),2)</f>
        <v>0</v>
      </c>
      <c r="E1060" s="48">
        <f>LOOKUP(C1060/12,{0,1500.001,4500.001,9000.001,35000.001,55000.001,80000.001},{0.03,0.1,0.2,0.25,0.3,0.35,0.45})*C1060-LOOKUP(C1060/12,{0,1500.001,4500.001,9000.001,35000.001,55000.001,80000.001},{0,105,555,1005,2755,5505,13505})</f>
        <v>0</v>
      </c>
      <c r="F1060" s="48">
        <f t="shared" si="50"/>
        <v>0</v>
      </c>
      <c r="G1060" s="1"/>
    </row>
    <row r="1061" spans="1:7">
      <c r="A1061" s="43" t="s">
        <v>1148</v>
      </c>
      <c r="B1061" s="44">
        <f t="shared" si="52"/>
        <v>0</v>
      </c>
      <c r="C1061" s="44">
        <f t="shared" si="51"/>
        <v>0</v>
      </c>
      <c r="D1061" s="45">
        <f>ROUND(MAX((B1061-3500)*{0.03,0.1,0.2,0.25,0.3,0.35,0.45}-{0,105,555,1005,2755,5505,13505},0),2)</f>
        <v>0</v>
      </c>
      <c r="E1061" s="45">
        <f>LOOKUP(C1061/12,{0,1500.001,4500.001,9000.001,35000.001,55000.001,80000.001},{0.03,0.1,0.2,0.25,0.3,0.35,0.45})*C1061-LOOKUP(C1061/12,{0,1500.001,4500.001,9000.001,35000.001,55000.001,80000.001},{0,105,555,1005,2755,5505,13505})</f>
        <v>0</v>
      </c>
      <c r="F1061" s="45">
        <f t="shared" si="50"/>
        <v>0</v>
      </c>
      <c r="G1061" s="1"/>
    </row>
    <row r="1062" spans="1:7">
      <c r="A1062" s="46" t="s">
        <v>1149</v>
      </c>
      <c r="B1062" s="47">
        <f t="shared" si="52"/>
        <v>0</v>
      </c>
      <c r="C1062" s="47">
        <f t="shared" si="51"/>
        <v>0</v>
      </c>
      <c r="D1062" s="48">
        <f>ROUND(MAX((B1062-3500)*{0.03,0.1,0.2,0.25,0.3,0.35,0.45}-{0,105,555,1005,2755,5505,13505},0),2)</f>
        <v>0</v>
      </c>
      <c r="E1062" s="48">
        <f>LOOKUP(C1062/12,{0,1500.001,4500.001,9000.001,35000.001,55000.001,80000.001},{0.03,0.1,0.2,0.25,0.3,0.35,0.45})*C1062-LOOKUP(C1062/12,{0,1500.001,4500.001,9000.001,35000.001,55000.001,80000.001},{0,105,555,1005,2755,5505,13505})</f>
        <v>0</v>
      </c>
      <c r="F1062" s="48">
        <f t="shared" si="50"/>
        <v>0</v>
      </c>
      <c r="G1062" s="1"/>
    </row>
    <row r="1063" spans="1:7">
      <c r="A1063" s="43" t="s">
        <v>1150</v>
      </c>
      <c r="B1063" s="44">
        <f t="shared" si="52"/>
        <v>0</v>
      </c>
      <c r="C1063" s="44">
        <f t="shared" si="51"/>
        <v>0</v>
      </c>
      <c r="D1063" s="45">
        <f>ROUND(MAX((B1063-3500)*{0.03,0.1,0.2,0.25,0.3,0.35,0.45}-{0,105,555,1005,2755,5505,13505},0),2)</f>
        <v>0</v>
      </c>
      <c r="E1063" s="45">
        <f>LOOKUP(C1063/12,{0,1500.001,4500.001,9000.001,35000.001,55000.001,80000.001},{0.03,0.1,0.2,0.25,0.3,0.35,0.45})*C1063-LOOKUP(C1063/12,{0,1500.001,4500.001,9000.001,35000.001,55000.001,80000.001},{0,105,555,1005,2755,5505,13505})</f>
        <v>0</v>
      </c>
      <c r="F1063" s="45">
        <f t="shared" si="50"/>
        <v>0</v>
      </c>
      <c r="G1063" s="1"/>
    </row>
    <row r="1064" spans="1:7">
      <c r="A1064" s="46" t="s">
        <v>1151</v>
      </c>
      <c r="B1064" s="47">
        <f t="shared" si="52"/>
        <v>0</v>
      </c>
      <c r="C1064" s="47">
        <f t="shared" si="51"/>
        <v>0</v>
      </c>
      <c r="D1064" s="48">
        <f>ROUND(MAX((B1064-3500)*{0.03,0.1,0.2,0.25,0.3,0.35,0.45}-{0,105,555,1005,2755,5505,13505},0),2)</f>
        <v>0</v>
      </c>
      <c r="E1064" s="48">
        <f>LOOKUP(C1064/12,{0,1500.001,4500.001,9000.001,35000.001,55000.001,80000.001},{0.03,0.1,0.2,0.25,0.3,0.35,0.45})*C1064-LOOKUP(C1064/12,{0,1500.001,4500.001,9000.001,35000.001,55000.001,80000.001},{0,105,555,1005,2755,5505,13505})</f>
        <v>0</v>
      </c>
      <c r="F1064" s="48">
        <f t="shared" si="50"/>
        <v>0</v>
      </c>
      <c r="G1064" s="1"/>
    </row>
    <row r="1065" spans="1:7">
      <c r="A1065" s="43" t="s">
        <v>1152</v>
      </c>
      <c r="B1065" s="44">
        <f t="shared" si="52"/>
        <v>0</v>
      </c>
      <c r="C1065" s="44">
        <f t="shared" si="51"/>
        <v>0</v>
      </c>
      <c r="D1065" s="45">
        <f>ROUND(MAX((B1065-3500)*{0.03,0.1,0.2,0.25,0.3,0.35,0.45}-{0,105,555,1005,2755,5505,13505},0),2)</f>
        <v>0</v>
      </c>
      <c r="E1065" s="45">
        <f>LOOKUP(C1065/12,{0,1500.001,4500.001,9000.001,35000.001,55000.001,80000.001},{0.03,0.1,0.2,0.25,0.3,0.35,0.45})*C1065-LOOKUP(C1065/12,{0,1500.001,4500.001,9000.001,35000.001,55000.001,80000.001},{0,105,555,1005,2755,5505,13505})</f>
        <v>0</v>
      </c>
      <c r="F1065" s="45">
        <f t="shared" si="50"/>
        <v>0</v>
      </c>
      <c r="G1065" s="1"/>
    </row>
    <row r="1066" spans="1:7">
      <c r="A1066" s="46" t="s">
        <v>1153</v>
      </c>
      <c r="B1066" s="47">
        <f t="shared" si="52"/>
        <v>0</v>
      </c>
      <c r="C1066" s="47">
        <f t="shared" si="51"/>
        <v>0</v>
      </c>
      <c r="D1066" s="48">
        <f>ROUND(MAX((B1066-3500)*{0.03,0.1,0.2,0.25,0.3,0.35,0.45}-{0,105,555,1005,2755,5505,13505},0),2)</f>
        <v>0</v>
      </c>
      <c r="E1066" s="48">
        <f>LOOKUP(C1066/12,{0,1500.001,4500.001,9000.001,35000.001,55000.001,80000.001},{0.03,0.1,0.2,0.25,0.3,0.35,0.45})*C1066-LOOKUP(C1066/12,{0,1500.001,4500.001,9000.001,35000.001,55000.001,80000.001},{0,105,555,1005,2755,5505,13505})</f>
        <v>0</v>
      </c>
      <c r="F1066" s="48">
        <f t="shared" si="50"/>
        <v>0</v>
      </c>
      <c r="G1066" s="1"/>
    </row>
    <row r="1067" spans="1:7">
      <c r="A1067" s="43" t="s">
        <v>1154</v>
      </c>
      <c r="B1067" s="44">
        <f t="shared" si="52"/>
        <v>0</v>
      </c>
      <c r="C1067" s="44">
        <f t="shared" si="51"/>
        <v>0</v>
      </c>
      <c r="D1067" s="45">
        <f>ROUND(MAX((B1067-3500)*{0.03,0.1,0.2,0.25,0.3,0.35,0.45}-{0,105,555,1005,2755,5505,13505},0),2)</f>
        <v>0</v>
      </c>
      <c r="E1067" s="45">
        <f>LOOKUP(C1067/12,{0,1500.001,4500.001,9000.001,35000.001,55000.001,80000.001},{0.03,0.1,0.2,0.25,0.3,0.35,0.45})*C1067-LOOKUP(C1067/12,{0,1500.001,4500.001,9000.001,35000.001,55000.001,80000.001},{0,105,555,1005,2755,5505,13505})</f>
        <v>0</v>
      </c>
      <c r="F1067" s="45">
        <f t="shared" si="50"/>
        <v>0</v>
      </c>
      <c r="G1067" s="1"/>
    </row>
    <row r="1068" spans="1:7">
      <c r="A1068" s="46" t="s">
        <v>1155</v>
      </c>
      <c r="B1068" s="47">
        <f t="shared" si="52"/>
        <v>0</v>
      </c>
      <c r="C1068" s="47">
        <f t="shared" si="51"/>
        <v>0</v>
      </c>
      <c r="D1068" s="48">
        <f>ROUND(MAX((B1068-3500)*{0.03,0.1,0.2,0.25,0.3,0.35,0.45}-{0,105,555,1005,2755,5505,13505},0),2)</f>
        <v>0</v>
      </c>
      <c r="E1068" s="48">
        <f>LOOKUP(C1068/12,{0,1500.001,4500.001,9000.001,35000.001,55000.001,80000.001},{0.03,0.1,0.2,0.25,0.3,0.35,0.45})*C1068-LOOKUP(C1068/12,{0,1500.001,4500.001,9000.001,35000.001,55000.001,80000.001},{0,105,555,1005,2755,5505,13505})</f>
        <v>0</v>
      </c>
      <c r="F1068" s="48">
        <f t="shared" si="50"/>
        <v>0</v>
      </c>
      <c r="G1068" s="1"/>
    </row>
    <row r="1069" spans="1:7">
      <c r="A1069" s="43" t="s">
        <v>1156</v>
      </c>
      <c r="B1069" s="44">
        <f t="shared" si="52"/>
        <v>0</v>
      </c>
      <c r="C1069" s="44">
        <f t="shared" si="51"/>
        <v>0</v>
      </c>
      <c r="D1069" s="45">
        <f>ROUND(MAX((B1069-3500)*{0.03,0.1,0.2,0.25,0.3,0.35,0.45}-{0,105,555,1005,2755,5505,13505},0),2)</f>
        <v>0</v>
      </c>
      <c r="E1069" s="45">
        <f>LOOKUP(C1069/12,{0,1500.001,4500.001,9000.001,35000.001,55000.001,80000.001},{0.03,0.1,0.2,0.25,0.3,0.35,0.45})*C1069-LOOKUP(C1069/12,{0,1500.001,4500.001,9000.001,35000.001,55000.001,80000.001},{0,105,555,1005,2755,5505,13505})</f>
        <v>0</v>
      </c>
      <c r="F1069" s="45">
        <f t="shared" si="50"/>
        <v>0</v>
      </c>
      <c r="G1069" s="1"/>
    </row>
    <row r="1070" spans="1:7">
      <c r="A1070" s="46" t="s">
        <v>1157</v>
      </c>
      <c r="B1070" s="47">
        <f t="shared" si="52"/>
        <v>0</v>
      </c>
      <c r="C1070" s="47">
        <f t="shared" si="51"/>
        <v>0</v>
      </c>
      <c r="D1070" s="48">
        <f>ROUND(MAX((B1070-3500)*{0.03,0.1,0.2,0.25,0.3,0.35,0.45}-{0,105,555,1005,2755,5505,13505},0),2)</f>
        <v>0</v>
      </c>
      <c r="E1070" s="48">
        <f>LOOKUP(C1070/12,{0,1500.001,4500.001,9000.001,35000.001,55000.001,80000.001},{0.03,0.1,0.2,0.25,0.3,0.35,0.45})*C1070-LOOKUP(C1070/12,{0,1500.001,4500.001,9000.001,35000.001,55000.001,80000.001},{0,105,555,1005,2755,5505,13505})</f>
        <v>0</v>
      </c>
      <c r="F1070" s="48">
        <f t="shared" si="50"/>
        <v>0</v>
      </c>
      <c r="G1070" s="1"/>
    </row>
    <row r="1071" spans="1:7">
      <c r="A1071" s="43" t="s">
        <v>1158</v>
      </c>
      <c r="B1071" s="44">
        <f t="shared" si="52"/>
        <v>0</v>
      </c>
      <c r="C1071" s="44">
        <f t="shared" si="51"/>
        <v>0</v>
      </c>
      <c r="D1071" s="45">
        <f>ROUND(MAX((B1071-3500)*{0.03,0.1,0.2,0.25,0.3,0.35,0.45}-{0,105,555,1005,2755,5505,13505},0),2)</f>
        <v>0</v>
      </c>
      <c r="E1071" s="45">
        <f>LOOKUP(C1071/12,{0,1500.001,4500.001,9000.001,35000.001,55000.001,80000.001},{0.03,0.1,0.2,0.25,0.3,0.35,0.45})*C1071-LOOKUP(C1071/12,{0,1500.001,4500.001,9000.001,35000.001,55000.001,80000.001},{0,105,555,1005,2755,5505,13505})</f>
        <v>0</v>
      </c>
      <c r="F1071" s="45">
        <f t="shared" si="50"/>
        <v>0</v>
      </c>
      <c r="G1071" s="1"/>
    </row>
    <row r="1072" spans="1:7">
      <c r="A1072" s="46" t="s">
        <v>1159</v>
      </c>
      <c r="B1072" s="47">
        <f t="shared" si="52"/>
        <v>0</v>
      </c>
      <c r="C1072" s="47">
        <f t="shared" si="51"/>
        <v>0</v>
      </c>
      <c r="D1072" s="48">
        <f>ROUND(MAX((B1072-3500)*{0.03,0.1,0.2,0.25,0.3,0.35,0.45}-{0,105,555,1005,2755,5505,13505},0),2)</f>
        <v>0</v>
      </c>
      <c r="E1072" s="48">
        <f>LOOKUP(C1072/12,{0,1500.001,4500.001,9000.001,35000.001,55000.001,80000.001},{0.03,0.1,0.2,0.25,0.3,0.35,0.45})*C1072-LOOKUP(C1072/12,{0,1500.001,4500.001,9000.001,35000.001,55000.001,80000.001},{0,105,555,1005,2755,5505,13505})</f>
        <v>0</v>
      </c>
      <c r="F1072" s="48">
        <f t="shared" si="50"/>
        <v>0</v>
      </c>
      <c r="G1072" s="1"/>
    </row>
    <row r="1073" spans="1:7">
      <c r="A1073" s="43" t="s">
        <v>1160</v>
      </c>
      <c r="B1073" s="44">
        <f t="shared" si="52"/>
        <v>0</v>
      </c>
      <c r="C1073" s="44">
        <f t="shared" si="51"/>
        <v>0</v>
      </c>
      <c r="D1073" s="45">
        <f>ROUND(MAX((B1073-3500)*{0.03,0.1,0.2,0.25,0.3,0.35,0.45}-{0,105,555,1005,2755,5505,13505},0),2)</f>
        <v>0</v>
      </c>
      <c r="E1073" s="45">
        <f>LOOKUP(C1073/12,{0,1500.001,4500.001,9000.001,35000.001,55000.001,80000.001},{0.03,0.1,0.2,0.25,0.3,0.35,0.45})*C1073-LOOKUP(C1073/12,{0,1500.001,4500.001,9000.001,35000.001,55000.001,80000.001},{0,105,555,1005,2755,5505,13505})</f>
        <v>0</v>
      </c>
      <c r="F1073" s="45">
        <f t="shared" si="50"/>
        <v>0</v>
      </c>
      <c r="G1073" s="1"/>
    </row>
    <row r="1074" spans="1:7">
      <c r="A1074" s="46" t="s">
        <v>1161</v>
      </c>
      <c r="B1074" s="47">
        <f t="shared" si="52"/>
        <v>0</v>
      </c>
      <c r="C1074" s="47">
        <f t="shared" si="51"/>
        <v>0</v>
      </c>
      <c r="D1074" s="48">
        <f>ROUND(MAX((B1074-3500)*{0.03,0.1,0.2,0.25,0.3,0.35,0.45}-{0,105,555,1005,2755,5505,13505},0),2)</f>
        <v>0</v>
      </c>
      <c r="E1074" s="48">
        <f>LOOKUP(C1074/12,{0,1500.001,4500.001,9000.001,35000.001,55000.001,80000.001},{0.03,0.1,0.2,0.25,0.3,0.35,0.45})*C1074-LOOKUP(C1074/12,{0,1500.001,4500.001,9000.001,35000.001,55000.001,80000.001},{0,105,555,1005,2755,5505,13505})</f>
        <v>0</v>
      </c>
      <c r="F1074" s="48">
        <f t="shared" si="50"/>
        <v>0</v>
      </c>
      <c r="G1074" s="1"/>
    </row>
    <row r="1075" spans="1:7">
      <c r="A1075" s="43" t="s">
        <v>1162</v>
      </c>
      <c r="B1075" s="44">
        <f t="shared" si="52"/>
        <v>0</v>
      </c>
      <c r="C1075" s="44">
        <f t="shared" si="51"/>
        <v>0</v>
      </c>
      <c r="D1075" s="45">
        <f>ROUND(MAX((B1075-3500)*{0.03,0.1,0.2,0.25,0.3,0.35,0.45}-{0,105,555,1005,2755,5505,13505},0),2)</f>
        <v>0</v>
      </c>
      <c r="E1075" s="45">
        <f>LOOKUP(C1075/12,{0,1500.001,4500.001,9000.001,35000.001,55000.001,80000.001},{0.03,0.1,0.2,0.25,0.3,0.35,0.45})*C1075-LOOKUP(C1075/12,{0,1500.001,4500.001,9000.001,35000.001,55000.001,80000.001},{0,105,555,1005,2755,5505,13505})</f>
        <v>0</v>
      </c>
      <c r="F1075" s="45">
        <f t="shared" si="50"/>
        <v>0</v>
      </c>
      <c r="G1075" s="1"/>
    </row>
    <row r="1076" spans="1:7">
      <c r="A1076" s="46" t="s">
        <v>1163</v>
      </c>
      <c r="B1076" s="47">
        <f t="shared" si="52"/>
        <v>0</v>
      </c>
      <c r="C1076" s="47">
        <f t="shared" si="51"/>
        <v>0</v>
      </c>
      <c r="D1076" s="48">
        <f>ROUND(MAX((B1076-3500)*{0.03,0.1,0.2,0.25,0.3,0.35,0.45}-{0,105,555,1005,2755,5505,13505},0),2)</f>
        <v>0</v>
      </c>
      <c r="E1076" s="48">
        <f>LOOKUP(C1076/12,{0,1500.001,4500.001,9000.001,35000.001,55000.001,80000.001},{0.03,0.1,0.2,0.25,0.3,0.35,0.45})*C1076-LOOKUP(C1076/12,{0,1500.001,4500.001,9000.001,35000.001,55000.001,80000.001},{0,105,555,1005,2755,5505,13505})</f>
        <v>0</v>
      </c>
      <c r="F1076" s="48">
        <f t="shared" si="50"/>
        <v>0</v>
      </c>
      <c r="G1076" s="1"/>
    </row>
    <row r="1077" spans="1:7">
      <c r="A1077" s="43" t="s">
        <v>1164</v>
      </c>
      <c r="B1077" s="44">
        <f t="shared" si="52"/>
        <v>0</v>
      </c>
      <c r="C1077" s="44">
        <f t="shared" si="51"/>
        <v>0</v>
      </c>
      <c r="D1077" s="45">
        <f>ROUND(MAX((B1077-3500)*{0.03,0.1,0.2,0.25,0.3,0.35,0.45}-{0,105,555,1005,2755,5505,13505},0),2)</f>
        <v>0</v>
      </c>
      <c r="E1077" s="45">
        <f>LOOKUP(C1077/12,{0,1500.001,4500.001,9000.001,35000.001,55000.001,80000.001},{0.03,0.1,0.2,0.25,0.3,0.35,0.45})*C1077-LOOKUP(C1077/12,{0,1500.001,4500.001,9000.001,35000.001,55000.001,80000.001},{0,105,555,1005,2755,5505,13505})</f>
        <v>0</v>
      </c>
      <c r="F1077" s="45">
        <f t="shared" si="50"/>
        <v>0</v>
      </c>
      <c r="G1077" s="1"/>
    </row>
    <row r="1078" spans="1:7">
      <c r="A1078" s="46" t="s">
        <v>1165</v>
      </c>
      <c r="B1078" s="47">
        <f t="shared" si="52"/>
        <v>0</v>
      </c>
      <c r="C1078" s="47">
        <f t="shared" si="51"/>
        <v>0</v>
      </c>
      <c r="D1078" s="48">
        <f>ROUND(MAX((B1078-3500)*{0.03,0.1,0.2,0.25,0.3,0.35,0.45}-{0,105,555,1005,2755,5505,13505},0),2)</f>
        <v>0</v>
      </c>
      <c r="E1078" s="48">
        <f>LOOKUP(C1078/12,{0,1500.001,4500.001,9000.001,35000.001,55000.001,80000.001},{0.03,0.1,0.2,0.25,0.3,0.35,0.45})*C1078-LOOKUP(C1078/12,{0,1500.001,4500.001,9000.001,35000.001,55000.001,80000.001},{0,105,555,1005,2755,5505,13505})</f>
        <v>0</v>
      </c>
      <c r="F1078" s="48">
        <f t="shared" si="50"/>
        <v>0</v>
      </c>
      <c r="G1078" s="1"/>
    </row>
    <row r="1079" spans="1:7">
      <c r="A1079" s="43" t="s">
        <v>1166</v>
      </c>
      <c r="B1079" s="44">
        <f t="shared" si="52"/>
        <v>0</v>
      </c>
      <c r="C1079" s="44">
        <f t="shared" si="51"/>
        <v>0</v>
      </c>
      <c r="D1079" s="45">
        <f>ROUND(MAX((B1079-3500)*{0.03,0.1,0.2,0.25,0.3,0.35,0.45}-{0,105,555,1005,2755,5505,13505},0),2)</f>
        <v>0</v>
      </c>
      <c r="E1079" s="45">
        <f>LOOKUP(C1079/12,{0,1500.001,4500.001,9000.001,35000.001,55000.001,80000.001},{0.03,0.1,0.2,0.25,0.3,0.35,0.45})*C1079-LOOKUP(C1079/12,{0,1500.001,4500.001,9000.001,35000.001,55000.001,80000.001},{0,105,555,1005,2755,5505,13505})</f>
        <v>0</v>
      </c>
      <c r="F1079" s="45">
        <f t="shared" si="50"/>
        <v>0</v>
      </c>
      <c r="G1079" s="1"/>
    </row>
    <row r="1080" spans="1:7">
      <c r="A1080" s="46" t="s">
        <v>1167</v>
      </c>
      <c r="B1080" s="47">
        <f t="shared" si="52"/>
        <v>0</v>
      </c>
      <c r="C1080" s="47">
        <f t="shared" si="51"/>
        <v>0</v>
      </c>
      <c r="D1080" s="48">
        <f>ROUND(MAX((B1080-3500)*{0.03,0.1,0.2,0.25,0.3,0.35,0.45}-{0,105,555,1005,2755,5505,13505},0),2)</f>
        <v>0</v>
      </c>
      <c r="E1080" s="48">
        <f>LOOKUP(C1080/12,{0,1500.001,4500.001,9000.001,35000.001,55000.001,80000.001},{0.03,0.1,0.2,0.25,0.3,0.35,0.45})*C1080-LOOKUP(C1080/12,{0,1500.001,4500.001,9000.001,35000.001,55000.001,80000.001},{0,105,555,1005,2755,5505,13505})</f>
        <v>0</v>
      </c>
      <c r="F1080" s="48">
        <f t="shared" si="50"/>
        <v>0</v>
      </c>
      <c r="G1080" s="1"/>
    </row>
    <row r="1081" spans="1:7">
      <c r="A1081" s="43" t="s">
        <v>1168</v>
      </c>
      <c r="B1081" s="44">
        <f t="shared" si="52"/>
        <v>0</v>
      </c>
      <c r="C1081" s="44">
        <f t="shared" si="51"/>
        <v>0</v>
      </c>
      <c r="D1081" s="45">
        <f>ROUND(MAX((B1081-3500)*{0.03,0.1,0.2,0.25,0.3,0.35,0.45}-{0,105,555,1005,2755,5505,13505},0),2)</f>
        <v>0</v>
      </c>
      <c r="E1081" s="45">
        <f>LOOKUP(C1081/12,{0,1500.001,4500.001,9000.001,35000.001,55000.001,80000.001},{0.03,0.1,0.2,0.25,0.3,0.35,0.45})*C1081-LOOKUP(C1081/12,{0,1500.001,4500.001,9000.001,35000.001,55000.001,80000.001},{0,105,555,1005,2755,5505,13505})</f>
        <v>0</v>
      </c>
      <c r="F1081" s="45">
        <f t="shared" si="50"/>
        <v>0</v>
      </c>
      <c r="G1081" s="1"/>
    </row>
    <row r="1082" spans="1:7">
      <c r="A1082" s="46" t="s">
        <v>1169</v>
      </c>
      <c r="B1082" s="47">
        <f t="shared" si="52"/>
        <v>0</v>
      </c>
      <c r="C1082" s="47">
        <f t="shared" si="51"/>
        <v>0</v>
      </c>
      <c r="D1082" s="48">
        <f>ROUND(MAX((B1082-3500)*{0.03,0.1,0.2,0.25,0.3,0.35,0.45}-{0,105,555,1005,2755,5505,13505},0),2)</f>
        <v>0</v>
      </c>
      <c r="E1082" s="48">
        <f>LOOKUP(C1082/12,{0,1500.001,4500.001,9000.001,35000.001,55000.001,80000.001},{0.03,0.1,0.2,0.25,0.3,0.35,0.45})*C1082-LOOKUP(C1082/12,{0,1500.001,4500.001,9000.001,35000.001,55000.001,80000.001},{0,105,555,1005,2755,5505,13505})</f>
        <v>0</v>
      </c>
      <c r="F1082" s="48">
        <f t="shared" si="50"/>
        <v>0</v>
      </c>
      <c r="G1082" s="1"/>
    </row>
    <row r="1083" spans="1:7">
      <c r="A1083" s="43" t="s">
        <v>1170</v>
      </c>
      <c r="B1083" s="44">
        <f t="shared" si="52"/>
        <v>0</v>
      </c>
      <c r="C1083" s="44">
        <f t="shared" si="51"/>
        <v>0</v>
      </c>
      <c r="D1083" s="45">
        <f>ROUND(MAX((B1083-3500)*{0.03,0.1,0.2,0.25,0.3,0.35,0.45}-{0,105,555,1005,2755,5505,13505},0),2)</f>
        <v>0</v>
      </c>
      <c r="E1083" s="45">
        <f>LOOKUP(C1083/12,{0,1500.001,4500.001,9000.001,35000.001,55000.001,80000.001},{0.03,0.1,0.2,0.25,0.3,0.35,0.45})*C1083-LOOKUP(C1083/12,{0,1500.001,4500.001,9000.001,35000.001,55000.001,80000.001},{0,105,555,1005,2755,5505,13505})</f>
        <v>0</v>
      </c>
      <c r="F1083" s="45">
        <f t="shared" ref="F1083:F1146" si="53">D1083+E1083</f>
        <v>0</v>
      </c>
      <c r="G1083" s="1"/>
    </row>
    <row r="1084" spans="1:7">
      <c r="A1084" s="46" t="s">
        <v>1171</v>
      </c>
      <c r="B1084" s="47">
        <f t="shared" si="52"/>
        <v>0</v>
      </c>
      <c r="C1084" s="47">
        <f t="shared" si="51"/>
        <v>0</v>
      </c>
      <c r="D1084" s="48">
        <f>ROUND(MAX((B1084-3500)*{0.03,0.1,0.2,0.25,0.3,0.35,0.45}-{0,105,555,1005,2755,5505,13505},0),2)</f>
        <v>0</v>
      </c>
      <c r="E1084" s="48">
        <f>LOOKUP(C1084/12,{0,1500.001,4500.001,9000.001,35000.001,55000.001,80000.001},{0.03,0.1,0.2,0.25,0.3,0.35,0.45})*C1084-LOOKUP(C1084/12,{0,1500.001,4500.001,9000.001,35000.001,55000.001,80000.001},{0,105,555,1005,2755,5505,13505})</f>
        <v>0</v>
      </c>
      <c r="F1084" s="48">
        <f t="shared" si="53"/>
        <v>0</v>
      </c>
      <c r="G1084" s="1"/>
    </row>
    <row r="1085" spans="1:7">
      <c r="A1085" s="43" t="s">
        <v>1172</v>
      </c>
      <c r="B1085" s="44">
        <f t="shared" si="52"/>
        <v>0</v>
      </c>
      <c r="C1085" s="44">
        <f t="shared" si="51"/>
        <v>0</v>
      </c>
      <c r="D1085" s="45">
        <f>ROUND(MAX((B1085-3500)*{0.03,0.1,0.2,0.25,0.3,0.35,0.45}-{0,105,555,1005,2755,5505,13505},0),2)</f>
        <v>0</v>
      </c>
      <c r="E1085" s="45">
        <f>LOOKUP(C1085/12,{0,1500.001,4500.001,9000.001,35000.001,55000.001,80000.001},{0.03,0.1,0.2,0.25,0.3,0.35,0.45})*C1085-LOOKUP(C1085/12,{0,1500.001,4500.001,9000.001,35000.001,55000.001,80000.001},{0,105,555,1005,2755,5505,13505})</f>
        <v>0</v>
      </c>
      <c r="F1085" s="45">
        <f t="shared" si="53"/>
        <v>0</v>
      </c>
      <c r="G1085" s="1"/>
    </row>
    <row r="1086" spans="1:7">
      <c r="A1086" s="46" t="s">
        <v>1173</v>
      </c>
      <c r="B1086" s="47">
        <f t="shared" si="52"/>
        <v>0</v>
      </c>
      <c r="C1086" s="47">
        <f t="shared" si="51"/>
        <v>0</v>
      </c>
      <c r="D1086" s="48">
        <f>ROUND(MAX((B1086-3500)*{0.03,0.1,0.2,0.25,0.3,0.35,0.45}-{0,105,555,1005,2755,5505,13505},0),2)</f>
        <v>0</v>
      </c>
      <c r="E1086" s="48">
        <f>LOOKUP(C1086/12,{0,1500.001,4500.001,9000.001,35000.001,55000.001,80000.001},{0.03,0.1,0.2,0.25,0.3,0.35,0.45})*C1086-LOOKUP(C1086/12,{0,1500.001,4500.001,9000.001,35000.001,55000.001,80000.001},{0,105,555,1005,2755,5505,13505})</f>
        <v>0</v>
      </c>
      <c r="F1086" s="48">
        <f t="shared" si="53"/>
        <v>0</v>
      </c>
      <c r="G1086" s="1"/>
    </row>
    <row r="1087" spans="1:7">
      <c r="A1087" s="43" t="s">
        <v>1174</v>
      </c>
      <c r="B1087" s="44">
        <f t="shared" si="52"/>
        <v>0</v>
      </c>
      <c r="C1087" s="44">
        <f t="shared" si="51"/>
        <v>0</v>
      </c>
      <c r="D1087" s="45">
        <f>ROUND(MAX((B1087-3500)*{0.03,0.1,0.2,0.25,0.3,0.35,0.45}-{0,105,555,1005,2755,5505,13505},0),2)</f>
        <v>0</v>
      </c>
      <c r="E1087" s="45">
        <f>LOOKUP(C1087/12,{0,1500.001,4500.001,9000.001,35000.001,55000.001,80000.001},{0.03,0.1,0.2,0.25,0.3,0.35,0.45})*C1087-LOOKUP(C1087/12,{0,1500.001,4500.001,9000.001,35000.001,55000.001,80000.001},{0,105,555,1005,2755,5505,13505})</f>
        <v>0</v>
      </c>
      <c r="F1087" s="45">
        <f t="shared" si="53"/>
        <v>0</v>
      </c>
      <c r="G1087" s="1"/>
    </row>
    <row r="1088" spans="1:7">
      <c r="A1088" s="46" t="s">
        <v>1175</v>
      </c>
      <c r="B1088" s="47">
        <f t="shared" si="52"/>
        <v>0</v>
      </c>
      <c r="C1088" s="47">
        <f t="shared" si="51"/>
        <v>0</v>
      </c>
      <c r="D1088" s="48">
        <f>ROUND(MAX((B1088-3500)*{0.03,0.1,0.2,0.25,0.3,0.35,0.45}-{0,105,555,1005,2755,5505,13505},0),2)</f>
        <v>0</v>
      </c>
      <c r="E1088" s="48">
        <f>LOOKUP(C1088/12,{0,1500.001,4500.001,9000.001,35000.001,55000.001,80000.001},{0.03,0.1,0.2,0.25,0.3,0.35,0.45})*C1088-LOOKUP(C1088/12,{0,1500.001,4500.001,9000.001,35000.001,55000.001,80000.001},{0,105,555,1005,2755,5505,13505})</f>
        <v>0</v>
      </c>
      <c r="F1088" s="48">
        <f t="shared" si="53"/>
        <v>0</v>
      </c>
      <c r="G1088" s="1"/>
    </row>
    <row r="1089" spans="1:7">
      <c r="A1089" s="43" t="s">
        <v>1176</v>
      </c>
      <c r="B1089" s="44">
        <f t="shared" si="52"/>
        <v>0</v>
      </c>
      <c r="C1089" s="44">
        <f t="shared" si="51"/>
        <v>0</v>
      </c>
      <c r="D1089" s="45">
        <f>ROUND(MAX((B1089-3500)*{0.03,0.1,0.2,0.25,0.3,0.35,0.45}-{0,105,555,1005,2755,5505,13505},0),2)</f>
        <v>0</v>
      </c>
      <c r="E1089" s="45">
        <f>LOOKUP(C1089/12,{0,1500.001,4500.001,9000.001,35000.001,55000.001,80000.001},{0.03,0.1,0.2,0.25,0.3,0.35,0.45})*C1089-LOOKUP(C1089/12,{0,1500.001,4500.001,9000.001,35000.001,55000.001,80000.001},{0,105,555,1005,2755,5505,13505})</f>
        <v>0</v>
      </c>
      <c r="F1089" s="45">
        <f t="shared" si="53"/>
        <v>0</v>
      </c>
      <c r="G1089" s="1"/>
    </row>
    <row r="1090" spans="1:7">
      <c r="A1090" s="46" t="s">
        <v>1177</v>
      </c>
      <c r="B1090" s="47">
        <f t="shared" si="52"/>
        <v>0</v>
      </c>
      <c r="C1090" s="47">
        <f t="shared" ref="C1090:C1153" si="54">(B1090&lt;&gt;0)*($I$6+$I$5-B1090)</f>
        <v>0</v>
      </c>
      <c r="D1090" s="48">
        <f>ROUND(MAX((B1090-3500)*{0.03,0.1,0.2,0.25,0.3,0.35,0.45}-{0,105,555,1005,2755,5505,13505},0),2)</f>
        <v>0</v>
      </c>
      <c r="E1090" s="48">
        <f>LOOKUP(C1090/12,{0,1500.001,4500.001,9000.001,35000.001,55000.001,80000.001},{0.03,0.1,0.2,0.25,0.3,0.35,0.45})*C1090-LOOKUP(C1090/12,{0,1500.001,4500.001,9000.001,35000.001,55000.001,80000.001},{0,105,555,1005,2755,5505,13505})</f>
        <v>0</v>
      </c>
      <c r="F1090" s="48">
        <f t="shared" si="53"/>
        <v>0</v>
      </c>
      <c r="G1090" s="1"/>
    </row>
    <row r="1091" spans="1:7">
      <c r="A1091" s="43" t="s">
        <v>1178</v>
      </c>
      <c r="B1091" s="44">
        <f t="shared" ref="B1091:B1154" si="55">IF(AND(B1090+100&lt;$I$6+$I$5,B1090&lt;&gt;0),B1090+100,0)</f>
        <v>0</v>
      </c>
      <c r="C1091" s="44">
        <f t="shared" si="54"/>
        <v>0</v>
      </c>
      <c r="D1091" s="45">
        <f>ROUND(MAX((B1091-3500)*{0.03,0.1,0.2,0.25,0.3,0.35,0.45}-{0,105,555,1005,2755,5505,13505},0),2)</f>
        <v>0</v>
      </c>
      <c r="E1091" s="45">
        <f>LOOKUP(C1091/12,{0,1500.001,4500.001,9000.001,35000.001,55000.001,80000.001},{0.03,0.1,0.2,0.25,0.3,0.35,0.45})*C1091-LOOKUP(C1091/12,{0,1500.001,4500.001,9000.001,35000.001,55000.001,80000.001},{0,105,555,1005,2755,5505,13505})</f>
        <v>0</v>
      </c>
      <c r="F1091" s="45">
        <f t="shared" si="53"/>
        <v>0</v>
      </c>
      <c r="G1091" s="1"/>
    </row>
    <row r="1092" spans="1:7">
      <c r="A1092" s="46" t="s">
        <v>1179</v>
      </c>
      <c r="B1092" s="47">
        <f t="shared" si="55"/>
        <v>0</v>
      </c>
      <c r="C1092" s="47">
        <f t="shared" si="54"/>
        <v>0</v>
      </c>
      <c r="D1092" s="48">
        <f>ROUND(MAX((B1092-3500)*{0.03,0.1,0.2,0.25,0.3,0.35,0.45}-{0,105,555,1005,2755,5505,13505},0),2)</f>
        <v>0</v>
      </c>
      <c r="E1092" s="48">
        <f>LOOKUP(C1092/12,{0,1500.001,4500.001,9000.001,35000.001,55000.001,80000.001},{0.03,0.1,0.2,0.25,0.3,0.35,0.45})*C1092-LOOKUP(C1092/12,{0,1500.001,4500.001,9000.001,35000.001,55000.001,80000.001},{0,105,555,1005,2755,5505,13505})</f>
        <v>0</v>
      </c>
      <c r="F1092" s="48">
        <f t="shared" si="53"/>
        <v>0</v>
      </c>
      <c r="G1092" s="1"/>
    </row>
    <row r="1093" spans="1:7">
      <c r="A1093" s="43" t="s">
        <v>1180</v>
      </c>
      <c r="B1093" s="44">
        <f t="shared" si="55"/>
        <v>0</v>
      </c>
      <c r="C1093" s="44">
        <f t="shared" si="54"/>
        <v>0</v>
      </c>
      <c r="D1093" s="45">
        <f>ROUND(MAX((B1093-3500)*{0.03,0.1,0.2,0.25,0.3,0.35,0.45}-{0,105,555,1005,2755,5505,13505},0),2)</f>
        <v>0</v>
      </c>
      <c r="E1093" s="45">
        <f>LOOKUP(C1093/12,{0,1500.001,4500.001,9000.001,35000.001,55000.001,80000.001},{0.03,0.1,0.2,0.25,0.3,0.35,0.45})*C1093-LOOKUP(C1093/12,{0,1500.001,4500.001,9000.001,35000.001,55000.001,80000.001},{0,105,555,1005,2755,5505,13505})</f>
        <v>0</v>
      </c>
      <c r="F1093" s="45">
        <f t="shared" si="53"/>
        <v>0</v>
      </c>
      <c r="G1093" s="1"/>
    </row>
    <row r="1094" spans="1:7">
      <c r="A1094" s="46" t="s">
        <v>1181</v>
      </c>
      <c r="B1094" s="47">
        <f t="shared" si="55"/>
        <v>0</v>
      </c>
      <c r="C1094" s="47">
        <f t="shared" si="54"/>
        <v>0</v>
      </c>
      <c r="D1094" s="48">
        <f>ROUND(MAX((B1094-3500)*{0.03,0.1,0.2,0.25,0.3,0.35,0.45}-{0,105,555,1005,2755,5505,13505},0),2)</f>
        <v>0</v>
      </c>
      <c r="E1094" s="48">
        <f>LOOKUP(C1094/12,{0,1500.001,4500.001,9000.001,35000.001,55000.001,80000.001},{0.03,0.1,0.2,0.25,0.3,0.35,0.45})*C1094-LOOKUP(C1094/12,{0,1500.001,4500.001,9000.001,35000.001,55000.001,80000.001},{0,105,555,1005,2755,5505,13505})</f>
        <v>0</v>
      </c>
      <c r="F1094" s="48">
        <f t="shared" si="53"/>
        <v>0</v>
      </c>
      <c r="G1094" s="1"/>
    </row>
    <row r="1095" spans="1:7">
      <c r="A1095" s="43" t="s">
        <v>1182</v>
      </c>
      <c r="B1095" s="44">
        <f t="shared" si="55"/>
        <v>0</v>
      </c>
      <c r="C1095" s="44">
        <f t="shared" si="54"/>
        <v>0</v>
      </c>
      <c r="D1095" s="45">
        <f>ROUND(MAX((B1095-3500)*{0.03,0.1,0.2,0.25,0.3,0.35,0.45}-{0,105,555,1005,2755,5505,13505},0),2)</f>
        <v>0</v>
      </c>
      <c r="E1095" s="45">
        <f>LOOKUP(C1095/12,{0,1500.001,4500.001,9000.001,35000.001,55000.001,80000.001},{0.03,0.1,0.2,0.25,0.3,0.35,0.45})*C1095-LOOKUP(C1095/12,{0,1500.001,4500.001,9000.001,35000.001,55000.001,80000.001},{0,105,555,1005,2755,5505,13505})</f>
        <v>0</v>
      </c>
      <c r="F1095" s="45">
        <f t="shared" si="53"/>
        <v>0</v>
      </c>
      <c r="G1095" s="1"/>
    </row>
    <row r="1096" spans="1:7">
      <c r="A1096" s="46" t="s">
        <v>1183</v>
      </c>
      <c r="B1096" s="47">
        <f t="shared" si="55"/>
        <v>0</v>
      </c>
      <c r="C1096" s="47">
        <f t="shared" si="54"/>
        <v>0</v>
      </c>
      <c r="D1096" s="48">
        <f>ROUND(MAX((B1096-3500)*{0.03,0.1,0.2,0.25,0.3,0.35,0.45}-{0,105,555,1005,2755,5505,13505},0),2)</f>
        <v>0</v>
      </c>
      <c r="E1096" s="48">
        <f>LOOKUP(C1096/12,{0,1500.001,4500.001,9000.001,35000.001,55000.001,80000.001},{0.03,0.1,0.2,0.25,0.3,0.35,0.45})*C1096-LOOKUP(C1096/12,{0,1500.001,4500.001,9000.001,35000.001,55000.001,80000.001},{0,105,555,1005,2755,5505,13505})</f>
        <v>0</v>
      </c>
      <c r="F1096" s="48">
        <f t="shared" si="53"/>
        <v>0</v>
      </c>
      <c r="G1096" s="1"/>
    </row>
    <row r="1097" spans="1:7">
      <c r="A1097" s="43" t="s">
        <v>1184</v>
      </c>
      <c r="B1097" s="44">
        <f t="shared" si="55"/>
        <v>0</v>
      </c>
      <c r="C1097" s="44">
        <f t="shared" si="54"/>
        <v>0</v>
      </c>
      <c r="D1097" s="45">
        <f>ROUND(MAX((B1097-3500)*{0.03,0.1,0.2,0.25,0.3,0.35,0.45}-{0,105,555,1005,2755,5505,13505},0),2)</f>
        <v>0</v>
      </c>
      <c r="E1097" s="45">
        <f>LOOKUP(C1097/12,{0,1500.001,4500.001,9000.001,35000.001,55000.001,80000.001},{0.03,0.1,0.2,0.25,0.3,0.35,0.45})*C1097-LOOKUP(C1097/12,{0,1500.001,4500.001,9000.001,35000.001,55000.001,80000.001},{0,105,555,1005,2755,5505,13505})</f>
        <v>0</v>
      </c>
      <c r="F1097" s="45">
        <f t="shared" si="53"/>
        <v>0</v>
      </c>
      <c r="G1097" s="1"/>
    </row>
    <row r="1098" spans="1:7">
      <c r="A1098" s="46" t="s">
        <v>1185</v>
      </c>
      <c r="B1098" s="47">
        <f t="shared" si="55"/>
        <v>0</v>
      </c>
      <c r="C1098" s="47">
        <f t="shared" si="54"/>
        <v>0</v>
      </c>
      <c r="D1098" s="48">
        <f>ROUND(MAX((B1098-3500)*{0.03,0.1,0.2,0.25,0.3,0.35,0.45}-{0,105,555,1005,2755,5505,13505},0),2)</f>
        <v>0</v>
      </c>
      <c r="E1098" s="48">
        <f>LOOKUP(C1098/12,{0,1500.001,4500.001,9000.001,35000.001,55000.001,80000.001},{0.03,0.1,0.2,0.25,0.3,0.35,0.45})*C1098-LOOKUP(C1098/12,{0,1500.001,4500.001,9000.001,35000.001,55000.001,80000.001},{0,105,555,1005,2755,5505,13505})</f>
        <v>0</v>
      </c>
      <c r="F1098" s="48">
        <f t="shared" si="53"/>
        <v>0</v>
      </c>
      <c r="G1098" s="1"/>
    </row>
    <row r="1099" spans="1:7">
      <c r="A1099" s="43" t="s">
        <v>1186</v>
      </c>
      <c r="B1099" s="44">
        <f t="shared" si="55"/>
        <v>0</v>
      </c>
      <c r="C1099" s="44">
        <f t="shared" si="54"/>
        <v>0</v>
      </c>
      <c r="D1099" s="45">
        <f>ROUND(MAX((B1099-3500)*{0.03,0.1,0.2,0.25,0.3,0.35,0.45}-{0,105,555,1005,2755,5505,13505},0),2)</f>
        <v>0</v>
      </c>
      <c r="E1099" s="45">
        <f>LOOKUP(C1099/12,{0,1500.001,4500.001,9000.001,35000.001,55000.001,80000.001},{0.03,0.1,0.2,0.25,0.3,0.35,0.45})*C1099-LOOKUP(C1099/12,{0,1500.001,4500.001,9000.001,35000.001,55000.001,80000.001},{0,105,555,1005,2755,5505,13505})</f>
        <v>0</v>
      </c>
      <c r="F1099" s="45">
        <f t="shared" si="53"/>
        <v>0</v>
      </c>
      <c r="G1099" s="1"/>
    </row>
    <row r="1100" spans="1:7">
      <c r="A1100" s="46" t="s">
        <v>1187</v>
      </c>
      <c r="B1100" s="47">
        <f t="shared" si="55"/>
        <v>0</v>
      </c>
      <c r="C1100" s="47">
        <f t="shared" si="54"/>
        <v>0</v>
      </c>
      <c r="D1100" s="48">
        <f>ROUND(MAX((B1100-3500)*{0.03,0.1,0.2,0.25,0.3,0.35,0.45}-{0,105,555,1005,2755,5505,13505},0),2)</f>
        <v>0</v>
      </c>
      <c r="E1100" s="48">
        <f>LOOKUP(C1100/12,{0,1500.001,4500.001,9000.001,35000.001,55000.001,80000.001},{0.03,0.1,0.2,0.25,0.3,0.35,0.45})*C1100-LOOKUP(C1100/12,{0,1500.001,4500.001,9000.001,35000.001,55000.001,80000.001},{0,105,555,1005,2755,5505,13505})</f>
        <v>0</v>
      </c>
      <c r="F1100" s="48">
        <f t="shared" si="53"/>
        <v>0</v>
      </c>
      <c r="G1100" s="1"/>
    </row>
    <row r="1101" spans="1:7">
      <c r="A1101" s="43" t="s">
        <v>1188</v>
      </c>
      <c r="B1101" s="44">
        <f t="shared" si="55"/>
        <v>0</v>
      </c>
      <c r="C1101" s="44">
        <f t="shared" si="54"/>
        <v>0</v>
      </c>
      <c r="D1101" s="45">
        <f>ROUND(MAX((B1101-3500)*{0.03,0.1,0.2,0.25,0.3,0.35,0.45}-{0,105,555,1005,2755,5505,13505},0),2)</f>
        <v>0</v>
      </c>
      <c r="E1101" s="45">
        <f>LOOKUP(C1101/12,{0,1500.001,4500.001,9000.001,35000.001,55000.001,80000.001},{0.03,0.1,0.2,0.25,0.3,0.35,0.45})*C1101-LOOKUP(C1101/12,{0,1500.001,4500.001,9000.001,35000.001,55000.001,80000.001},{0,105,555,1005,2755,5505,13505})</f>
        <v>0</v>
      </c>
      <c r="F1101" s="45">
        <f t="shared" si="53"/>
        <v>0</v>
      </c>
      <c r="G1101" s="1"/>
    </row>
    <row r="1102" spans="1:7">
      <c r="A1102" s="46" t="s">
        <v>1189</v>
      </c>
      <c r="B1102" s="47">
        <f t="shared" si="55"/>
        <v>0</v>
      </c>
      <c r="C1102" s="47">
        <f t="shared" si="54"/>
        <v>0</v>
      </c>
      <c r="D1102" s="48">
        <f>ROUND(MAX((B1102-3500)*{0.03,0.1,0.2,0.25,0.3,0.35,0.45}-{0,105,555,1005,2755,5505,13505},0),2)</f>
        <v>0</v>
      </c>
      <c r="E1102" s="48">
        <f>LOOKUP(C1102/12,{0,1500.001,4500.001,9000.001,35000.001,55000.001,80000.001},{0.03,0.1,0.2,0.25,0.3,0.35,0.45})*C1102-LOOKUP(C1102/12,{0,1500.001,4500.001,9000.001,35000.001,55000.001,80000.001},{0,105,555,1005,2755,5505,13505})</f>
        <v>0</v>
      </c>
      <c r="F1102" s="48">
        <f t="shared" si="53"/>
        <v>0</v>
      </c>
      <c r="G1102" s="1"/>
    </row>
    <row r="1103" spans="1:7">
      <c r="A1103" s="43" t="s">
        <v>1190</v>
      </c>
      <c r="B1103" s="44">
        <f t="shared" si="55"/>
        <v>0</v>
      </c>
      <c r="C1103" s="44">
        <f t="shared" si="54"/>
        <v>0</v>
      </c>
      <c r="D1103" s="45">
        <f>ROUND(MAX((B1103-3500)*{0.03,0.1,0.2,0.25,0.3,0.35,0.45}-{0,105,555,1005,2755,5505,13505},0),2)</f>
        <v>0</v>
      </c>
      <c r="E1103" s="45">
        <f>LOOKUP(C1103/12,{0,1500.001,4500.001,9000.001,35000.001,55000.001,80000.001},{0.03,0.1,0.2,0.25,0.3,0.35,0.45})*C1103-LOOKUP(C1103/12,{0,1500.001,4500.001,9000.001,35000.001,55000.001,80000.001},{0,105,555,1005,2755,5505,13505})</f>
        <v>0</v>
      </c>
      <c r="F1103" s="45">
        <f t="shared" si="53"/>
        <v>0</v>
      </c>
      <c r="G1103" s="1"/>
    </row>
    <row r="1104" spans="1:7">
      <c r="A1104" s="46" t="s">
        <v>1191</v>
      </c>
      <c r="B1104" s="47">
        <f t="shared" si="55"/>
        <v>0</v>
      </c>
      <c r="C1104" s="47">
        <f t="shared" si="54"/>
        <v>0</v>
      </c>
      <c r="D1104" s="48">
        <f>ROUND(MAX((B1104-3500)*{0.03,0.1,0.2,0.25,0.3,0.35,0.45}-{0,105,555,1005,2755,5505,13505},0),2)</f>
        <v>0</v>
      </c>
      <c r="E1104" s="48">
        <f>LOOKUP(C1104/12,{0,1500.001,4500.001,9000.001,35000.001,55000.001,80000.001},{0.03,0.1,0.2,0.25,0.3,0.35,0.45})*C1104-LOOKUP(C1104/12,{0,1500.001,4500.001,9000.001,35000.001,55000.001,80000.001},{0,105,555,1005,2755,5505,13505})</f>
        <v>0</v>
      </c>
      <c r="F1104" s="48">
        <f t="shared" si="53"/>
        <v>0</v>
      </c>
      <c r="G1104" s="1"/>
    </row>
    <row r="1105" spans="1:7">
      <c r="A1105" s="43" t="s">
        <v>1192</v>
      </c>
      <c r="B1105" s="44">
        <f t="shared" si="55"/>
        <v>0</v>
      </c>
      <c r="C1105" s="44">
        <f t="shared" si="54"/>
        <v>0</v>
      </c>
      <c r="D1105" s="45">
        <f>ROUND(MAX((B1105-3500)*{0.03,0.1,0.2,0.25,0.3,0.35,0.45}-{0,105,555,1005,2755,5505,13505},0),2)</f>
        <v>0</v>
      </c>
      <c r="E1105" s="45">
        <f>LOOKUP(C1105/12,{0,1500.001,4500.001,9000.001,35000.001,55000.001,80000.001},{0.03,0.1,0.2,0.25,0.3,0.35,0.45})*C1105-LOOKUP(C1105/12,{0,1500.001,4500.001,9000.001,35000.001,55000.001,80000.001},{0,105,555,1005,2755,5505,13505})</f>
        <v>0</v>
      </c>
      <c r="F1105" s="45">
        <f t="shared" si="53"/>
        <v>0</v>
      </c>
      <c r="G1105" s="1"/>
    </row>
    <row r="1106" spans="1:7">
      <c r="A1106" s="46" t="s">
        <v>1193</v>
      </c>
      <c r="B1106" s="47">
        <f t="shared" si="55"/>
        <v>0</v>
      </c>
      <c r="C1106" s="47">
        <f t="shared" si="54"/>
        <v>0</v>
      </c>
      <c r="D1106" s="48">
        <f>ROUND(MAX((B1106-3500)*{0.03,0.1,0.2,0.25,0.3,0.35,0.45}-{0,105,555,1005,2755,5505,13505},0),2)</f>
        <v>0</v>
      </c>
      <c r="E1106" s="48">
        <f>LOOKUP(C1106/12,{0,1500.001,4500.001,9000.001,35000.001,55000.001,80000.001},{0.03,0.1,0.2,0.25,0.3,0.35,0.45})*C1106-LOOKUP(C1106/12,{0,1500.001,4500.001,9000.001,35000.001,55000.001,80000.001},{0,105,555,1005,2755,5505,13505})</f>
        <v>0</v>
      </c>
      <c r="F1106" s="48">
        <f t="shared" si="53"/>
        <v>0</v>
      </c>
      <c r="G1106" s="1"/>
    </row>
    <row r="1107" spans="1:7">
      <c r="A1107" s="43" t="s">
        <v>1194</v>
      </c>
      <c r="B1107" s="44">
        <f t="shared" si="55"/>
        <v>0</v>
      </c>
      <c r="C1107" s="44">
        <f t="shared" si="54"/>
        <v>0</v>
      </c>
      <c r="D1107" s="45">
        <f>ROUND(MAX((B1107-3500)*{0.03,0.1,0.2,0.25,0.3,0.35,0.45}-{0,105,555,1005,2755,5505,13505},0),2)</f>
        <v>0</v>
      </c>
      <c r="E1107" s="45">
        <f>LOOKUP(C1107/12,{0,1500.001,4500.001,9000.001,35000.001,55000.001,80000.001},{0.03,0.1,0.2,0.25,0.3,0.35,0.45})*C1107-LOOKUP(C1107/12,{0,1500.001,4500.001,9000.001,35000.001,55000.001,80000.001},{0,105,555,1005,2755,5505,13505})</f>
        <v>0</v>
      </c>
      <c r="F1107" s="45">
        <f t="shared" si="53"/>
        <v>0</v>
      </c>
      <c r="G1107" s="1"/>
    </row>
    <row r="1108" spans="1:7">
      <c r="A1108" s="46" t="s">
        <v>1195</v>
      </c>
      <c r="B1108" s="47">
        <f t="shared" si="55"/>
        <v>0</v>
      </c>
      <c r="C1108" s="47">
        <f t="shared" si="54"/>
        <v>0</v>
      </c>
      <c r="D1108" s="48">
        <f>ROUND(MAX((B1108-3500)*{0.03,0.1,0.2,0.25,0.3,0.35,0.45}-{0,105,555,1005,2755,5505,13505},0),2)</f>
        <v>0</v>
      </c>
      <c r="E1108" s="48">
        <f>LOOKUP(C1108/12,{0,1500.001,4500.001,9000.001,35000.001,55000.001,80000.001},{0.03,0.1,0.2,0.25,0.3,0.35,0.45})*C1108-LOOKUP(C1108/12,{0,1500.001,4500.001,9000.001,35000.001,55000.001,80000.001},{0,105,555,1005,2755,5505,13505})</f>
        <v>0</v>
      </c>
      <c r="F1108" s="48">
        <f t="shared" si="53"/>
        <v>0</v>
      </c>
      <c r="G1108" s="1"/>
    </row>
    <row r="1109" spans="1:7">
      <c r="A1109" s="43" t="s">
        <v>1196</v>
      </c>
      <c r="B1109" s="44">
        <f t="shared" si="55"/>
        <v>0</v>
      </c>
      <c r="C1109" s="44">
        <f t="shared" si="54"/>
        <v>0</v>
      </c>
      <c r="D1109" s="45">
        <f>ROUND(MAX((B1109-3500)*{0.03,0.1,0.2,0.25,0.3,0.35,0.45}-{0,105,555,1005,2755,5505,13505},0),2)</f>
        <v>0</v>
      </c>
      <c r="E1109" s="45">
        <f>LOOKUP(C1109/12,{0,1500.001,4500.001,9000.001,35000.001,55000.001,80000.001},{0.03,0.1,0.2,0.25,0.3,0.35,0.45})*C1109-LOOKUP(C1109/12,{0,1500.001,4500.001,9000.001,35000.001,55000.001,80000.001},{0,105,555,1005,2755,5505,13505})</f>
        <v>0</v>
      </c>
      <c r="F1109" s="45">
        <f t="shared" si="53"/>
        <v>0</v>
      </c>
      <c r="G1109" s="1"/>
    </row>
    <row r="1110" spans="1:7">
      <c r="A1110" s="46" t="s">
        <v>1197</v>
      </c>
      <c r="B1110" s="47">
        <f t="shared" si="55"/>
        <v>0</v>
      </c>
      <c r="C1110" s="47">
        <f t="shared" si="54"/>
        <v>0</v>
      </c>
      <c r="D1110" s="48">
        <f>ROUND(MAX((B1110-3500)*{0.03,0.1,0.2,0.25,0.3,0.35,0.45}-{0,105,555,1005,2755,5505,13505},0),2)</f>
        <v>0</v>
      </c>
      <c r="E1110" s="48">
        <f>LOOKUP(C1110/12,{0,1500.001,4500.001,9000.001,35000.001,55000.001,80000.001},{0.03,0.1,0.2,0.25,0.3,0.35,0.45})*C1110-LOOKUP(C1110/12,{0,1500.001,4500.001,9000.001,35000.001,55000.001,80000.001},{0,105,555,1005,2755,5505,13505})</f>
        <v>0</v>
      </c>
      <c r="F1110" s="48">
        <f t="shared" si="53"/>
        <v>0</v>
      </c>
      <c r="G1110" s="1"/>
    </row>
    <row r="1111" spans="1:7">
      <c r="A1111" s="43" t="s">
        <v>1198</v>
      </c>
      <c r="B1111" s="44">
        <f t="shared" si="55"/>
        <v>0</v>
      </c>
      <c r="C1111" s="44">
        <f t="shared" si="54"/>
        <v>0</v>
      </c>
      <c r="D1111" s="45">
        <f>ROUND(MAX((B1111-3500)*{0.03,0.1,0.2,0.25,0.3,0.35,0.45}-{0,105,555,1005,2755,5505,13505},0),2)</f>
        <v>0</v>
      </c>
      <c r="E1111" s="45">
        <f>LOOKUP(C1111/12,{0,1500.001,4500.001,9000.001,35000.001,55000.001,80000.001},{0.03,0.1,0.2,0.25,0.3,0.35,0.45})*C1111-LOOKUP(C1111/12,{0,1500.001,4500.001,9000.001,35000.001,55000.001,80000.001},{0,105,555,1005,2755,5505,13505})</f>
        <v>0</v>
      </c>
      <c r="F1111" s="45">
        <f t="shared" si="53"/>
        <v>0</v>
      </c>
      <c r="G1111" s="1"/>
    </row>
    <row r="1112" spans="1:7">
      <c r="A1112" s="46" t="s">
        <v>1199</v>
      </c>
      <c r="B1112" s="47">
        <f t="shared" si="55"/>
        <v>0</v>
      </c>
      <c r="C1112" s="47">
        <f t="shared" si="54"/>
        <v>0</v>
      </c>
      <c r="D1112" s="48">
        <f>ROUND(MAX((B1112-3500)*{0.03,0.1,0.2,0.25,0.3,0.35,0.45}-{0,105,555,1005,2755,5505,13505},0),2)</f>
        <v>0</v>
      </c>
      <c r="E1112" s="48">
        <f>LOOKUP(C1112/12,{0,1500.001,4500.001,9000.001,35000.001,55000.001,80000.001},{0.03,0.1,0.2,0.25,0.3,0.35,0.45})*C1112-LOOKUP(C1112/12,{0,1500.001,4500.001,9000.001,35000.001,55000.001,80000.001},{0,105,555,1005,2755,5505,13505})</f>
        <v>0</v>
      </c>
      <c r="F1112" s="48">
        <f t="shared" si="53"/>
        <v>0</v>
      </c>
      <c r="G1112" s="1"/>
    </row>
    <row r="1113" spans="1:7">
      <c r="A1113" s="43" t="s">
        <v>1200</v>
      </c>
      <c r="B1113" s="44">
        <f t="shared" si="55"/>
        <v>0</v>
      </c>
      <c r="C1113" s="44">
        <f t="shared" si="54"/>
        <v>0</v>
      </c>
      <c r="D1113" s="45">
        <f>ROUND(MAX((B1113-3500)*{0.03,0.1,0.2,0.25,0.3,0.35,0.45}-{0,105,555,1005,2755,5505,13505},0),2)</f>
        <v>0</v>
      </c>
      <c r="E1113" s="45">
        <f>LOOKUP(C1113/12,{0,1500.001,4500.001,9000.001,35000.001,55000.001,80000.001},{0.03,0.1,0.2,0.25,0.3,0.35,0.45})*C1113-LOOKUP(C1113/12,{0,1500.001,4500.001,9000.001,35000.001,55000.001,80000.001},{0,105,555,1005,2755,5505,13505})</f>
        <v>0</v>
      </c>
      <c r="F1113" s="45">
        <f t="shared" si="53"/>
        <v>0</v>
      </c>
      <c r="G1113" s="1"/>
    </row>
    <row r="1114" spans="1:7">
      <c r="A1114" s="46" t="s">
        <v>1201</v>
      </c>
      <c r="B1114" s="47">
        <f t="shared" si="55"/>
        <v>0</v>
      </c>
      <c r="C1114" s="47">
        <f t="shared" si="54"/>
        <v>0</v>
      </c>
      <c r="D1114" s="48">
        <f>ROUND(MAX((B1114-3500)*{0.03,0.1,0.2,0.25,0.3,0.35,0.45}-{0,105,555,1005,2755,5505,13505},0),2)</f>
        <v>0</v>
      </c>
      <c r="E1114" s="48">
        <f>LOOKUP(C1114/12,{0,1500.001,4500.001,9000.001,35000.001,55000.001,80000.001},{0.03,0.1,0.2,0.25,0.3,0.35,0.45})*C1114-LOOKUP(C1114/12,{0,1500.001,4500.001,9000.001,35000.001,55000.001,80000.001},{0,105,555,1005,2755,5505,13505})</f>
        <v>0</v>
      </c>
      <c r="F1114" s="48">
        <f t="shared" si="53"/>
        <v>0</v>
      </c>
      <c r="G1114" s="1"/>
    </row>
    <row r="1115" spans="1:7">
      <c r="A1115" s="43" t="s">
        <v>1202</v>
      </c>
      <c r="B1115" s="44">
        <f t="shared" si="55"/>
        <v>0</v>
      </c>
      <c r="C1115" s="44">
        <f t="shared" si="54"/>
        <v>0</v>
      </c>
      <c r="D1115" s="45">
        <f>ROUND(MAX((B1115-3500)*{0.03,0.1,0.2,0.25,0.3,0.35,0.45}-{0,105,555,1005,2755,5505,13505},0),2)</f>
        <v>0</v>
      </c>
      <c r="E1115" s="45">
        <f>LOOKUP(C1115/12,{0,1500.001,4500.001,9000.001,35000.001,55000.001,80000.001},{0.03,0.1,0.2,0.25,0.3,0.35,0.45})*C1115-LOOKUP(C1115/12,{0,1500.001,4500.001,9000.001,35000.001,55000.001,80000.001},{0,105,555,1005,2755,5505,13505})</f>
        <v>0</v>
      </c>
      <c r="F1115" s="45">
        <f t="shared" si="53"/>
        <v>0</v>
      </c>
      <c r="G1115" s="1"/>
    </row>
    <row r="1116" spans="1:7">
      <c r="A1116" s="46" t="s">
        <v>1203</v>
      </c>
      <c r="B1116" s="47">
        <f t="shared" si="55"/>
        <v>0</v>
      </c>
      <c r="C1116" s="47">
        <f t="shared" si="54"/>
        <v>0</v>
      </c>
      <c r="D1116" s="48">
        <f>ROUND(MAX((B1116-3500)*{0.03,0.1,0.2,0.25,0.3,0.35,0.45}-{0,105,555,1005,2755,5505,13505},0),2)</f>
        <v>0</v>
      </c>
      <c r="E1116" s="48">
        <f>LOOKUP(C1116/12,{0,1500.001,4500.001,9000.001,35000.001,55000.001,80000.001},{0.03,0.1,0.2,0.25,0.3,0.35,0.45})*C1116-LOOKUP(C1116/12,{0,1500.001,4500.001,9000.001,35000.001,55000.001,80000.001},{0,105,555,1005,2755,5505,13505})</f>
        <v>0</v>
      </c>
      <c r="F1116" s="48">
        <f t="shared" si="53"/>
        <v>0</v>
      </c>
      <c r="G1116" s="1"/>
    </row>
    <row r="1117" spans="1:7">
      <c r="A1117" s="43" t="s">
        <v>1204</v>
      </c>
      <c r="B1117" s="44">
        <f t="shared" si="55"/>
        <v>0</v>
      </c>
      <c r="C1117" s="44">
        <f t="shared" si="54"/>
        <v>0</v>
      </c>
      <c r="D1117" s="45">
        <f>ROUND(MAX((B1117-3500)*{0.03,0.1,0.2,0.25,0.3,0.35,0.45}-{0,105,555,1005,2755,5505,13505},0),2)</f>
        <v>0</v>
      </c>
      <c r="E1117" s="45">
        <f>LOOKUP(C1117/12,{0,1500.001,4500.001,9000.001,35000.001,55000.001,80000.001},{0.03,0.1,0.2,0.25,0.3,0.35,0.45})*C1117-LOOKUP(C1117/12,{0,1500.001,4500.001,9000.001,35000.001,55000.001,80000.001},{0,105,555,1005,2755,5505,13505})</f>
        <v>0</v>
      </c>
      <c r="F1117" s="45">
        <f t="shared" si="53"/>
        <v>0</v>
      </c>
      <c r="G1117" s="1"/>
    </row>
    <row r="1118" spans="1:7">
      <c r="A1118" s="46" t="s">
        <v>1205</v>
      </c>
      <c r="B1118" s="47">
        <f t="shared" si="55"/>
        <v>0</v>
      </c>
      <c r="C1118" s="47">
        <f t="shared" si="54"/>
        <v>0</v>
      </c>
      <c r="D1118" s="48">
        <f>ROUND(MAX((B1118-3500)*{0.03,0.1,0.2,0.25,0.3,0.35,0.45}-{0,105,555,1005,2755,5505,13505},0),2)</f>
        <v>0</v>
      </c>
      <c r="E1118" s="48">
        <f>LOOKUP(C1118/12,{0,1500.001,4500.001,9000.001,35000.001,55000.001,80000.001},{0.03,0.1,0.2,0.25,0.3,0.35,0.45})*C1118-LOOKUP(C1118/12,{0,1500.001,4500.001,9000.001,35000.001,55000.001,80000.001},{0,105,555,1005,2755,5505,13505})</f>
        <v>0</v>
      </c>
      <c r="F1118" s="48">
        <f t="shared" si="53"/>
        <v>0</v>
      </c>
      <c r="G1118" s="1"/>
    </row>
    <row r="1119" spans="1:7">
      <c r="A1119" s="43" t="s">
        <v>1206</v>
      </c>
      <c r="B1119" s="44">
        <f t="shared" si="55"/>
        <v>0</v>
      </c>
      <c r="C1119" s="44">
        <f t="shared" si="54"/>
        <v>0</v>
      </c>
      <c r="D1119" s="45">
        <f>ROUND(MAX((B1119-3500)*{0.03,0.1,0.2,0.25,0.3,0.35,0.45}-{0,105,555,1005,2755,5505,13505},0),2)</f>
        <v>0</v>
      </c>
      <c r="E1119" s="45">
        <f>LOOKUP(C1119/12,{0,1500.001,4500.001,9000.001,35000.001,55000.001,80000.001},{0.03,0.1,0.2,0.25,0.3,0.35,0.45})*C1119-LOOKUP(C1119/12,{0,1500.001,4500.001,9000.001,35000.001,55000.001,80000.001},{0,105,555,1005,2755,5505,13505})</f>
        <v>0</v>
      </c>
      <c r="F1119" s="45">
        <f t="shared" si="53"/>
        <v>0</v>
      </c>
      <c r="G1119" s="1"/>
    </row>
    <row r="1120" spans="1:7">
      <c r="A1120" s="46" t="s">
        <v>1207</v>
      </c>
      <c r="B1120" s="47">
        <f t="shared" si="55"/>
        <v>0</v>
      </c>
      <c r="C1120" s="47">
        <f t="shared" si="54"/>
        <v>0</v>
      </c>
      <c r="D1120" s="48">
        <f>ROUND(MAX((B1120-3500)*{0.03,0.1,0.2,0.25,0.3,0.35,0.45}-{0,105,555,1005,2755,5505,13505},0),2)</f>
        <v>0</v>
      </c>
      <c r="E1120" s="48">
        <f>LOOKUP(C1120/12,{0,1500.001,4500.001,9000.001,35000.001,55000.001,80000.001},{0.03,0.1,0.2,0.25,0.3,0.35,0.45})*C1120-LOOKUP(C1120/12,{0,1500.001,4500.001,9000.001,35000.001,55000.001,80000.001},{0,105,555,1005,2755,5505,13505})</f>
        <v>0</v>
      </c>
      <c r="F1120" s="48">
        <f t="shared" si="53"/>
        <v>0</v>
      </c>
      <c r="G1120" s="1"/>
    </row>
    <row r="1121" spans="1:7">
      <c r="A1121" s="43" t="s">
        <v>1208</v>
      </c>
      <c r="B1121" s="44">
        <f t="shared" si="55"/>
        <v>0</v>
      </c>
      <c r="C1121" s="44">
        <f t="shared" si="54"/>
        <v>0</v>
      </c>
      <c r="D1121" s="45">
        <f>ROUND(MAX((B1121-3500)*{0.03,0.1,0.2,0.25,0.3,0.35,0.45}-{0,105,555,1005,2755,5505,13505},0),2)</f>
        <v>0</v>
      </c>
      <c r="E1121" s="45">
        <f>LOOKUP(C1121/12,{0,1500.001,4500.001,9000.001,35000.001,55000.001,80000.001},{0.03,0.1,0.2,0.25,0.3,0.35,0.45})*C1121-LOOKUP(C1121/12,{0,1500.001,4500.001,9000.001,35000.001,55000.001,80000.001},{0,105,555,1005,2755,5505,13505})</f>
        <v>0</v>
      </c>
      <c r="F1121" s="45">
        <f t="shared" si="53"/>
        <v>0</v>
      </c>
      <c r="G1121" s="1"/>
    </row>
    <row r="1122" spans="1:7">
      <c r="A1122" s="46" t="s">
        <v>1209</v>
      </c>
      <c r="B1122" s="47">
        <f t="shared" si="55"/>
        <v>0</v>
      </c>
      <c r="C1122" s="47">
        <f t="shared" si="54"/>
        <v>0</v>
      </c>
      <c r="D1122" s="48">
        <f>ROUND(MAX((B1122-3500)*{0.03,0.1,0.2,0.25,0.3,0.35,0.45}-{0,105,555,1005,2755,5505,13505},0),2)</f>
        <v>0</v>
      </c>
      <c r="E1122" s="48">
        <f>LOOKUP(C1122/12,{0,1500.001,4500.001,9000.001,35000.001,55000.001,80000.001},{0.03,0.1,0.2,0.25,0.3,0.35,0.45})*C1122-LOOKUP(C1122/12,{0,1500.001,4500.001,9000.001,35000.001,55000.001,80000.001},{0,105,555,1005,2755,5505,13505})</f>
        <v>0</v>
      </c>
      <c r="F1122" s="48">
        <f t="shared" si="53"/>
        <v>0</v>
      </c>
      <c r="G1122" s="1"/>
    </row>
    <row r="1123" spans="1:7">
      <c r="A1123" s="43" t="s">
        <v>1210</v>
      </c>
      <c r="B1123" s="44">
        <f t="shared" si="55"/>
        <v>0</v>
      </c>
      <c r="C1123" s="44">
        <f t="shared" si="54"/>
        <v>0</v>
      </c>
      <c r="D1123" s="45">
        <f>ROUND(MAX((B1123-3500)*{0.03,0.1,0.2,0.25,0.3,0.35,0.45}-{0,105,555,1005,2755,5505,13505},0),2)</f>
        <v>0</v>
      </c>
      <c r="E1123" s="45">
        <f>LOOKUP(C1123/12,{0,1500.001,4500.001,9000.001,35000.001,55000.001,80000.001},{0.03,0.1,0.2,0.25,0.3,0.35,0.45})*C1123-LOOKUP(C1123/12,{0,1500.001,4500.001,9000.001,35000.001,55000.001,80000.001},{0,105,555,1005,2755,5505,13505})</f>
        <v>0</v>
      </c>
      <c r="F1123" s="45">
        <f t="shared" si="53"/>
        <v>0</v>
      </c>
      <c r="G1123" s="1"/>
    </row>
    <row r="1124" spans="1:7">
      <c r="A1124" s="46" t="s">
        <v>1211</v>
      </c>
      <c r="B1124" s="47">
        <f t="shared" si="55"/>
        <v>0</v>
      </c>
      <c r="C1124" s="47">
        <f t="shared" si="54"/>
        <v>0</v>
      </c>
      <c r="D1124" s="48">
        <f>ROUND(MAX((B1124-3500)*{0.03,0.1,0.2,0.25,0.3,0.35,0.45}-{0,105,555,1005,2755,5505,13505},0),2)</f>
        <v>0</v>
      </c>
      <c r="E1124" s="48">
        <f>LOOKUP(C1124/12,{0,1500.001,4500.001,9000.001,35000.001,55000.001,80000.001},{0.03,0.1,0.2,0.25,0.3,0.35,0.45})*C1124-LOOKUP(C1124/12,{0,1500.001,4500.001,9000.001,35000.001,55000.001,80000.001},{0,105,555,1005,2755,5505,13505})</f>
        <v>0</v>
      </c>
      <c r="F1124" s="48">
        <f t="shared" si="53"/>
        <v>0</v>
      </c>
      <c r="G1124" s="1"/>
    </row>
    <row r="1125" spans="1:7">
      <c r="A1125" s="43" t="s">
        <v>1212</v>
      </c>
      <c r="B1125" s="44">
        <f t="shared" si="55"/>
        <v>0</v>
      </c>
      <c r="C1125" s="44">
        <f t="shared" si="54"/>
        <v>0</v>
      </c>
      <c r="D1125" s="45">
        <f>ROUND(MAX((B1125-3500)*{0.03,0.1,0.2,0.25,0.3,0.35,0.45}-{0,105,555,1005,2755,5505,13505},0),2)</f>
        <v>0</v>
      </c>
      <c r="E1125" s="45">
        <f>LOOKUP(C1125/12,{0,1500.001,4500.001,9000.001,35000.001,55000.001,80000.001},{0.03,0.1,0.2,0.25,0.3,0.35,0.45})*C1125-LOOKUP(C1125/12,{0,1500.001,4500.001,9000.001,35000.001,55000.001,80000.001},{0,105,555,1005,2755,5505,13505})</f>
        <v>0</v>
      </c>
      <c r="F1125" s="45">
        <f t="shared" si="53"/>
        <v>0</v>
      </c>
      <c r="G1125" s="1"/>
    </row>
    <row r="1126" spans="1:7">
      <c r="A1126" s="46" t="s">
        <v>1213</v>
      </c>
      <c r="B1126" s="47">
        <f t="shared" si="55"/>
        <v>0</v>
      </c>
      <c r="C1126" s="47">
        <f t="shared" si="54"/>
        <v>0</v>
      </c>
      <c r="D1126" s="48">
        <f>ROUND(MAX((B1126-3500)*{0.03,0.1,0.2,0.25,0.3,0.35,0.45}-{0,105,555,1005,2755,5505,13505},0),2)</f>
        <v>0</v>
      </c>
      <c r="E1126" s="48">
        <f>LOOKUP(C1126/12,{0,1500.001,4500.001,9000.001,35000.001,55000.001,80000.001},{0.03,0.1,0.2,0.25,0.3,0.35,0.45})*C1126-LOOKUP(C1126/12,{0,1500.001,4500.001,9000.001,35000.001,55000.001,80000.001},{0,105,555,1005,2755,5505,13505})</f>
        <v>0</v>
      </c>
      <c r="F1126" s="48">
        <f t="shared" si="53"/>
        <v>0</v>
      </c>
      <c r="G1126" s="1"/>
    </row>
    <row r="1127" spans="1:7">
      <c r="A1127" s="43" t="s">
        <v>1214</v>
      </c>
      <c r="B1127" s="44">
        <f t="shared" si="55"/>
        <v>0</v>
      </c>
      <c r="C1127" s="44">
        <f t="shared" si="54"/>
        <v>0</v>
      </c>
      <c r="D1127" s="45">
        <f>ROUND(MAX((B1127-3500)*{0.03,0.1,0.2,0.25,0.3,0.35,0.45}-{0,105,555,1005,2755,5505,13505},0),2)</f>
        <v>0</v>
      </c>
      <c r="E1127" s="45">
        <f>LOOKUP(C1127/12,{0,1500.001,4500.001,9000.001,35000.001,55000.001,80000.001},{0.03,0.1,0.2,0.25,0.3,0.35,0.45})*C1127-LOOKUP(C1127/12,{0,1500.001,4500.001,9000.001,35000.001,55000.001,80000.001},{0,105,555,1005,2755,5505,13505})</f>
        <v>0</v>
      </c>
      <c r="F1127" s="45">
        <f t="shared" si="53"/>
        <v>0</v>
      </c>
      <c r="G1127" s="1"/>
    </row>
    <row r="1128" spans="1:7">
      <c r="A1128" s="46" t="s">
        <v>1215</v>
      </c>
      <c r="B1128" s="47">
        <f t="shared" si="55"/>
        <v>0</v>
      </c>
      <c r="C1128" s="47">
        <f t="shared" si="54"/>
        <v>0</v>
      </c>
      <c r="D1128" s="48">
        <f>ROUND(MAX((B1128-3500)*{0.03,0.1,0.2,0.25,0.3,0.35,0.45}-{0,105,555,1005,2755,5505,13505},0),2)</f>
        <v>0</v>
      </c>
      <c r="E1128" s="48">
        <f>LOOKUP(C1128/12,{0,1500.001,4500.001,9000.001,35000.001,55000.001,80000.001},{0.03,0.1,0.2,0.25,0.3,0.35,0.45})*C1128-LOOKUP(C1128/12,{0,1500.001,4500.001,9000.001,35000.001,55000.001,80000.001},{0,105,555,1005,2755,5505,13505})</f>
        <v>0</v>
      </c>
      <c r="F1128" s="48">
        <f t="shared" si="53"/>
        <v>0</v>
      </c>
      <c r="G1128" s="1"/>
    </row>
    <row r="1129" spans="1:7">
      <c r="A1129" s="43" t="s">
        <v>1216</v>
      </c>
      <c r="B1129" s="44">
        <f t="shared" si="55"/>
        <v>0</v>
      </c>
      <c r="C1129" s="44">
        <f t="shared" si="54"/>
        <v>0</v>
      </c>
      <c r="D1129" s="45">
        <f>ROUND(MAX((B1129-3500)*{0.03,0.1,0.2,0.25,0.3,0.35,0.45}-{0,105,555,1005,2755,5505,13505},0),2)</f>
        <v>0</v>
      </c>
      <c r="E1129" s="45">
        <f>LOOKUP(C1129/12,{0,1500.001,4500.001,9000.001,35000.001,55000.001,80000.001},{0.03,0.1,0.2,0.25,0.3,0.35,0.45})*C1129-LOOKUP(C1129/12,{0,1500.001,4500.001,9000.001,35000.001,55000.001,80000.001},{0,105,555,1005,2755,5505,13505})</f>
        <v>0</v>
      </c>
      <c r="F1129" s="45">
        <f t="shared" si="53"/>
        <v>0</v>
      </c>
      <c r="G1129" s="1"/>
    </row>
    <row r="1130" spans="1:7">
      <c r="A1130" s="46" t="s">
        <v>1217</v>
      </c>
      <c r="B1130" s="47">
        <f t="shared" si="55"/>
        <v>0</v>
      </c>
      <c r="C1130" s="47">
        <f t="shared" si="54"/>
        <v>0</v>
      </c>
      <c r="D1130" s="48">
        <f>ROUND(MAX((B1130-3500)*{0.03,0.1,0.2,0.25,0.3,0.35,0.45}-{0,105,555,1005,2755,5505,13505},0),2)</f>
        <v>0</v>
      </c>
      <c r="E1130" s="48">
        <f>LOOKUP(C1130/12,{0,1500.001,4500.001,9000.001,35000.001,55000.001,80000.001},{0.03,0.1,0.2,0.25,0.3,0.35,0.45})*C1130-LOOKUP(C1130/12,{0,1500.001,4500.001,9000.001,35000.001,55000.001,80000.001},{0,105,555,1005,2755,5505,13505})</f>
        <v>0</v>
      </c>
      <c r="F1130" s="48">
        <f t="shared" si="53"/>
        <v>0</v>
      </c>
      <c r="G1130" s="1"/>
    </row>
    <row r="1131" spans="1:7">
      <c r="A1131" s="43" t="s">
        <v>1218</v>
      </c>
      <c r="B1131" s="44">
        <f t="shared" si="55"/>
        <v>0</v>
      </c>
      <c r="C1131" s="44">
        <f t="shared" si="54"/>
        <v>0</v>
      </c>
      <c r="D1131" s="45">
        <f>ROUND(MAX((B1131-3500)*{0.03,0.1,0.2,0.25,0.3,0.35,0.45}-{0,105,555,1005,2755,5505,13505},0),2)</f>
        <v>0</v>
      </c>
      <c r="E1131" s="45">
        <f>LOOKUP(C1131/12,{0,1500.001,4500.001,9000.001,35000.001,55000.001,80000.001},{0.03,0.1,0.2,0.25,0.3,0.35,0.45})*C1131-LOOKUP(C1131/12,{0,1500.001,4500.001,9000.001,35000.001,55000.001,80000.001},{0,105,555,1005,2755,5505,13505})</f>
        <v>0</v>
      </c>
      <c r="F1131" s="45">
        <f t="shared" si="53"/>
        <v>0</v>
      </c>
      <c r="G1131" s="1"/>
    </row>
    <row r="1132" spans="1:7">
      <c r="A1132" s="46" t="s">
        <v>1219</v>
      </c>
      <c r="B1132" s="47">
        <f t="shared" si="55"/>
        <v>0</v>
      </c>
      <c r="C1132" s="47">
        <f t="shared" si="54"/>
        <v>0</v>
      </c>
      <c r="D1132" s="48">
        <f>ROUND(MAX((B1132-3500)*{0.03,0.1,0.2,0.25,0.3,0.35,0.45}-{0,105,555,1005,2755,5505,13505},0),2)</f>
        <v>0</v>
      </c>
      <c r="E1132" s="48">
        <f>LOOKUP(C1132/12,{0,1500.001,4500.001,9000.001,35000.001,55000.001,80000.001},{0.03,0.1,0.2,0.25,0.3,0.35,0.45})*C1132-LOOKUP(C1132/12,{0,1500.001,4500.001,9000.001,35000.001,55000.001,80000.001},{0,105,555,1005,2755,5505,13505})</f>
        <v>0</v>
      </c>
      <c r="F1132" s="48">
        <f t="shared" si="53"/>
        <v>0</v>
      </c>
      <c r="G1132" s="1"/>
    </row>
    <row r="1133" spans="1:7">
      <c r="A1133" s="43" t="s">
        <v>1220</v>
      </c>
      <c r="B1133" s="44">
        <f t="shared" si="55"/>
        <v>0</v>
      </c>
      <c r="C1133" s="44">
        <f t="shared" si="54"/>
        <v>0</v>
      </c>
      <c r="D1133" s="45">
        <f>ROUND(MAX((B1133-3500)*{0.03,0.1,0.2,0.25,0.3,0.35,0.45}-{0,105,555,1005,2755,5505,13505},0),2)</f>
        <v>0</v>
      </c>
      <c r="E1133" s="45">
        <f>LOOKUP(C1133/12,{0,1500.001,4500.001,9000.001,35000.001,55000.001,80000.001},{0.03,0.1,0.2,0.25,0.3,0.35,0.45})*C1133-LOOKUP(C1133/12,{0,1500.001,4500.001,9000.001,35000.001,55000.001,80000.001},{0,105,555,1005,2755,5505,13505})</f>
        <v>0</v>
      </c>
      <c r="F1133" s="45">
        <f t="shared" si="53"/>
        <v>0</v>
      </c>
      <c r="G1133" s="1"/>
    </row>
    <row r="1134" spans="1:7">
      <c r="A1134" s="46" t="s">
        <v>1221</v>
      </c>
      <c r="B1134" s="47">
        <f t="shared" si="55"/>
        <v>0</v>
      </c>
      <c r="C1134" s="47">
        <f t="shared" si="54"/>
        <v>0</v>
      </c>
      <c r="D1134" s="48">
        <f>ROUND(MAX((B1134-3500)*{0.03,0.1,0.2,0.25,0.3,0.35,0.45}-{0,105,555,1005,2755,5505,13505},0),2)</f>
        <v>0</v>
      </c>
      <c r="E1134" s="48">
        <f>LOOKUP(C1134/12,{0,1500.001,4500.001,9000.001,35000.001,55000.001,80000.001},{0.03,0.1,0.2,0.25,0.3,0.35,0.45})*C1134-LOOKUP(C1134/12,{0,1500.001,4500.001,9000.001,35000.001,55000.001,80000.001},{0,105,555,1005,2755,5505,13505})</f>
        <v>0</v>
      </c>
      <c r="F1134" s="48">
        <f t="shared" si="53"/>
        <v>0</v>
      </c>
      <c r="G1134" s="1"/>
    </row>
    <row r="1135" spans="1:7">
      <c r="A1135" s="43" t="s">
        <v>1222</v>
      </c>
      <c r="B1135" s="44">
        <f t="shared" si="55"/>
        <v>0</v>
      </c>
      <c r="C1135" s="44">
        <f t="shared" si="54"/>
        <v>0</v>
      </c>
      <c r="D1135" s="45">
        <f>ROUND(MAX((B1135-3500)*{0.03,0.1,0.2,0.25,0.3,0.35,0.45}-{0,105,555,1005,2755,5505,13505},0),2)</f>
        <v>0</v>
      </c>
      <c r="E1135" s="45">
        <f>LOOKUP(C1135/12,{0,1500.001,4500.001,9000.001,35000.001,55000.001,80000.001},{0.03,0.1,0.2,0.25,0.3,0.35,0.45})*C1135-LOOKUP(C1135/12,{0,1500.001,4500.001,9000.001,35000.001,55000.001,80000.001},{0,105,555,1005,2755,5505,13505})</f>
        <v>0</v>
      </c>
      <c r="F1135" s="45">
        <f t="shared" si="53"/>
        <v>0</v>
      </c>
      <c r="G1135" s="1"/>
    </row>
    <row r="1136" spans="1:7">
      <c r="A1136" s="46" t="s">
        <v>1223</v>
      </c>
      <c r="B1136" s="47">
        <f t="shared" si="55"/>
        <v>0</v>
      </c>
      <c r="C1136" s="47">
        <f t="shared" si="54"/>
        <v>0</v>
      </c>
      <c r="D1136" s="48">
        <f>ROUND(MAX((B1136-3500)*{0.03,0.1,0.2,0.25,0.3,0.35,0.45}-{0,105,555,1005,2755,5505,13505},0),2)</f>
        <v>0</v>
      </c>
      <c r="E1136" s="48">
        <f>LOOKUP(C1136/12,{0,1500.001,4500.001,9000.001,35000.001,55000.001,80000.001},{0.03,0.1,0.2,0.25,0.3,0.35,0.45})*C1136-LOOKUP(C1136/12,{0,1500.001,4500.001,9000.001,35000.001,55000.001,80000.001},{0,105,555,1005,2755,5505,13505})</f>
        <v>0</v>
      </c>
      <c r="F1136" s="48">
        <f t="shared" si="53"/>
        <v>0</v>
      </c>
      <c r="G1136" s="1"/>
    </row>
    <row r="1137" spans="1:7">
      <c r="A1137" s="43" t="s">
        <v>1224</v>
      </c>
      <c r="B1137" s="44">
        <f t="shared" si="55"/>
        <v>0</v>
      </c>
      <c r="C1137" s="44">
        <f t="shared" si="54"/>
        <v>0</v>
      </c>
      <c r="D1137" s="45">
        <f>ROUND(MAX((B1137-3500)*{0.03,0.1,0.2,0.25,0.3,0.35,0.45}-{0,105,555,1005,2755,5505,13505},0),2)</f>
        <v>0</v>
      </c>
      <c r="E1137" s="45">
        <f>LOOKUP(C1137/12,{0,1500.001,4500.001,9000.001,35000.001,55000.001,80000.001},{0.03,0.1,0.2,0.25,0.3,0.35,0.45})*C1137-LOOKUP(C1137/12,{0,1500.001,4500.001,9000.001,35000.001,55000.001,80000.001},{0,105,555,1005,2755,5505,13505})</f>
        <v>0</v>
      </c>
      <c r="F1137" s="45">
        <f t="shared" si="53"/>
        <v>0</v>
      </c>
      <c r="G1137" s="1"/>
    </row>
    <row r="1138" spans="1:7">
      <c r="A1138" s="46" t="s">
        <v>1225</v>
      </c>
      <c r="B1138" s="47">
        <f t="shared" si="55"/>
        <v>0</v>
      </c>
      <c r="C1138" s="47">
        <f t="shared" si="54"/>
        <v>0</v>
      </c>
      <c r="D1138" s="48">
        <f>ROUND(MAX((B1138-3500)*{0.03,0.1,0.2,0.25,0.3,0.35,0.45}-{0,105,555,1005,2755,5505,13505},0),2)</f>
        <v>0</v>
      </c>
      <c r="E1138" s="48">
        <f>LOOKUP(C1138/12,{0,1500.001,4500.001,9000.001,35000.001,55000.001,80000.001},{0.03,0.1,0.2,0.25,0.3,0.35,0.45})*C1138-LOOKUP(C1138/12,{0,1500.001,4500.001,9000.001,35000.001,55000.001,80000.001},{0,105,555,1005,2755,5505,13505})</f>
        <v>0</v>
      </c>
      <c r="F1138" s="48">
        <f t="shared" si="53"/>
        <v>0</v>
      </c>
      <c r="G1138" s="1"/>
    </row>
    <row r="1139" spans="1:7">
      <c r="A1139" s="43" t="s">
        <v>1226</v>
      </c>
      <c r="B1139" s="44">
        <f t="shared" si="55"/>
        <v>0</v>
      </c>
      <c r="C1139" s="44">
        <f t="shared" si="54"/>
        <v>0</v>
      </c>
      <c r="D1139" s="45">
        <f>ROUND(MAX((B1139-3500)*{0.03,0.1,0.2,0.25,0.3,0.35,0.45}-{0,105,555,1005,2755,5505,13505},0),2)</f>
        <v>0</v>
      </c>
      <c r="E1139" s="45">
        <f>LOOKUP(C1139/12,{0,1500.001,4500.001,9000.001,35000.001,55000.001,80000.001},{0.03,0.1,0.2,0.25,0.3,0.35,0.45})*C1139-LOOKUP(C1139/12,{0,1500.001,4500.001,9000.001,35000.001,55000.001,80000.001},{0,105,555,1005,2755,5505,13505})</f>
        <v>0</v>
      </c>
      <c r="F1139" s="45">
        <f t="shared" si="53"/>
        <v>0</v>
      </c>
      <c r="G1139" s="1"/>
    </row>
    <row r="1140" spans="1:7">
      <c r="A1140" s="46" t="s">
        <v>1227</v>
      </c>
      <c r="B1140" s="47">
        <f t="shared" si="55"/>
        <v>0</v>
      </c>
      <c r="C1140" s="47">
        <f t="shared" si="54"/>
        <v>0</v>
      </c>
      <c r="D1140" s="48">
        <f>ROUND(MAX((B1140-3500)*{0.03,0.1,0.2,0.25,0.3,0.35,0.45}-{0,105,555,1005,2755,5505,13505},0),2)</f>
        <v>0</v>
      </c>
      <c r="E1140" s="48">
        <f>LOOKUP(C1140/12,{0,1500.001,4500.001,9000.001,35000.001,55000.001,80000.001},{0.03,0.1,0.2,0.25,0.3,0.35,0.45})*C1140-LOOKUP(C1140/12,{0,1500.001,4500.001,9000.001,35000.001,55000.001,80000.001},{0,105,555,1005,2755,5505,13505})</f>
        <v>0</v>
      </c>
      <c r="F1140" s="48">
        <f t="shared" si="53"/>
        <v>0</v>
      </c>
      <c r="G1140" s="1"/>
    </row>
    <row r="1141" spans="1:7">
      <c r="A1141" s="43" t="s">
        <v>1228</v>
      </c>
      <c r="B1141" s="44">
        <f t="shared" si="55"/>
        <v>0</v>
      </c>
      <c r="C1141" s="44">
        <f t="shared" si="54"/>
        <v>0</v>
      </c>
      <c r="D1141" s="45">
        <f>ROUND(MAX((B1141-3500)*{0.03,0.1,0.2,0.25,0.3,0.35,0.45}-{0,105,555,1005,2755,5505,13505},0),2)</f>
        <v>0</v>
      </c>
      <c r="E1141" s="45">
        <f>LOOKUP(C1141/12,{0,1500.001,4500.001,9000.001,35000.001,55000.001,80000.001},{0.03,0.1,0.2,0.25,0.3,0.35,0.45})*C1141-LOOKUP(C1141/12,{0,1500.001,4500.001,9000.001,35000.001,55000.001,80000.001},{0,105,555,1005,2755,5505,13505})</f>
        <v>0</v>
      </c>
      <c r="F1141" s="45">
        <f t="shared" si="53"/>
        <v>0</v>
      </c>
      <c r="G1141" s="1"/>
    </row>
    <row r="1142" spans="1:7">
      <c r="A1142" s="46" t="s">
        <v>1229</v>
      </c>
      <c r="B1142" s="47">
        <f t="shared" si="55"/>
        <v>0</v>
      </c>
      <c r="C1142" s="47">
        <f t="shared" si="54"/>
        <v>0</v>
      </c>
      <c r="D1142" s="48">
        <f>ROUND(MAX((B1142-3500)*{0.03,0.1,0.2,0.25,0.3,0.35,0.45}-{0,105,555,1005,2755,5505,13505},0),2)</f>
        <v>0</v>
      </c>
      <c r="E1142" s="48">
        <f>LOOKUP(C1142/12,{0,1500.001,4500.001,9000.001,35000.001,55000.001,80000.001},{0.03,0.1,0.2,0.25,0.3,0.35,0.45})*C1142-LOOKUP(C1142/12,{0,1500.001,4500.001,9000.001,35000.001,55000.001,80000.001},{0,105,555,1005,2755,5505,13505})</f>
        <v>0</v>
      </c>
      <c r="F1142" s="48">
        <f t="shared" si="53"/>
        <v>0</v>
      </c>
      <c r="G1142" s="1"/>
    </row>
    <row r="1143" spans="1:7">
      <c r="A1143" s="43" t="s">
        <v>1230</v>
      </c>
      <c r="B1143" s="44">
        <f t="shared" si="55"/>
        <v>0</v>
      </c>
      <c r="C1143" s="44">
        <f t="shared" si="54"/>
        <v>0</v>
      </c>
      <c r="D1143" s="45">
        <f>ROUND(MAX((B1143-3500)*{0.03,0.1,0.2,0.25,0.3,0.35,0.45}-{0,105,555,1005,2755,5505,13505},0),2)</f>
        <v>0</v>
      </c>
      <c r="E1143" s="45">
        <f>LOOKUP(C1143/12,{0,1500.001,4500.001,9000.001,35000.001,55000.001,80000.001},{0.03,0.1,0.2,0.25,0.3,0.35,0.45})*C1143-LOOKUP(C1143/12,{0,1500.001,4500.001,9000.001,35000.001,55000.001,80000.001},{0,105,555,1005,2755,5505,13505})</f>
        <v>0</v>
      </c>
      <c r="F1143" s="45">
        <f t="shared" si="53"/>
        <v>0</v>
      </c>
      <c r="G1143" s="1"/>
    </row>
    <row r="1144" spans="1:7">
      <c r="A1144" s="46" t="s">
        <v>1231</v>
      </c>
      <c r="B1144" s="47">
        <f t="shared" si="55"/>
        <v>0</v>
      </c>
      <c r="C1144" s="47">
        <f t="shared" si="54"/>
        <v>0</v>
      </c>
      <c r="D1144" s="48">
        <f>ROUND(MAX((B1144-3500)*{0.03,0.1,0.2,0.25,0.3,0.35,0.45}-{0,105,555,1005,2755,5505,13505},0),2)</f>
        <v>0</v>
      </c>
      <c r="E1144" s="48">
        <f>LOOKUP(C1144/12,{0,1500.001,4500.001,9000.001,35000.001,55000.001,80000.001},{0.03,0.1,0.2,0.25,0.3,0.35,0.45})*C1144-LOOKUP(C1144/12,{0,1500.001,4500.001,9000.001,35000.001,55000.001,80000.001},{0,105,555,1005,2755,5505,13505})</f>
        <v>0</v>
      </c>
      <c r="F1144" s="48">
        <f t="shared" si="53"/>
        <v>0</v>
      </c>
      <c r="G1144" s="1"/>
    </row>
    <row r="1145" spans="1:7">
      <c r="A1145" s="43" t="s">
        <v>1232</v>
      </c>
      <c r="B1145" s="44">
        <f t="shared" si="55"/>
        <v>0</v>
      </c>
      <c r="C1145" s="44">
        <f t="shared" si="54"/>
        <v>0</v>
      </c>
      <c r="D1145" s="45">
        <f>ROUND(MAX((B1145-3500)*{0.03,0.1,0.2,0.25,0.3,0.35,0.45}-{0,105,555,1005,2755,5505,13505},0),2)</f>
        <v>0</v>
      </c>
      <c r="E1145" s="45">
        <f>LOOKUP(C1145/12,{0,1500.001,4500.001,9000.001,35000.001,55000.001,80000.001},{0.03,0.1,0.2,0.25,0.3,0.35,0.45})*C1145-LOOKUP(C1145/12,{0,1500.001,4500.001,9000.001,35000.001,55000.001,80000.001},{0,105,555,1005,2755,5505,13505})</f>
        <v>0</v>
      </c>
      <c r="F1145" s="45">
        <f t="shared" si="53"/>
        <v>0</v>
      </c>
      <c r="G1145" s="1"/>
    </row>
    <row r="1146" spans="1:7">
      <c r="A1146" s="46" t="s">
        <v>1233</v>
      </c>
      <c r="B1146" s="47">
        <f t="shared" si="55"/>
        <v>0</v>
      </c>
      <c r="C1146" s="47">
        <f t="shared" si="54"/>
        <v>0</v>
      </c>
      <c r="D1146" s="48">
        <f>ROUND(MAX((B1146-3500)*{0.03,0.1,0.2,0.25,0.3,0.35,0.45}-{0,105,555,1005,2755,5505,13505},0),2)</f>
        <v>0</v>
      </c>
      <c r="E1146" s="48">
        <f>LOOKUP(C1146/12,{0,1500.001,4500.001,9000.001,35000.001,55000.001,80000.001},{0.03,0.1,0.2,0.25,0.3,0.35,0.45})*C1146-LOOKUP(C1146/12,{0,1500.001,4500.001,9000.001,35000.001,55000.001,80000.001},{0,105,555,1005,2755,5505,13505})</f>
        <v>0</v>
      </c>
      <c r="F1146" s="48">
        <f t="shared" si="53"/>
        <v>0</v>
      </c>
      <c r="G1146" s="1"/>
    </row>
    <row r="1147" spans="1:7">
      <c r="A1147" s="43" t="s">
        <v>1234</v>
      </c>
      <c r="B1147" s="44">
        <f t="shared" si="55"/>
        <v>0</v>
      </c>
      <c r="C1147" s="44">
        <f t="shared" si="54"/>
        <v>0</v>
      </c>
      <c r="D1147" s="45">
        <f>ROUND(MAX((B1147-3500)*{0.03,0.1,0.2,0.25,0.3,0.35,0.45}-{0,105,555,1005,2755,5505,13505},0),2)</f>
        <v>0</v>
      </c>
      <c r="E1147" s="45">
        <f>LOOKUP(C1147/12,{0,1500.001,4500.001,9000.001,35000.001,55000.001,80000.001},{0.03,0.1,0.2,0.25,0.3,0.35,0.45})*C1147-LOOKUP(C1147/12,{0,1500.001,4500.001,9000.001,35000.001,55000.001,80000.001},{0,105,555,1005,2755,5505,13505})</f>
        <v>0</v>
      </c>
      <c r="F1147" s="45">
        <f t="shared" ref="F1147:F1210" si="56">D1147+E1147</f>
        <v>0</v>
      </c>
      <c r="G1147" s="1"/>
    </row>
    <row r="1148" spans="1:7">
      <c r="A1148" s="46" t="s">
        <v>1235</v>
      </c>
      <c r="B1148" s="47">
        <f t="shared" si="55"/>
        <v>0</v>
      </c>
      <c r="C1148" s="47">
        <f t="shared" si="54"/>
        <v>0</v>
      </c>
      <c r="D1148" s="48">
        <f>ROUND(MAX((B1148-3500)*{0.03,0.1,0.2,0.25,0.3,0.35,0.45}-{0,105,555,1005,2755,5505,13505},0),2)</f>
        <v>0</v>
      </c>
      <c r="E1148" s="48">
        <f>LOOKUP(C1148/12,{0,1500.001,4500.001,9000.001,35000.001,55000.001,80000.001},{0.03,0.1,0.2,0.25,0.3,0.35,0.45})*C1148-LOOKUP(C1148/12,{0,1500.001,4500.001,9000.001,35000.001,55000.001,80000.001},{0,105,555,1005,2755,5505,13505})</f>
        <v>0</v>
      </c>
      <c r="F1148" s="48">
        <f t="shared" si="56"/>
        <v>0</v>
      </c>
      <c r="G1148" s="1"/>
    </row>
    <row r="1149" spans="1:7">
      <c r="A1149" s="43" t="s">
        <v>1236</v>
      </c>
      <c r="B1149" s="44">
        <f t="shared" si="55"/>
        <v>0</v>
      </c>
      <c r="C1149" s="44">
        <f t="shared" si="54"/>
        <v>0</v>
      </c>
      <c r="D1149" s="45">
        <f>ROUND(MAX((B1149-3500)*{0.03,0.1,0.2,0.25,0.3,0.35,0.45}-{0,105,555,1005,2755,5505,13505},0),2)</f>
        <v>0</v>
      </c>
      <c r="E1149" s="45">
        <f>LOOKUP(C1149/12,{0,1500.001,4500.001,9000.001,35000.001,55000.001,80000.001},{0.03,0.1,0.2,0.25,0.3,0.35,0.45})*C1149-LOOKUP(C1149/12,{0,1500.001,4500.001,9000.001,35000.001,55000.001,80000.001},{0,105,555,1005,2755,5505,13505})</f>
        <v>0</v>
      </c>
      <c r="F1149" s="45">
        <f t="shared" si="56"/>
        <v>0</v>
      </c>
      <c r="G1149" s="1"/>
    </row>
    <row r="1150" spans="1:7">
      <c r="A1150" s="46" t="s">
        <v>1237</v>
      </c>
      <c r="B1150" s="47">
        <f t="shared" si="55"/>
        <v>0</v>
      </c>
      <c r="C1150" s="47">
        <f t="shared" si="54"/>
        <v>0</v>
      </c>
      <c r="D1150" s="48">
        <f>ROUND(MAX((B1150-3500)*{0.03,0.1,0.2,0.25,0.3,0.35,0.45}-{0,105,555,1005,2755,5505,13505},0),2)</f>
        <v>0</v>
      </c>
      <c r="E1150" s="48">
        <f>LOOKUP(C1150/12,{0,1500.001,4500.001,9000.001,35000.001,55000.001,80000.001},{0.03,0.1,0.2,0.25,0.3,0.35,0.45})*C1150-LOOKUP(C1150/12,{0,1500.001,4500.001,9000.001,35000.001,55000.001,80000.001},{0,105,555,1005,2755,5505,13505})</f>
        <v>0</v>
      </c>
      <c r="F1150" s="48">
        <f t="shared" si="56"/>
        <v>0</v>
      </c>
      <c r="G1150" s="1"/>
    </row>
    <row r="1151" spans="1:7">
      <c r="A1151" s="43" t="s">
        <v>1238</v>
      </c>
      <c r="B1151" s="44">
        <f t="shared" si="55"/>
        <v>0</v>
      </c>
      <c r="C1151" s="44">
        <f t="shared" si="54"/>
        <v>0</v>
      </c>
      <c r="D1151" s="45">
        <f>ROUND(MAX((B1151-3500)*{0.03,0.1,0.2,0.25,0.3,0.35,0.45}-{0,105,555,1005,2755,5505,13505},0),2)</f>
        <v>0</v>
      </c>
      <c r="E1151" s="45">
        <f>LOOKUP(C1151/12,{0,1500.001,4500.001,9000.001,35000.001,55000.001,80000.001},{0.03,0.1,0.2,0.25,0.3,0.35,0.45})*C1151-LOOKUP(C1151/12,{0,1500.001,4500.001,9000.001,35000.001,55000.001,80000.001},{0,105,555,1005,2755,5505,13505})</f>
        <v>0</v>
      </c>
      <c r="F1151" s="45">
        <f t="shared" si="56"/>
        <v>0</v>
      </c>
      <c r="G1151" s="1"/>
    </row>
    <row r="1152" spans="1:7">
      <c r="A1152" s="46" t="s">
        <v>1239</v>
      </c>
      <c r="B1152" s="47">
        <f t="shared" si="55"/>
        <v>0</v>
      </c>
      <c r="C1152" s="47">
        <f t="shared" si="54"/>
        <v>0</v>
      </c>
      <c r="D1152" s="48">
        <f>ROUND(MAX((B1152-3500)*{0.03,0.1,0.2,0.25,0.3,0.35,0.45}-{0,105,555,1005,2755,5505,13505},0),2)</f>
        <v>0</v>
      </c>
      <c r="E1152" s="48">
        <f>LOOKUP(C1152/12,{0,1500.001,4500.001,9000.001,35000.001,55000.001,80000.001},{0.03,0.1,0.2,0.25,0.3,0.35,0.45})*C1152-LOOKUP(C1152/12,{0,1500.001,4500.001,9000.001,35000.001,55000.001,80000.001},{0,105,555,1005,2755,5505,13505})</f>
        <v>0</v>
      </c>
      <c r="F1152" s="48">
        <f t="shared" si="56"/>
        <v>0</v>
      </c>
      <c r="G1152" s="1"/>
    </row>
    <row r="1153" spans="1:7">
      <c r="A1153" s="43" t="s">
        <v>1240</v>
      </c>
      <c r="B1153" s="44">
        <f t="shared" si="55"/>
        <v>0</v>
      </c>
      <c r="C1153" s="44">
        <f t="shared" si="54"/>
        <v>0</v>
      </c>
      <c r="D1153" s="45">
        <f>ROUND(MAX((B1153-3500)*{0.03,0.1,0.2,0.25,0.3,0.35,0.45}-{0,105,555,1005,2755,5505,13505},0),2)</f>
        <v>0</v>
      </c>
      <c r="E1153" s="45">
        <f>LOOKUP(C1153/12,{0,1500.001,4500.001,9000.001,35000.001,55000.001,80000.001},{0.03,0.1,0.2,0.25,0.3,0.35,0.45})*C1153-LOOKUP(C1153/12,{0,1500.001,4500.001,9000.001,35000.001,55000.001,80000.001},{0,105,555,1005,2755,5505,13505})</f>
        <v>0</v>
      </c>
      <c r="F1153" s="45">
        <f t="shared" si="56"/>
        <v>0</v>
      </c>
      <c r="G1153" s="1"/>
    </row>
    <row r="1154" spans="1:7">
      <c r="A1154" s="46" t="s">
        <v>1241</v>
      </c>
      <c r="B1154" s="47">
        <f t="shared" si="55"/>
        <v>0</v>
      </c>
      <c r="C1154" s="47">
        <f t="shared" ref="C1154:C1216" si="57">(B1154&lt;&gt;0)*($I$6+$I$5-B1154)</f>
        <v>0</v>
      </c>
      <c r="D1154" s="48">
        <f>ROUND(MAX((B1154-3500)*{0.03,0.1,0.2,0.25,0.3,0.35,0.45}-{0,105,555,1005,2755,5505,13505},0),2)</f>
        <v>0</v>
      </c>
      <c r="E1154" s="48">
        <f>LOOKUP(C1154/12,{0,1500.001,4500.001,9000.001,35000.001,55000.001,80000.001},{0.03,0.1,0.2,0.25,0.3,0.35,0.45})*C1154-LOOKUP(C1154/12,{0,1500.001,4500.001,9000.001,35000.001,55000.001,80000.001},{0,105,555,1005,2755,5505,13505})</f>
        <v>0</v>
      </c>
      <c r="F1154" s="48">
        <f t="shared" si="56"/>
        <v>0</v>
      </c>
      <c r="G1154" s="1"/>
    </row>
    <row r="1155" spans="1:7">
      <c r="A1155" s="43" t="s">
        <v>1242</v>
      </c>
      <c r="B1155" s="44">
        <f t="shared" ref="B1155:B1216" si="58">IF(AND(B1154+100&lt;$I$6+$I$5,B1154&lt;&gt;0),B1154+100,0)</f>
        <v>0</v>
      </c>
      <c r="C1155" s="44">
        <f t="shared" si="57"/>
        <v>0</v>
      </c>
      <c r="D1155" s="45">
        <f>ROUND(MAX((B1155-3500)*{0.03,0.1,0.2,0.25,0.3,0.35,0.45}-{0,105,555,1005,2755,5505,13505},0),2)</f>
        <v>0</v>
      </c>
      <c r="E1155" s="45">
        <f>LOOKUP(C1155/12,{0,1500.001,4500.001,9000.001,35000.001,55000.001,80000.001},{0.03,0.1,0.2,0.25,0.3,0.35,0.45})*C1155-LOOKUP(C1155/12,{0,1500.001,4500.001,9000.001,35000.001,55000.001,80000.001},{0,105,555,1005,2755,5505,13505})</f>
        <v>0</v>
      </c>
      <c r="F1155" s="45">
        <f t="shared" si="56"/>
        <v>0</v>
      </c>
      <c r="G1155" s="1"/>
    </row>
    <row r="1156" spans="1:7">
      <c r="A1156" s="46" t="s">
        <v>1243</v>
      </c>
      <c r="B1156" s="47">
        <f t="shared" si="58"/>
        <v>0</v>
      </c>
      <c r="C1156" s="47">
        <f t="shared" si="57"/>
        <v>0</v>
      </c>
      <c r="D1156" s="48">
        <f>ROUND(MAX((B1156-3500)*{0.03,0.1,0.2,0.25,0.3,0.35,0.45}-{0,105,555,1005,2755,5505,13505},0),2)</f>
        <v>0</v>
      </c>
      <c r="E1156" s="48">
        <f>LOOKUP(C1156/12,{0,1500.001,4500.001,9000.001,35000.001,55000.001,80000.001},{0.03,0.1,0.2,0.25,0.3,0.35,0.45})*C1156-LOOKUP(C1156/12,{0,1500.001,4500.001,9000.001,35000.001,55000.001,80000.001},{0,105,555,1005,2755,5505,13505})</f>
        <v>0</v>
      </c>
      <c r="F1156" s="48">
        <f t="shared" si="56"/>
        <v>0</v>
      </c>
      <c r="G1156" s="1"/>
    </row>
    <row r="1157" spans="1:7">
      <c r="A1157" s="43" t="s">
        <v>1244</v>
      </c>
      <c r="B1157" s="44">
        <f t="shared" si="58"/>
        <v>0</v>
      </c>
      <c r="C1157" s="44">
        <f t="shared" si="57"/>
        <v>0</v>
      </c>
      <c r="D1157" s="45">
        <f>ROUND(MAX((B1157-3500)*{0.03,0.1,0.2,0.25,0.3,0.35,0.45}-{0,105,555,1005,2755,5505,13505},0),2)</f>
        <v>0</v>
      </c>
      <c r="E1157" s="45">
        <f>LOOKUP(C1157/12,{0,1500.001,4500.001,9000.001,35000.001,55000.001,80000.001},{0.03,0.1,0.2,0.25,0.3,0.35,0.45})*C1157-LOOKUP(C1157/12,{0,1500.001,4500.001,9000.001,35000.001,55000.001,80000.001},{0,105,555,1005,2755,5505,13505})</f>
        <v>0</v>
      </c>
      <c r="F1157" s="45">
        <f t="shared" si="56"/>
        <v>0</v>
      </c>
      <c r="G1157" s="1"/>
    </row>
    <row r="1158" spans="1:7">
      <c r="A1158" s="46" t="s">
        <v>1245</v>
      </c>
      <c r="B1158" s="47">
        <f t="shared" si="58"/>
        <v>0</v>
      </c>
      <c r="C1158" s="47">
        <f t="shared" si="57"/>
        <v>0</v>
      </c>
      <c r="D1158" s="48">
        <f>ROUND(MAX((B1158-3500)*{0.03,0.1,0.2,0.25,0.3,0.35,0.45}-{0,105,555,1005,2755,5505,13505},0),2)</f>
        <v>0</v>
      </c>
      <c r="E1158" s="48">
        <f>LOOKUP(C1158/12,{0,1500.001,4500.001,9000.001,35000.001,55000.001,80000.001},{0.03,0.1,0.2,0.25,0.3,0.35,0.45})*C1158-LOOKUP(C1158/12,{0,1500.001,4500.001,9000.001,35000.001,55000.001,80000.001},{0,105,555,1005,2755,5505,13505})</f>
        <v>0</v>
      </c>
      <c r="F1158" s="48">
        <f t="shared" si="56"/>
        <v>0</v>
      </c>
      <c r="G1158" s="1"/>
    </row>
    <row r="1159" spans="1:7">
      <c r="A1159" s="43" t="s">
        <v>1246</v>
      </c>
      <c r="B1159" s="44">
        <f t="shared" si="58"/>
        <v>0</v>
      </c>
      <c r="C1159" s="44">
        <f t="shared" si="57"/>
        <v>0</v>
      </c>
      <c r="D1159" s="45">
        <f>ROUND(MAX((B1159-3500)*{0.03,0.1,0.2,0.25,0.3,0.35,0.45}-{0,105,555,1005,2755,5505,13505},0),2)</f>
        <v>0</v>
      </c>
      <c r="E1159" s="45">
        <f>LOOKUP(C1159/12,{0,1500.001,4500.001,9000.001,35000.001,55000.001,80000.001},{0.03,0.1,0.2,0.25,0.3,0.35,0.45})*C1159-LOOKUP(C1159/12,{0,1500.001,4500.001,9000.001,35000.001,55000.001,80000.001},{0,105,555,1005,2755,5505,13505})</f>
        <v>0</v>
      </c>
      <c r="F1159" s="45">
        <f t="shared" si="56"/>
        <v>0</v>
      </c>
      <c r="G1159" s="1"/>
    </row>
    <row r="1160" spans="1:7">
      <c r="A1160" s="46" t="s">
        <v>1247</v>
      </c>
      <c r="B1160" s="47">
        <f t="shared" si="58"/>
        <v>0</v>
      </c>
      <c r="C1160" s="47">
        <f t="shared" si="57"/>
        <v>0</v>
      </c>
      <c r="D1160" s="48">
        <f>ROUND(MAX((B1160-3500)*{0.03,0.1,0.2,0.25,0.3,0.35,0.45}-{0,105,555,1005,2755,5505,13505},0),2)</f>
        <v>0</v>
      </c>
      <c r="E1160" s="48">
        <f>LOOKUP(C1160/12,{0,1500.001,4500.001,9000.001,35000.001,55000.001,80000.001},{0.03,0.1,0.2,0.25,0.3,0.35,0.45})*C1160-LOOKUP(C1160/12,{0,1500.001,4500.001,9000.001,35000.001,55000.001,80000.001},{0,105,555,1005,2755,5505,13505})</f>
        <v>0</v>
      </c>
      <c r="F1160" s="48">
        <f t="shared" si="56"/>
        <v>0</v>
      </c>
      <c r="G1160" s="1"/>
    </row>
    <row r="1161" spans="1:7">
      <c r="A1161" s="43" t="s">
        <v>1248</v>
      </c>
      <c r="B1161" s="44">
        <f t="shared" si="58"/>
        <v>0</v>
      </c>
      <c r="C1161" s="44">
        <f t="shared" si="57"/>
        <v>0</v>
      </c>
      <c r="D1161" s="45">
        <f>ROUND(MAX((B1161-3500)*{0.03,0.1,0.2,0.25,0.3,0.35,0.45}-{0,105,555,1005,2755,5505,13505},0),2)</f>
        <v>0</v>
      </c>
      <c r="E1161" s="45">
        <f>LOOKUP(C1161/12,{0,1500.001,4500.001,9000.001,35000.001,55000.001,80000.001},{0.03,0.1,0.2,0.25,0.3,0.35,0.45})*C1161-LOOKUP(C1161/12,{0,1500.001,4500.001,9000.001,35000.001,55000.001,80000.001},{0,105,555,1005,2755,5505,13505})</f>
        <v>0</v>
      </c>
      <c r="F1161" s="45">
        <f t="shared" si="56"/>
        <v>0</v>
      </c>
      <c r="G1161" s="1"/>
    </row>
    <row r="1162" spans="1:7">
      <c r="A1162" s="46" t="s">
        <v>1249</v>
      </c>
      <c r="B1162" s="47">
        <f t="shared" si="58"/>
        <v>0</v>
      </c>
      <c r="C1162" s="47">
        <f t="shared" si="57"/>
        <v>0</v>
      </c>
      <c r="D1162" s="48">
        <f>ROUND(MAX((B1162-3500)*{0.03,0.1,0.2,0.25,0.3,0.35,0.45}-{0,105,555,1005,2755,5505,13505},0),2)</f>
        <v>0</v>
      </c>
      <c r="E1162" s="48">
        <f>LOOKUP(C1162/12,{0,1500.001,4500.001,9000.001,35000.001,55000.001,80000.001},{0.03,0.1,0.2,0.25,0.3,0.35,0.45})*C1162-LOOKUP(C1162/12,{0,1500.001,4500.001,9000.001,35000.001,55000.001,80000.001},{0,105,555,1005,2755,5505,13505})</f>
        <v>0</v>
      </c>
      <c r="F1162" s="48">
        <f t="shared" si="56"/>
        <v>0</v>
      </c>
      <c r="G1162" s="1"/>
    </row>
    <row r="1163" spans="1:7">
      <c r="A1163" s="43" t="s">
        <v>1250</v>
      </c>
      <c r="B1163" s="44">
        <f t="shared" si="58"/>
        <v>0</v>
      </c>
      <c r="C1163" s="44">
        <f t="shared" si="57"/>
        <v>0</v>
      </c>
      <c r="D1163" s="45">
        <f>ROUND(MAX((B1163-3500)*{0.03,0.1,0.2,0.25,0.3,0.35,0.45}-{0,105,555,1005,2755,5505,13505},0),2)</f>
        <v>0</v>
      </c>
      <c r="E1163" s="45">
        <f>LOOKUP(C1163/12,{0,1500.001,4500.001,9000.001,35000.001,55000.001,80000.001},{0.03,0.1,0.2,0.25,0.3,0.35,0.45})*C1163-LOOKUP(C1163/12,{0,1500.001,4500.001,9000.001,35000.001,55000.001,80000.001},{0,105,555,1005,2755,5505,13505})</f>
        <v>0</v>
      </c>
      <c r="F1163" s="45">
        <f t="shared" si="56"/>
        <v>0</v>
      </c>
      <c r="G1163" s="1"/>
    </row>
    <row r="1164" spans="1:7">
      <c r="A1164" s="46" t="s">
        <v>1251</v>
      </c>
      <c r="B1164" s="47">
        <f t="shared" si="58"/>
        <v>0</v>
      </c>
      <c r="C1164" s="47">
        <f t="shared" si="57"/>
        <v>0</v>
      </c>
      <c r="D1164" s="48">
        <f>ROUND(MAX((B1164-3500)*{0.03,0.1,0.2,0.25,0.3,0.35,0.45}-{0,105,555,1005,2755,5505,13505},0),2)</f>
        <v>0</v>
      </c>
      <c r="E1164" s="48">
        <f>LOOKUP(C1164/12,{0,1500.001,4500.001,9000.001,35000.001,55000.001,80000.001},{0.03,0.1,0.2,0.25,0.3,0.35,0.45})*C1164-LOOKUP(C1164/12,{0,1500.001,4500.001,9000.001,35000.001,55000.001,80000.001},{0,105,555,1005,2755,5505,13505})</f>
        <v>0</v>
      </c>
      <c r="F1164" s="48">
        <f t="shared" si="56"/>
        <v>0</v>
      </c>
      <c r="G1164" s="1"/>
    </row>
    <row r="1165" spans="1:7">
      <c r="A1165" s="43" t="s">
        <v>1252</v>
      </c>
      <c r="B1165" s="44">
        <f t="shared" si="58"/>
        <v>0</v>
      </c>
      <c r="C1165" s="44">
        <f t="shared" si="57"/>
        <v>0</v>
      </c>
      <c r="D1165" s="45">
        <f>ROUND(MAX((B1165-3500)*{0.03,0.1,0.2,0.25,0.3,0.35,0.45}-{0,105,555,1005,2755,5505,13505},0),2)</f>
        <v>0</v>
      </c>
      <c r="E1165" s="45">
        <f>LOOKUP(C1165/12,{0,1500.001,4500.001,9000.001,35000.001,55000.001,80000.001},{0.03,0.1,0.2,0.25,0.3,0.35,0.45})*C1165-LOOKUP(C1165/12,{0,1500.001,4500.001,9000.001,35000.001,55000.001,80000.001},{0,105,555,1005,2755,5505,13505})</f>
        <v>0</v>
      </c>
      <c r="F1165" s="45">
        <f t="shared" si="56"/>
        <v>0</v>
      </c>
      <c r="G1165" s="1"/>
    </row>
    <row r="1166" spans="1:7">
      <c r="A1166" s="46" t="s">
        <v>1253</v>
      </c>
      <c r="B1166" s="47">
        <f t="shared" si="58"/>
        <v>0</v>
      </c>
      <c r="C1166" s="47">
        <f t="shared" si="57"/>
        <v>0</v>
      </c>
      <c r="D1166" s="48">
        <f>ROUND(MAX((B1166-3500)*{0.03,0.1,0.2,0.25,0.3,0.35,0.45}-{0,105,555,1005,2755,5505,13505},0),2)</f>
        <v>0</v>
      </c>
      <c r="E1166" s="48">
        <f>LOOKUP(C1166/12,{0,1500.001,4500.001,9000.001,35000.001,55000.001,80000.001},{0.03,0.1,0.2,0.25,0.3,0.35,0.45})*C1166-LOOKUP(C1166/12,{0,1500.001,4500.001,9000.001,35000.001,55000.001,80000.001},{0,105,555,1005,2755,5505,13505})</f>
        <v>0</v>
      </c>
      <c r="F1166" s="48">
        <f t="shared" si="56"/>
        <v>0</v>
      </c>
      <c r="G1166" s="1"/>
    </row>
    <row r="1167" spans="1:7">
      <c r="A1167" s="43" t="s">
        <v>1254</v>
      </c>
      <c r="B1167" s="44">
        <f t="shared" si="58"/>
        <v>0</v>
      </c>
      <c r="C1167" s="44">
        <f t="shared" si="57"/>
        <v>0</v>
      </c>
      <c r="D1167" s="45">
        <f>ROUND(MAX((B1167-3500)*{0.03,0.1,0.2,0.25,0.3,0.35,0.45}-{0,105,555,1005,2755,5505,13505},0),2)</f>
        <v>0</v>
      </c>
      <c r="E1167" s="45">
        <f>LOOKUP(C1167/12,{0,1500.001,4500.001,9000.001,35000.001,55000.001,80000.001},{0.03,0.1,0.2,0.25,0.3,0.35,0.45})*C1167-LOOKUP(C1167/12,{0,1500.001,4500.001,9000.001,35000.001,55000.001,80000.001},{0,105,555,1005,2755,5505,13505})</f>
        <v>0</v>
      </c>
      <c r="F1167" s="45">
        <f t="shared" si="56"/>
        <v>0</v>
      </c>
      <c r="G1167" s="1"/>
    </row>
    <row r="1168" spans="1:7">
      <c r="A1168" s="46" t="s">
        <v>1255</v>
      </c>
      <c r="B1168" s="47">
        <f t="shared" si="58"/>
        <v>0</v>
      </c>
      <c r="C1168" s="47">
        <f t="shared" si="57"/>
        <v>0</v>
      </c>
      <c r="D1168" s="48">
        <f>ROUND(MAX((B1168-3500)*{0.03,0.1,0.2,0.25,0.3,0.35,0.45}-{0,105,555,1005,2755,5505,13505},0),2)</f>
        <v>0</v>
      </c>
      <c r="E1168" s="48">
        <f>LOOKUP(C1168/12,{0,1500.001,4500.001,9000.001,35000.001,55000.001,80000.001},{0.03,0.1,0.2,0.25,0.3,0.35,0.45})*C1168-LOOKUP(C1168/12,{0,1500.001,4500.001,9000.001,35000.001,55000.001,80000.001},{0,105,555,1005,2755,5505,13505})</f>
        <v>0</v>
      </c>
      <c r="F1168" s="48">
        <f t="shared" si="56"/>
        <v>0</v>
      </c>
      <c r="G1168" s="1"/>
    </row>
    <row r="1169" spans="1:7">
      <c r="A1169" s="43" t="s">
        <v>1256</v>
      </c>
      <c r="B1169" s="44">
        <f t="shared" si="58"/>
        <v>0</v>
      </c>
      <c r="C1169" s="44">
        <f t="shared" si="57"/>
        <v>0</v>
      </c>
      <c r="D1169" s="45">
        <f>ROUND(MAX((B1169-3500)*{0.03,0.1,0.2,0.25,0.3,0.35,0.45}-{0,105,555,1005,2755,5505,13505},0),2)</f>
        <v>0</v>
      </c>
      <c r="E1169" s="45">
        <f>LOOKUP(C1169/12,{0,1500.001,4500.001,9000.001,35000.001,55000.001,80000.001},{0.03,0.1,0.2,0.25,0.3,0.35,0.45})*C1169-LOOKUP(C1169/12,{0,1500.001,4500.001,9000.001,35000.001,55000.001,80000.001},{0,105,555,1005,2755,5505,13505})</f>
        <v>0</v>
      </c>
      <c r="F1169" s="45">
        <f t="shared" si="56"/>
        <v>0</v>
      </c>
      <c r="G1169" s="1"/>
    </row>
    <row r="1170" spans="1:7">
      <c r="A1170" s="46" t="s">
        <v>1257</v>
      </c>
      <c r="B1170" s="47">
        <f t="shared" si="58"/>
        <v>0</v>
      </c>
      <c r="C1170" s="47">
        <f t="shared" si="57"/>
        <v>0</v>
      </c>
      <c r="D1170" s="48">
        <f>ROUND(MAX((B1170-3500)*{0.03,0.1,0.2,0.25,0.3,0.35,0.45}-{0,105,555,1005,2755,5505,13505},0),2)</f>
        <v>0</v>
      </c>
      <c r="E1170" s="48">
        <f>LOOKUP(C1170/12,{0,1500.001,4500.001,9000.001,35000.001,55000.001,80000.001},{0.03,0.1,0.2,0.25,0.3,0.35,0.45})*C1170-LOOKUP(C1170/12,{0,1500.001,4500.001,9000.001,35000.001,55000.001,80000.001},{0,105,555,1005,2755,5505,13505})</f>
        <v>0</v>
      </c>
      <c r="F1170" s="48">
        <f t="shared" si="56"/>
        <v>0</v>
      </c>
      <c r="G1170" s="1"/>
    </row>
    <row r="1171" spans="1:7">
      <c r="A1171" s="43" t="s">
        <v>1258</v>
      </c>
      <c r="B1171" s="44">
        <f t="shared" si="58"/>
        <v>0</v>
      </c>
      <c r="C1171" s="44">
        <f t="shared" si="57"/>
        <v>0</v>
      </c>
      <c r="D1171" s="45">
        <f>ROUND(MAX((B1171-3500)*{0.03,0.1,0.2,0.25,0.3,0.35,0.45}-{0,105,555,1005,2755,5505,13505},0),2)</f>
        <v>0</v>
      </c>
      <c r="E1171" s="45">
        <f>LOOKUP(C1171/12,{0,1500.001,4500.001,9000.001,35000.001,55000.001,80000.001},{0.03,0.1,0.2,0.25,0.3,0.35,0.45})*C1171-LOOKUP(C1171/12,{0,1500.001,4500.001,9000.001,35000.001,55000.001,80000.001},{0,105,555,1005,2755,5505,13505})</f>
        <v>0</v>
      </c>
      <c r="F1171" s="45">
        <f t="shared" si="56"/>
        <v>0</v>
      </c>
      <c r="G1171" s="1"/>
    </row>
    <row r="1172" spans="1:7">
      <c r="A1172" s="46" t="s">
        <v>1259</v>
      </c>
      <c r="B1172" s="47">
        <f t="shared" si="58"/>
        <v>0</v>
      </c>
      <c r="C1172" s="47">
        <f t="shared" si="57"/>
        <v>0</v>
      </c>
      <c r="D1172" s="48">
        <f>ROUND(MAX((B1172-3500)*{0.03,0.1,0.2,0.25,0.3,0.35,0.45}-{0,105,555,1005,2755,5505,13505},0),2)</f>
        <v>0</v>
      </c>
      <c r="E1172" s="48">
        <f>LOOKUP(C1172/12,{0,1500.001,4500.001,9000.001,35000.001,55000.001,80000.001},{0.03,0.1,0.2,0.25,0.3,0.35,0.45})*C1172-LOOKUP(C1172/12,{0,1500.001,4500.001,9000.001,35000.001,55000.001,80000.001},{0,105,555,1005,2755,5505,13505})</f>
        <v>0</v>
      </c>
      <c r="F1172" s="48">
        <f t="shared" si="56"/>
        <v>0</v>
      </c>
      <c r="G1172" s="1"/>
    </row>
    <row r="1173" spans="1:7">
      <c r="A1173" s="43" t="s">
        <v>1260</v>
      </c>
      <c r="B1173" s="44">
        <f t="shared" si="58"/>
        <v>0</v>
      </c>
      <c r="C1173" s="44">
        <f t="shared" si="57"/>
        <v>0</v>
      </c>
      <c r="D1173" s="45">
        <f>ROUND(MAX((B1173-3500)*{0.03,0.1,0.2,0.25,0.3,0.35,0.45}-{0,105,555,1005,2755,5505,13505},0),2)</f>
        <v>0</v>
      </c>
      <c r="E1173" s="45">
        <f>LOOKUP(C1173/12,{0,1500.001,4500.001,9000.001,35000.001,55000.001,80000.001},{0.03,0.1,0.2,0.25,0.3,0.35,0.45})*C1173-LOOKUP(C1173/12,{0,1500.001,4500.001,9000.001,35000.001,55000.001,80000.001},{0,105,555,1005,2755,5505,13505})</f>
        <v>0</v>
      </c>
      <c r="F1173" s="45">
        <f t="shared" si="56"/>
        <v>0</v>
      </c>
      <c r="G1173" s="1"/>
    </row>
    <row r="1174" spans="1:7">
      <c r="A1174" s="46" t="s">
        <v>1261</v>
      </c>
      <c r="B1174" s="47">
        <f t="shared" si="58"/>
        <v>0</v>
      </c>
      <c r="C1174" s="47">
        <f t="shared" si="57"/>
        <v>0</v>
      </c>
      <c r="D1174" s="48">
        <f>ROUND(MAX((B1174-3500)*{0.03,0.1,0.2,0.25,0.3,0.35,0.45}-{0,105,555,1005,2755,5505,13505},0),2)</f>
        <v>0</v>
      </c>
      <c r="E1174" s="48">
        <f>LOOKUP(C1174/12,{0,1500.001,4500.001,9000.001,35000.001,55000.001,80000.001},{0.03,0.1,0.2,0.25,0.3,0.35,0.45})*C1174-LOOKUP(C1174/12,{0,1500.001,4500.001,9000.001,35000.001,55000.001,80000.001},{0,105,555,1005,2755,5505,13505})</f>
        <v>0</v>
      </c>
      <c r="F1174" s="48">
        <f t="shared" si="56"/>
        <v>0</v>
      </c>
      <c r="G1174" s="1"/>
    </row>
    <row r="1175" spans="1:7">
      <c r="A1175" s="43" t="s">
        <v>1262</v>
      </c>
      <c r="B1175" s="44">
        <f t="shared" si="58"/>
        <v>0</v>
      </c>
      <c r="C1175" s="44">
        <f t="shared" si="57"/>
        <v>0</v>
      </c>
      <c r="D1175" s="45">
        <f>ROUND(MAX((B1175-3500)*{0.03,0.1,0.2,0.25,0.3,0.35,0.45}-{0,105,555,1005,2755,5505,13505},0),2)</f>
        <v>0</v>
      </c>
      <c r="E1175" s="45">
        <f>LOOKUP(C1175/12,{0,1500.001,4500.001,9000.001,35000.001,55000.001,80000.001},{0.03,0.1,0.2,0.25,0.3,0.35,0.45})*C1175-LOOKUP(C1175/12,{0,1500.001,4500.001,9000.001,35000.001,55000.001,80000.001},{0,105,555,1005,2755,5505,13505})</f>
        <v>0</v>
      </c>
      <c r="F1175" s="45">
        <f t="shared" si="56"/>
        <v>0</v>
      </c>
      <c r="G1175" s="1"/>
    </row>
    <row r="1176" spans="1:7">
      <c r="A1176" s="46" t="s">
        <v>1263</v>
      </c>
      <c r="B1176" s="47">
        <f t="shared" si="58"/>
        <v>0</v>
      </c>
      <c r="C1176" s="47">
        <f t="shared" si="57"/>
        <v>0</v>
      </c>
      <c r="D1176" s="48">
        <f>ROUND(MAX((B1176-3500)*{0.03,0.1,0.2,0.25,0.3,0.35,0.45}-{0,105,555,1005,2755,5505,13505},0),2)</f>
        <v>0</v>
      </c>
      <c r="E1176" s="48">
        <f>LOOKUP(C1176/12,{0,1500.001,4500.001,9000.001,35000.001,55000.001,80000.001},{0.03,0.1,0.2,0.25,0.3,0.35,0.45})*C1176-LOOKUP(C1176/12,{0,1500.001,4500.001,9000.001,35000.001,55000.001,80000.001},{0,105,555,1005,2755,5505,13505})</f>
        <v>0</v>
      </c>
      <c r="F1176" s="48">
        <f t="shared" si="56"/>
        <v>0</v>
      </c>
      <c r="G1176" s="1"/>
    </row>
    <row r="1177" spans="1:7">
      <c r="A1177" s="43" t="s">
        <v>1264</v>
      </c>
      <c r="B1177" s="44">
        <f t="shared" si="58"/>
        <v>0</v>
      </c>
      <c r="C1177" s="44">
        <f t="shared" si="57"/>
        <v>0</v>
      </c>
      <c r="D1177" s="45">
        <f>ROUND(MAX((B1177-3500)*{0.03,0.1,0.2,0.25,0.3,0.35,0.45}-{0,105,555,1005,2755,5505,13505},0),2)</f>
        <v>0</v>
      </c>
      <c r="E1177" s="45">
        <f>LOOKUP(C1177/12,{0,1500.001,4500.001,9000.001,35000.001,55000.001,80000.001},{0.03,0.1,0.2,0.25,0.3,0.35,0.45})*C1177-LOOKUP(C1177/12,{0,1500.001,4500.001,9000.001,35000.001,55000.001,80000.001},{0,105,555,1005,2755,5505,13505})</f>
        <v>0</v>
      </c>
      <c r="F1177" s="45">
        <f t="shared" si="56"/>
        <v>0</v>
      </c>
      <c r="G1177" s="1"/>
    </row>
    <row r="1178" spans="1:7">
      <c r="A1178" s="46" t="s">
        <v>1265</v>
      </c>
      <c r="B1178" s="47">
        <f t="shared" si="58"/>
        <v>0</v>
      </c>
      <c r="C1178" s="47">
        <f t="shared" si="57"/>
        <v>0</v>
      </c>
      <c r="D1178" s="48">
        <f>ROUND(MAX((B1178-3500)*{0.03,0.1,0.2,0.25,0.3,0.35,0.45}-{0,105,555,1005,2755,5505,13505},0),2)</f>
        <v>0</v>
      </c>
      <c r="E1178" s="48">
        <f>LOOKUP(C1178/12,{0,1500.001,4500.001,9000.001,35000.001,55000.001,80000.001},{0.03,0.1,0.2,0.25,0.3,0.35,0.45})*C1178-LOOKUP(C1178/12,{0,1500.001,4500.001,9000.001,35000.001,55000.001,80000.001},{0,105,555,1005,2755,5505,13505})</f>
        <v>0</v>
      </c>
      <c r="F1178" s="48">
        <f t="shared" si="56"/>
        <v>0</v>
      </c>
      <c r="G1178" s="1"/>
    </row>
    <row r="1179" spans="1:7">
      <c r="A1179" s="43" t="s">
        <v>1266</v>
      </c>
      <c r="B1179" s="44">
        <f t="shared" si="58"/>
        <v>0</v>
      </c>
      <c r="C1179" s="44">
        <f t="shared" si="57"/>
        <v>0</v>
      </c>
      <c r="D1179" s="45">
        <f>ROUND(MAX((B1179-3500)*{0.03,0.1,0.2,0.25,0.3,0.35,0.45}-{0,105,555,1005,2755,5505,13505},0),2)</f>
        <v>0</v>
      </c>
      <c r="E1179" s="45">
        <f>LOOKUP(C1179/12,{0,1500.001,4500.001,9000.001,35000.001,55000.001,80000.001},{0.03,0.1,0.2,0.25,0.3,0.35,0.45})*C1179-LOOKUP(C1179/12,{0,1500.001,4500.001,9000.001,35000.001,55000.001,80000.001},{0,105,555,1005,2755,5505,13505})</f>
        <v>0</v>
      </c>
      <c r="F1179" s="45">
        <f t="shared" si="56"/>
        <v>0</v>
      </c>
      <c r="G1179" s="1"/>
    </row>
    <row r="1180" spans="1:7">
      <c r="A1180" s="46" t="s">
        <v>1267</v>
      </c>
      <c r="B1180" s="47">
        <f t="shared" si="58"/>
        <v>0</v>
      </c>
      <c r="C1180" s="47">
        <f t="shared" si="57"/>
        <v>0</v>
      </c>
      <c r="D1180" s="48">
        <f>ROUND(MAX((B1180-3500)*{0.03,0.1,0.2,0.25,0.3,0.35,0.45}-{0,105,555,1005,2755,5505,13505},0),2)</f>
        <v>0</v>
      </c>
      <c r="E1180" s="48">
        <f>LOOKUP(C1180/12,{0,1500.001,4500.001,9000.001,35000.001,55000.001,80000.001},{0.03,0.1,0.2,0.25,0.3,0.35,0.45})*C1180-LOOKUP(C1180/12,{0,1500.001,4500.001,9000.001,35000.001,55000.001,80000.001},{0,105,555,1005,2755,5505,13505})</f>
        <v>0</v>
      </c>
      <c r="F1180" s="48">
        <f t="shared" si="56"/>
        <v>0</v>
      </c>
      <c r="G1180" s="1"/>
    </row>
    <row r="1181" spans="1:7">
      <c r="A1181" s="43" t="s">
        <v>1268</v>
      </c>
      <c r="B1181" s="44">
        <f t="shared" si="58"/>
        <v>0</v>
      </c>
      <c r="C1181" s="44">
        <f t="shared" si="57"/>
        <v>0</v>
      </c>
      <c r="D1181" s="45">
        <f>ROUND(MAX((B1181-3500)*{0.03,0.1,0.2,0.25,0.3,0.35,0.45}-{0,105,555,1005,2755,5505,13505},0),2)</f>
        <v>0</v>
      </c>
      <c r="E1181" s="45">
        <f>LOOKUP(C1181/12,{0,1500.001,4500.001,9000.001,35000.001,55000.001,80000.001},{0.03,0.1,0.2,0.25,0.3,0.35,0.45})*C1181-LOOKUP(C1181/12,{0,1500.001,4500.001,9000.001,35000.001,55000.001,80000.001},{0,105,555,1005,2755,5505,13505})</f>
        <v>0</v>
      </c>
      <c r="F1181" s="45">
        <f t="shared" si="56"/>
        <v>0</v>
      </c>
      <c r="G1181" s="1"/>
    </row>
    <row r="1182" spans="1:7">
      <c r="A1182" s="46" t="s">
        <v>1269</v>
      </c>
      <c r="B1182" s="47">
        <f t="shared" si="58"/>
        <v>0</v>
      </c>
      <c r="C1182" s="47">
        <f t="shared" si="57"/>
        <v>0</v>
      </c>
      <c r="D1182" s="48">
        <f>ROUND(MAX((B1182-3500)*{0.03,0.1,0.2,0.25,0.3,0.35,0.45}-{0,105,555,1005,2755,5505,13505},0),2)</f>
        <v>0</v>
      </c>
      <c r="E1182" s="48">
        <f>LOOKUP(C1182/12,{0,1500.001,4500.001,9000.001,35000.001,55000.001,80000.001},{0.03,0.1,0.2,0.25,0.3,0.35,0.45})*C1182-LOOKUP(C1182/12,{0,1500.001,4500.001,9000.001,35000.001,55000.001,80000.001},{0,105,555,1005,2755,5505,13505})</f>
        <v>0</v>
      </c>
      <c r="F1182" s="48">
        <f t="shared" si="56"/>
        <v>0</v>
      </c>
      <c r="G1182" s="1"/>
    </row>
    <row r="1183" spans="1:7">
      <c r="A1183" s="43" t="s">
        <v>1270</v>
      </c>
      <c r="B1183" s="44">
        <f t="shared" si="58"/>
        <v>0</v>
      </c>
      <c r="C1183" s="44">
        <f t="shared" si="57"/>
        <v>0</v>
      </c>
      <c r="D1183" s="45">
        <f>ROUND(MAX((B1183-3500)*{0.03,0.1,0.2,0.25,0.3,0.35,0.45}-{0,105,555,1005,2755,5505,13505},0),2)</f>
        <v>0</v>
      </c>
      <c r="E1183" s="45">
        <f>LOOKUP(C1183/12,{0,1500.001,4500.001,9000.001,35000.001,55000.001,80000.001},{0.03,0.1,0.2,0.25,0.3,0.35,0.45})*C1183-LOOKUP(C1183/12,{0,1500.001,4500.001,9000.001,35000.001,55000.001,80000.001},{0,105,555,1005,2755,5505,13505})</f>
        <v>0</v>
      </c>
      <c r="F1183" s="45">
        <f t="shared" si="56"/>
        <v>0</v>
      </c>
      <c r="G1183" s="1"/>
    </row>
    <row r="1184" spans="1:7">
      <c r="A1184" s="46" t="s">
        <v>1271</v>
      </c>
      <c r="B1184" s="47">
        <f t="shared" si="58"/>
        <v>0</v>
      </c>
      <c r="C1184" s="47">
        <f t="shared" si="57"/>
        <v>0</v>
      </c>
      <c r="D1184" s="48">
        <f>ROUND(MAX((B1184-3500)*{0.03,0.1,0.2,0.25,0.3,0.35,0.45}-{0,105,555,1005,2755,5505,13505},0),2)</f>
        <v>0</v>
      </c>
      <c r="E1184" s="48">
        <f>LOOKUP(C1184/12,{0,1500.001,4500.001,9000.001,35000.001,55000.001,80000.001},{0.03,0.1,0.2,0.25,0.3,0.35,0.45})*C1184-LOOKUP(C1184/12,{0,1500.001,4500.001,9000.001,35000.001,55000.001,80000.001},{0,105,555,1005,2755,5505,13505})</f>
        <v>0</v>
      </c>
      <c r="F1184" s="48">
        <f t="shared" si="56"/>
        <v>0</v>
      </c>
      <c r="G1184" s="1"/>
    </row>
    <row r="1185" spans="1:7">
      <c r="A1185" s="43" t="s">
        <v>1272</v>
      </c>
      <c r="B1185" s="44">
        <f t="shared" si="58"/>
        <v>0</v>
      </c>
      <c r="C1185" s="44">
        <f t="shared" si="57"/>
        <v>0</v>
      </c>
      <c r="D1185" s="45">
        <f>ROUND(MAX((B1185-3500)*{0.03,0.1,0.2,0.25,0.3,0.35,0.45}-{0,105,555,1005,2755,5505,13505},0),2)</f>
        <v>0</v>
      </c>
      <c r="E1185" s="45">
        <f>LOOKUP(C1185/12,{0,1500.001,4500.001,9000.001,35000.001,55000.001,80000.001},{0.03,0.1,0.2,0.25,0.3,0.35,0.45})*C1185-LOOKUP(C1185/12,{0,1500.001,4500.001,9000.001,35000.001,55000.001,80000.001},{0,105,555,1005,2755,5505,13505})</f>
        <v>0</v>
      </c>
      <c r="F1185" s="45">
        <f t="shared" si="56"/>
        <v>0</v>
      </c>
      <c r="G1185" s="1"/>
    </row>
    <row r="1186" spans="1:7">
      <c r="A1186" s="46" t="s">
        <v>1273</v>
      </c>
      <c r="B1186" s="47">
        <f t="shared" si="58"/>
        <v>0</v>
      </c>
      <c r="C1186" s="47">
        <f t="shared" si="57"/>
        <v>0</v>
      </c>
      <c r="D1186" s="48">
        <f>ROUND(MAX((B1186-3500)*{0.03,0.1,0.2,0.25,0.3,0.35,0.45}-{0,105,555,1005,2755,5505,13505},0),2)</f>
        <v>0</v>
      </c>
      <c r="E1186" s="48">
        <f>LOOKUP(C1186/12,{0,1500.001,4500.001,9000.001,35000.001,55000.001,80000.001},{0.03,0.1,0.2,0.25,0.3,0.35,0.45})*C1186-LOOKUP(C1186/12,{0,1500.001,4500.001,9000.001,35000.001,55000.001,80000.001},{0,105,555,1005,2755,5505,13505})</f>
        <v>0</v>
      </c>
      <c r="F1186" s="48">
        <f t="shared" si="56"/>
        <v>0</v>
      </c>
      <c r="G1186" s="1"/>
    </row>
    <row r="1187" spans="1:7">
      <c r="A1187" s="43" t="s">
        <v>1274</v>
      </c>
      <c r="B1187" s="44">
        <f t="shared" si="58"/>
        <v>0</v>
      </c>
      <c r="C1187" s="44">
        <f t="shared" si="57"/>
        <v>0</v>
      </c>
      <c r="D1187" s="45">
        <f>ROUND(MAX((B1187-3500)*{0.03,0.1,0.2,0.25,0.3,0.35,0.45}-{0,105,555,1005,2755,5505,13505},0),2)</f>
        <v>0</v>
      </c>
      <c r="E1187" s="45">
        <f>LOOKUP(C1187/12,{0,1500.001,4500.001,9000.001,35000.001,55000.001,80000.001},{0.03,0.1,0.2,0.25,0.3,0.35,0.45})*C1187-LOOKUP(C1187/12,{0,1500.001,4500.001,9000.001,35000.001,55000.001,80000.001},{0,105,555,1005,2755,5505,13505})</f>
        <v>0</v>
      </c>
      <c r="F1187" s="45">
        <f t="shared" si="56"/>
        <v>0</v>
      </c>
      <c r="G1187" s="1"/>
    </row>
    <row r="1188" spans="1:7">
      <c r="A1188" s="46" t="s">
        <v>1275</v>
      </c>
      <c r="B1188" s="47">
        <f t="shared" si="58"/>
        <v>0</v>
      </c>
      <c r="C1188" s="47">
        <f t="shared" si="57"/>
        <v>0</v>
      </c>
      <c r="D1188" s="48">
        <f>ROUND(MAX((B1188-3500)*{0.03,0.1,0.2,0.25,0.3,0.35,0.45}-{0,105,555,1005,2755,5505,13505},0),2)</f>
        <v>0</v>
      </c>
      <c r="E1188" s="48">
        <f>LOOKUP(C1188/12,{0,1500.001,4500.001,9000.001,35000.001,55000.001,80000.001},{0.03,0.1,0.2,0.25,0.3,0.35,0.45})*C1188-LOOKUP(C1188/12,{0,1500.001,4500.001,9000.001,35000.001,55000.001,80000.001},{0,105,555,1005,2755,5505,13505})</f>
        <v>0</v>
      </c>
      <c r="F1188" s="48">
        <f t="shared" si="56"/>
        <v>0</v>
      </c>
      <c r="G1188" s="1"/>
    </row>
    <row r="1189" spans="1:7">
      <c r="A1189" s="43" t="s">
        <v>1276</v>
      </c>
      <c r="B1189" s="44">
        <f t="shared" si="58"/>
        <v>0</v>
      </c>
      <c r="C1189" s="44">
        <f t="shared" si="57"/>
        <v>0</v>
      </c>
      <c r="D1189" s="45">
        <f>ROUND(MAX((B1189-3500)*{0.03,0.1,0.2,0.25,0.3,0.35,0.45}-{0,105,555,1005,2755,5505,13505},0),2)</f>
        <v>0</v>
      </c>
      <c r="E1189" s="45">
        <f>LOOKUP(C1189/12,{0,1500.001,4500.001,9000.001,35000.001,55000.001,80000.001},{0.03,0.1,0.2,0.25,0.3,0.35,0.45})*C1189-LOOKUP(C1189/12,{0,1500.001,4500.001,9000.001,35000.001,55000.001,80000.001},{0,105,555,1005,2755,5505,13505})</f>
        <v>0</v>
      </c>
      <c r="F1189" s="45">
        <f t="shared" si="56"/>
        <v>0</v>
      </c>
      <c r="G1189" s="1"/>
    </row>
    <row r="1190" spans="1:7">
      <c r="A1190" s="46" t="s">
        <v>1277</v>
      </c>
      <c r="B1190" s="47">
        <f t="shared" si="58"/>
        <v>0</v>
      </c>
      <c r="C1190" s="47">
        <f t="shared" si="57"/>
        <v>0</v>
      </c>
      <c r="D1190" s="48">
        <f>ROUND(MAX((B1190-3500)*{0.03,0.1,0.2,0.25,0.3,0.35,0.45}-{0,105,555,1005,2755,5505,13505},0),2)</f>
        <v>0</v>
      </c>
      <c r="E1190" s="48">
        <f>LOOKUP(C1190/12,{0,1500.001,4500.001,9000.001,35000.001,55000.001,80000.001},{0.03,0.1,0.2,0.25,0.3,0.35,0.45})*C1190-LOOKUP(C1190/12,{0,1500.001,4500.001,9000.001,35000.001,55000.001,80000.001},{0,105,555,1005,2755,5505,13505})</f>
        <v>0</v>
      </c>
      <c r="F1190" s="48">
        <f t="shared" si="56"/>
        <v>0</v>
      </c>
      <c r="G1190" s="1"/>
    </row>
    <row r="1191" spans="1:7">
      <c r="A1191" s="43" t="s">
        <v>1278</v>
      </c>
      <c r="B1191" s="44">
        <f t="shared" si="58"/>
        <v>0</v>
      </c>
      <c r="C1191" s="44">
        <f t="shared" si="57"/>
        <v>0</v>
      </c>
      <c r="D1191" s="45">
        <f>ROUND(MAX((B1191-3500)*{0.03,0.1,0.2,0.25,0.3,0.35,0.45}-{0,105,555,1005,2755,5505,13505},0),2)</f>
        <v>0</v>
      </c>
      <c r="E1191" s="45">
        <f>LOOKUP(C1191/12,{0,1500.001,4500.001,9000.001,35000.001,55000.001,80000.001},{0.03,0.1,0.2,0.25,0.3,0.35,0.45})*C1191-LOOKUP(C1191/12,{0,1500.001,4500.001,9000.001,35000.001,55000.001,80000.001},{0,105,555,1005,2755,5505,13505})</f>
        <v>0</v>
      </c>
      <c r="F1191" s="45">
        <f t="shared" si="56"/>
        <v>0</v>
      </c>
      <c r="G1191" s="1"/>
    </row>
    <row r="1192" spans="1:7">
      <c r="A1192" s="46" t="s">
        <v>1279</v>
      </c>
      <c r="B1192" s="47">
        <f t="shared" si="58"/>
        <v>0</v>
      </c>
      <c r="C1192" s="47">
        <f t="shared" si="57"/>
        <v>0</v>
      </c>
      <c r="D1192" s="48">
        <f>ROUND(MAX((B1192-3500)*{0.03,0.1,0.2,0.25,0.3,0.35,0.45}-{0,105,555,1005,2755,5505,13505},0),2)</f>
        <v>0</v>
      </c>
      <c r="E1192" s="48">
        <f>LOOKUP(C1192/12,{0,1500.001,4500.001,9000.001,35000.001,55000.001,80000.001},{0.03,0.1,0.2,0.25,0.3,0.35,0.45})*C1192-LOOKUP(C1192/12,{0,1500.001,4500.001,9000.001,35000.001,55000.001,80000.001},{0,105,555,1005,2755,5505,13505})</f>
        <v>0</v>
      </c>
      <c r="F1192" s="48">
        <f t="shared" si="56"/>
        <v>0</v>
      </c>
      <c r="G1192" s="1"/>
    </row>
    <row r="1193" spans="1:7">
      <c r="A1193" s="43" t="s">
        <v>1280</v>
      </c>
      <c r="B1193" s="44">
        <f t="shared" si="58"/>
        <v>0</v>
      </c>
      <c r="C1193" s="44">
        <f t="shared" si="57"/>
        <v>0</v>
      </c>
      <c r="D1193" s="45">
        <f>ROUND(MAX((B1193-3500)*{0.03,0.1,0.2,0.25,0.3,0.35,0.45}-{0,105,555,1005,2755,5505,13505},0),2)</f>
        <v>0</v>
      </c>
      <c r="E1193" s="45">
        <f>LOOKUP(C1193/12,{0,1500.001,4500.001,9000.001,35000.001,55000.001,80000.001},{0.03,0.1,0.2,0.25,0.3,0.35,0.45})*C1193-LOOKUP(C1193/12,{0,1500.001,4500.001,9000.001,35000.001,55000.001,80000.001},{0,105,555,1005,2755,5505,13505})</f>
        <v>0</v>
      </c>
      <c r="F1193" s="45">
        <f t="shared" si="56"/>
        <v>0</v>
      </c>
      <c r="G1193" s="1"/>
    </row>
    <row r="1194" spans="1:7">
      <c r="A1194" s="46" t="s">
        <v>1281</v>
      </c>
      <c r="B1194" s="47">
        <f t="shared" si="58"/>
        <v>0</v>
      </c>
      <c r="C1194" s="47">
        <f t="shared" si="57"/>
        <v>0</v>
      </c>
      <c r="D1194" s="48">
        <f>ROUND(MAX((B1194-3500)*{0.03,0.1,0.2,0.25,0.3,0.35,0.45}-{0,105,555,1005,2755,5505,13505},0),2)</f>
        <v>0</v>
      </c>
      <c r="E1194" s="48">
        <f>LOOKUP(C1194/12,{0,1500.001,4500.001,9000.001,35000.001,55000.001,80000.001},{0.03,0.1,0.2,0.25,0.3,0.35,0.45})*C1194-LOOKUP(C1194/12,{0,1500.001,4500.001,9000.001,35000.001,55000.001,80000.001},{0,105,555,1005,2755,5505,13505})</f>
        <v>0</v>
      </c>
      <c r="F1194" s="48">
        <f t="shared" si="56"/>
        <v>0</v>
      </c>
      <c r="G1194" s="1"/>
    </row>
    <row r="1195" spans="1:7">
      <c r="A1195" s="43" t="s">
        <v>1282</v>
      </c>
      <c r="B1195" s="44">
        <f t="shared" si="58"/>
        <v>0</v>
      </c>
      <c r="C1195" s="44">
        <f t="shared" si="57"/>
        <v>0</v>
      </c>
      <c r="D1195" s="45">
        <f>ROUND(MAX((B1195-3500)*{0.03,0.1,0.2,0.25,0.3,0.35,0.45}-{0,105,555,1005,2755,5505,13505},0),2)</f>
        <v>0</v>
      </c>
      <c r="E1195" s="45">
        <f>LOOKUP(C1195/12,{0,1500.001,4500.001,9000.001,35000.001,55000.001,80000.001},{0.03,0.1,0.2,0.25,0.3,0.35,0.45})*C1195-LOOKUP(C1195/12,{0,1500.001,4500.001,9000.001,35000.001,55000.001,80000.001},{0,105,555,1005,2755,5505,13505})</f>
        <v>0</v>
      </c>
      <c r="F1195" s="45">
        <f t="shared" si="56"/>
        <v>0</v>
      </c>
      <c r="G1195" s="1"/>
    </row>
    <row r="1196" spans="1:7">
      <c r="A1196" s="46" t="s">
        <v>1283</v>
      </c>
      <c r="B1196" s="47">
        <f t="shared" si="58"/>
        <v>0</v>
      </c>
      <c r="C1196" s="47">
        <f t="shared" si="57"/>
        <v>0</v>
      </c>
      <c r="D1196" s="48">
        <f>ROUND(MAX((B1196-3500)*{0.03,0.1,0.2,0.25,0.3,0.35,0.45}-{0,105,555,1005,2755,5505,13505},0),2)</f>
        <v>0</v>
      </c>
      <c r="E1196" s="48">
        <f>LOOKUP(C1196/12,{0,1500.001,4500.001,9000.001,35000.001,55000.001,80000.001},{0.03,0.1,0.2,0.25,0.3,0.35,0.45})*C1196-LOOKUP(C1196/12,{0,1500.001,4500.001,9000.001,35000.001,55000.001,80000.001},{0,105,555,1005,2755,5505,13505})</f>
        <v>0</v>
      </c>
      <c r="F1196" s="48">
        <f t="shared" si="56"/>
        <v>0</v>
      </c>
      <c r="G1196" s="1"/>
    </row>
    <row r="1197" spans="1:7">
      <c r="A1197" s="43" t="s">
        <v>1284</v>
      </c>
      <c r="B1197" s="44">
        <f t="shared" si="58"/>
        <v>0</v>
      </c>
      <c r="C1197" s="44">
        <f t="shared" si="57"/>
        <v>0</v>
      </c>
      <c r="D1197" s="45">
        <f>ROUND(MAX((B1197-3500)*{0.03,0.1,0.2,0.25,0.3,0.35,0.45}-{0,105,555,1005,2755,5505,13505},0),2)</f>
        <v>0</v>
      </c>
      <c r="E1197" s="45">
        <f>LOOKUP(C1197/12,{0,1500.001,4500.001,9000.001,35000.001,55000.001,80000.001},{0.03,0.1,0.2,0.25,0.3,0.35,0.45})*C1197-LOOKUP(C1197/12,{0,1500.001,4500.001,9000.001,35000.001,55000.001,80000.001},{0,105,555,1005,2755,5505,13505})</f>
        <v>0</v>
      </c>
      <c r="F1197" s="45">
        <f t="shared" si="56"/>
        <v>0</v>
      </c>
      <c r="G1197" s="1"/>
    </row>
    <row r="1198" spans="1:7">
      <c r="A1198" s="46" t="s">
        <v>1285</v>
      </c>
      <c r="B1198" s="47">
        <f t="shared" si="58"/>
        <v>0</v>
      </c>
      <c r="C1198" s="47">
        <f t="shared" si="57"/>
        <v>0</v>
      </c>
      <c r="D1198" s="48">
        <f>ROUND(MAX((B1198-3500)*{0.03,0.1,0.2,0.25,0.3,0.35,0.45}-{0,105,555,1005,2755,5505,13505},0),2)</f>
        <v>0</v>
      </c>
      <c r="E1198" s="48">
        <f>LOOKUP(C1198/12,{0,1500.001,4500.001,9000.001,35000.001,55000.001,80000.001},{0.03,0.1,0.2,0.25,0.3,0.35,0.45})*C1198-LOOKUP(C1198/12,{0,1500.001,4500.001,9000.001,35000.001,55000.001,80000.001},{0,105,555,1005,2755,5505,13505})</f>
        <v>0</v>
      </c>
      <c r="F1198" s="48">
        <f t="shared" si="56"/>
        <v>0</v>
      </c>
      <c r="G1198" s="1"/>
    </row>
    <row r="1199" spans="1:7">
      <c r="A1199" s="43" t="s">
        <v>1286</v>
      </c>
      <c r="B1199" s="44">
        <f t="shared" si="58"/>
        <v>0</v>
      </c>
      <c r="C1199" s="44">
        <f t="shared" si="57"/>
        <v>0</v>
      </c>
      <c r="D1199" s="45">
        <f>ROUND(MAX((B1199-3500)*{0.03,0.1,0.2,0.25,0.3,0.35,0.45}-{0,105,555,1005,2755,5505,13505},0),2)</f>
        <v>0</v>
      </c>
      <c r="E1199" s="45">
        <f>LOOKUP(C1199/12,{0,1500.001,4500.001,9000.001,35000.001,55000.001,80000.001},{0.03,0.1,0.2,0.25,0.3,0.35,0.45})*C1199-LOOKUP(C1199/12,{0,1500.001,4500.001,9000.001,35000.001,55000.001,80000.001},{0,105,555,1005,2755,5505,13505})</f>
        <v>0</v>
      </c>
      <c r="F1199" s="45">
        <f t="shared" si="56"/>
        <v>0</v>
      </c>
      <c r="G1199" s="1"/>
    </row>
    <row r="1200" spans="1:7">
      <c r="A1200" s="46" t="s">
        <v>1287</v>
      </c>
      <c r="B1200" s="47">
        <f t="shared" si="58"/>
        <v>0</v>
      </c>
      <c r="C1200" s="47">
        <f t="shared" si="57"/>
        <v>0</v>
      </c>
      <c r="D1200" s="48">
        <f>ROUND(MAX((B1200-3500)*{0.03,0.1,0.2,0.25,0.3,0.35,0.45}-{0,105,555,1005,2755,5505,13505},0),2)</f>
        <v>0</v>
      </c>
      <c r="E1200" s="48">
        <f>LOOKUP(C1200/12,{0,1500.001,4500.001,9000.001,35000.001,55000.001,80000.001},{0.03,0.1,0.2,0.25,0.3,0.35,0.45})*C1200-LOOKUP(C1200/12,{0,1500.001,4500.001,9000.001,35000.001,55000.001,80000.001},{0,105,555,1005,2755,5505,13505})</f>
        <v>0</v>
      </c>
      <c r="F1200" s="48">
        <f t="shared" si="56"/>
        <v>0</v>
      </c>
      <c r="G1200" s="1"/>
    </row>
    <row r="1201" spans="1:7">
      <c r="A1201" s="43" t="s">
        <v>1288</v>
      </c>
      <c r="B1201" s="44">
        <f t="shared" si="58"/>
        <v>0</v>
      </c>
      <c r="C1201" s="44">
        <f t="shared" si="57"/>
        <v>0</v>
      </c>
      <c r="D1201" s="45">
        <f>ROUND(MAX((B1201-3500)*{0.03,0.1,0.2,0.25,0.3,0.35,0.45}-{0,105,555,1005,2755,5505,13505},0),2)</f>
        <v>0</v>
      </c>
      <c r="E1201" s="45">
        <f>LOOKUP(C1201/12,{0,1500.001,4500.001,9000.001,35000.001,55000.001,80000.001},{0.03,0.1,0.2,0.25,0.3,0.35,0.45})*C1201-LOOKUP(C1201/12,{0,1500.001,4500.001,9000.001,35000.001,55000.001,80000.001},{0,105,555,1005,2755,5505,13505})</f>
        <v>0</v>
      </c>
      <c r="F1201" s="45">
        <f t="shared" si="56"/>
        <v>0</v>
      </c>
      <c r="G1201" s="1"/>
    </row>
    <row r="1202" spans="1:7">
      <c r="A1202" s="46" t="s">
        <v>1289</v>
      </c>
      <c r="B1202" s="47">
        <f t="shared" si="58"/>
        <v>0</v>
      </c>
      <c r="C1202" s="47">
        <f t="shared" si="57"/>
        <v>0</v>
      </c>
      <c r="D1202" s="48">
        <f>ROUND(MAX((B1202-3500)*{0.03,0.1,0.2,0.25,0.3,0.35,0.45}-{0,105,555,1005,2755,5505,13505},0),2)</f>
        <v>0</v>
      </c>
      <c r="E1202" s="48">
        <f>LOOKUP(C1202/12,{0,1500.001,4500.001,9000.001,35000.001,55000.001,80000.001},{0.03,0.1,0.2,0.25,0.3,0.35,0.45})*C1202-LOOKUP(C1202/12,{0,1500.001,4500.001,9000.001,35000.001,55000.001,80000.001},{0,105,555,1005,2755,5505,13505})</f>
        <v>0</v>
      </c>
      <c r="F1202" s="48">
        <f t="shared" si="56"/>
        <v>0</v>
      </c>
      <c r="G1202" s="1"/>
    </row>
    <row r="1203" spans="1:7">
      <c r="A1203" s="43" t="s">
        <v>1290</v>
      </c>
      <c r="B1203" s="44">
        <f t="shared" si="58"/>
        <v>0</v>
      </c>
      <c r="C1203" s="44">
        <f t="shared" si="57"/>
        <v>0</v>
      </c>
      <c r="D1203" s="45">
        <f>ROUND(MAX((B1203-3500)*{0.03,0.1,0.2,0.25,0.3,0.35,0.45}-{0,105,555,1005,2755,5505,13505},0),2)</f>
        <v>0</v>
      </c>
      <c r="E1203" s="45">
        <f>LOOKUP(C1203/12,{0,1500.001,4500.001,9000.001,35000.001,55000.001,80000.001},{0.03,0.1,0.2,0.25,0.3,0.35,0.45})*C1203-LOOKUP(C1203/12,{0,1500.001,4500.001,9000.001,35000.001,55000.001,80000.001},{0,105,555,1005,2755,5505,13505})</f>
        <v>0</v>
      </c>
      <c r="F1203" s="45">
        <f t="shared" si="56"/>
        <v>0</v>
      </c>
      <c r="G1203" s="1"/>
    </row>
    <row r="1204" spans="1:7">
      <c r="A1204" s="46" t="s">
        <v>1291</v>
      </c>
      <c r="B1204" s="47">
        <f t="shared" si="58"/>
        <v>0</v>
      </c>
      <c r="C1204" s="47">
        <f t="shared" si="57"/>
        <v>0</v>
      </c>
      <c r="D1204" s="48">
        <f>ROUND(MAX((B1204-3500)*{0.03,0.1,0.2,0.25,0.3,0.35,0.45}-{0,105,555,1005,2755,5505,13505},0),2)</f>
        <v>0</v>
      </c>
      <c r="E1204" s="48">
        <f>LOOKUP(C1204/12,{0,1500.001,4500.001,9000.001,35000.001,55000.001,80000.001},{0.03,0.1,0.2,0.25,0.3,0.35,0.45})*C1204-LOOKUP(C1204/12,{0,1500.001,4500.001,9000.001,35000.001,55000.001,80000.001},{0,105,555,1005,2755,5505,13505})</f>
        <v>0</v>
      </c>
      <c r="F1204" s="48">
        <f t="shared" si="56"/>
        <v>0</v>
      </c>
      <c r="G1204" s="1"/>
    </row>
    <row r="1205" spans="1:7">
      <c r="A1205" s="43" t="s">
        <v>1292</v>
      </c>
      <c r="B1205" s="44">
        <f t="shared" si="58"/>
        <v>0</v>
      </c>
      <c r="C1205" s="44">
        <f t="shared" si="57"/>
        <v>0</v>
      </c>
      <c r="D1205" s="45">
        <f>ROUND(MAX((B1205-3500)*{0.03,0.1,0.2,0.25,0.3,0.35,0.45}-{0,105,555,1005,2755,5505,13505},0),2)</f>
        <v>0</v>
      </c>
      <c r="E1205" s="45">
        <f>LOOKUP(C1205/12,{0,1500.001,4500.001,9000.001,35000.001,55000.001,80000.001},{0.03,0.1,0.2,0.25,0.3,0.35,0.45})*C1205-LOOKUP(C1205/12,{0,1500.001,4500.001,9000.001,35000.001,55000.001,80000.001},{0,105,555,1005,2755,5505,13505})</f>
        <v>0</v>
      </c>
      <c r="F1205" s="45">
        <f t="shared" si="56"/>
        <v>0</v>
      </c>
      <c r="G1205" s="1"/>
    </row>
    <row r="1206" spans="1:7">
      <c r="A1206" s="46" t="s">
        <v>1293</v>
      </c>
      <c r="B1206" s="47">
        <f t="shared" si="58"/>
        <v>0</v>
      </c>
      <c r="C1206" s="47">
        <f t="shared" si="57"/>
        <v>0</v>
      </c>
      <c r="D1206" s="48">
        <f>ROUND(MAX((B1206-3500)*{0.03,0.1,0.2,0.25,0.3,0.35,0.45}-{0,105,555,1005,2755,5505,13505},0),2)</f>
        <v>0</v>
      </c>
      <c r="E1206" s="48">
        <f>LOOKUP(C1206/12,{0,1500.001,4500.001,9000.001,35000.001,55000.001,80000.001},{0.03,0.1,0.2,0.25,0.3,0.35,0.45})*C1206-LOOKUP(C1206/12,{0,1500.001,4500.001,9000.001,35000.001,55000.001,80000.001},{0,105,555,1005,2755,5505,13505})</f>
        <v>0</v>
      </c>
      <c r="F1206" s="48">
        <f t="shared" si="56"/>
        <v>0</v>
      </c>
      <c r="G1206" s="1"/>
    </row>
    <row r="1207" spans="1:7">
      <c r="A1207" s="43" t="s">
        <v>1294</v>
      </c>
      <c r="B1207" s="44">
        <f t="shared" si="58"/>
        <v>0</v>
      </c>
      <c r="C1207" s="44">
        <f t="shared" si="57"/>
        <v>0</v>
      </c>
      <c r="D1207" s="45">
        <f>ROUND(MAX((B1207-3500)*{0.03,0.1,0.2,0.25,0.3,0.35,0.45}-{0,105,555,1005,2755,5505,13505},0),2)</f>
        <v>0</v>
      </c>
      <c r="E1207" s="45">
        <f>LOOKUP(C1207/12,{0,1500.001,4500.001,9000.001,35000.001,55000.001,80000.001},{0.03,0.1,0.2,0.25,0.3,0.35,0.45})*C1207-LOOKUP(C1207/12,{0,1500.001,4500.001,9000.001,35000.001,55000.001,80000.001},{0,105,555,1005,2755,5505,13505})</f>
        <v>0</v>
      </c>
      <c r="F1207" s="45">
        <f t="shared" si="56"/>
        <v>0</v>
      </c>
      <c r="G1207" s="1"/>
    </row>
    <row r="1208" spans="1:7">
      <c r="A1208" s="46" t="s">
        <v>1295</v>
      </c>
      <c r="B1208" s="47">
        <f t="shared" si="58"/>
        <v>0</v>
      </c>
      <c r="C1208" s="47">
        <f t="shared" si="57"/>
        <v>0</v>
      </c>
      <c r="D1208" s="48">
        <f>ROUND(MAX((B1208-3500)*{0.03,0.1,0.2,0.25,0.3,0.35,0.45}-{0,105,555,1005,2755,5505,13505},0),2)</f>
        <v>0</v>
      </c>
      <c r="E1208" s="48">
        <f>LOOKUP(C1208/12,{0,1500.001,4500.001,9000.001,35000.001,55000.001,80000.001},{0.03,0.1,0.2,0.25,0.3,0.35,0.45})*C1208-LOOKUP(C1208/12,{0,1500.001,4500.001,9000.001,35000.001,55000.001,80000.001},{0,105,555,1005,2755,5505,13505})</f>
        <v>0</v>
      </c>
      <c r="F1208" s="48">
        <f t="shared" si="56"/>
        <v>0</v>
      </c>
      <c r="G1208" s="1"/>
    </row>
    <row r="1209" spans="1:7">
      <c r="A1209" s="43" t="s">
        <v>1296</v>
      </c>
      <c r="B1209" s="44">
        <f t="shared" si="58"/>
        <v>0</v>
      </c>
      <c r="C1209" s="44">
        <f t="shared" si="57"/>
        <v>0</v>
      </c>
      <c r="D1209" s="45">
        <f>ROUND(MAX((B1209-3500)*{0.03,0.1,0.2,0.25,0.3,0.35,0.45}-{0,105,555,1005,2755,5505,13505},0),2)</f>
        <v>0</v>
      </c>
      <c r="E1209" s="45">
        <f>LOOKUP(C1209/12,{0,1500.001,4500.001,9000.001,35000.001,55000.001,80000.001},{0.03,0.1,0.2,0.25,0.3,0.35,0.45})*C1209-LOOKUP(C1209/12,{0,1500.001,4500.001,9000.001,35000.001,55000.001,80000.001},{0,105,555,1005,2755,5505,13505})</f>
        <v>0</v>
      </c>
      <c r="F1209" s="45">
        <f t="shared" si="56"/>
        <v>0</v>
      </c>
      <c r="G1209" s="1"/>
    </row>
    <row r="1210" spans="1:7">
      <c r="A1210" s="46" t="s">
        <v>1297</v>
      </c>
      <c r="B1210" s="47">
        <f t="shared" si="58"/>
        <v>0</v>
      </c>
      <c r="C1210" s="47">
        <f t="shared" si="57"/>
        <v>0</v>
      </c>
      <c r="D1210" s="48">
        <f>ROUND(MAX((B1210-3500)*{0.03,0.1,0.2,0.25,0.3,0.35,0.45}-{0,105,555,1005,2755,5505,13505},0),2)</f>
        <v>0</v>
      </c>
      <c r="E1210" s="48">
        <f>LOOKUP(C1210/12,{0,1500.001,4500.001,9000.001,35000.001,55000.001,80000.001},{0.03,0.1,0.2,0.25,0.3,0.35,0.45})*C1210-LOOKUP(C1210/12,{0,1500.001,4500.001,9000.001,35000.001,55000.001,80000.001},{0,105,555,1005,2755,5505,13505})</f>
        <v>0</v>
      </c>
      <c r="F1210" s="48">
        <f t="shared" si="56"/>
        <v>0</v>
      </c>
      <c r="G1210" s="1"/>
    </row>
    <row r="1211" spans="1:7">
      <c r="A1211" s="43" t="s">
        <v>1298</v>
      </c>
      <c r="B1211" s="44">
        <f t="shared" si="58"/>
        <v>0</v>
      </c>
      <c r="C1211" s="44">
        <f t="shared" si="57"/>
        <v>0</v>
      </c>
      <c r="D1211" s="45">
        <f>ROUND(MAX((B1211-3500)*{0.03,0.1,0.2,0.25,0.3,0.35,0.45}-{0,105,555,1005,2755,5505,13505},0),2)</f>
        <v>0</v>
      </c>
      <c r="E1211" s="45">
        <f>LOOKUP(C1211/12,{0,1500.001,4500.001,9000.001,35000.001,55000.001,80000.001},{0.03,0.1,0.2,0.25,0.3,0.35,0.45})*C1211-LOOKUP(C1211/12,{0,1500.001,4500.001,9000.001,35000.001,55000.001,80000.001},{0,105,555,1005,2755,5505,13505})</f>
        <v>0</v>
      </c>
      <c r="F1211" s="45">
        <f t="shared" ref="F1211:F1216" si="59">D1211+E1211</f>
        <v>0</v>
      </c>
      <c r="G1211" s="1"/>
    </row>
    <row r="1212" spans="1:7">
      <c r="A1212" s="46" t="s">
        <v>1299</v>
      </c>
      <c r="B1212" s="47">
        <f t="shared" si="58"/>
        <v>0</v>
      </c>
      <c r="C1212" s="47">
        <f t="shared" si="57"/>
        <v>0</v>
      </c>
      <c r="D1212" s="48">
        <f>ROUND(MAX((B1212-3500)*{0.03,0.1,0.2,0.25,0.3,0.35,0.45}-{0,105,555,1005,2755,5505,13505},0),2)</f>
        <v>0</v>
      </c>
      <c r="E1212" s="48">
        <f>LOOKUP(C1212/12,{0,1500.001,4500.001,9000.001,35000.001,55000.001,80000.001},{0.03,0.1,0.2,0.25,0.3,0.35,0.45})*C1212-LOOKUP(C1212/12,{0,1500.001,4500.001,9000.001,35000.001,55000.001,80000.001},{0,105,555,1005,2755,5505,13505})</f>
        <v>0</v>
      </c>
      <c r="F1212" s="48">
        <f t="shared" si="59"/>
        <v>0</v>
      </c>
      <c r="G1212" s="1"/>
    </row>
    <row r="1213" spans="1:7">
      <c r="A1213" s="43" t="s">
        <v>1300</v>
      </c>
      <c r="B1213" s="44">
        <f t="shared" si="58"/>
        <v>0</v>
      </c>
      <c r="C1213" s="44">
        <f t="shared" si="57"/>
        <v>0</v>
      </c>
      <c r="D1213" s="45">
        <f>ROUND(MAX((B1213-3500)*{0.03,0.1,0.2,0.25,0.3,0.35,0.45}-{0,105,555,1005,2755,5505,13505},0),2)</f>
        <v>0</v>
      </c>
      <c r="E1213" s="45">
        <f>LOOKUP(C1213/12,{0,1500.001,4500.001,9000.001,35000.001,55000.001,80000.001},{0.03,0.1,0.2,0.25,0.3,0.35,0.45})*C1213-LOOKUP(C1213/12,{0,1500.001,4500.001,9000.001,35000.001,55000.001,80000.001},{0,105,555,1005,2755,5505,13505})</f>
        <v>0</v>
      </c>
      <c r="F1213" s="45">
        <f t="shared" si="59"/>
        <v>0</v>
      </c>
      <c r="G1213" s="1"/>
    </row>
    <row r="1214" spans="1:7">
      <c r="A1214" s="46" t="s">
        <v>1301</v>
      </c>
      <c r="B1214" s="47">
        <f t="shared" si="58"/>
        <v>0</v>
      </c>
      <c r="C1214" s="47">
        <f t="shared" si="57"/>
        <v>0</v>
      </c>
      <c r="D1214" s="48">
        <f>ROUND(MAX((B1214-3500)*{0.03,0.1,0.2,0.25,0.3,0.35,0.45}-{0,105,555,1005,2755,5505,13505},0),2)</f>
        <v>0</v>
      </c>
      <c r="E1214" s="48">
        <f>LOOKUP(C1214/12,{0,1500.001,4500.001,9000.001,35000.001,55000.001,80000.001},{0.03,0.1,0.2,0.25,0.3,0.35,0.45})*C1214-LOOKUP(C1214/12,{0,1500.001,4500.001,9000.001,35000.001,55000.001,80000.001},{0,105,555,1005,2755,5505,13505})</f>
        <v>0</v>
      </c>
      <c r="F1214" s="48">
        <f t="shared" si="59"/>
        <v>0</v>
      </c>
      <c r="G1214" s="1"/>
    </row>
    <row r="1215" spans="1:7">
      <c r="A1215" s="43" t="s">
        <v>1302</v>
      </c>
      <c r="B1215" s="44">
        <f t="shared" si="58"/>
        <v>0</v>
      </c>
      <c r="C1215" s="44">
        <f t="shared" si="57"/>
        <v>0</v>
      </c>
      <c r="D1215" s="45">
        <f>ROUND(MAX((B1215-3500)*{0.03,0.1,0.2,0.25,0.3,0.35,0.45}-{0,105,555,1005,2755,5505,13505},0),2)</f>
        <v>0</v>
      </c>
      <c r="E1215" s="45">
        <f>LOOKUP(C1215/12,{0,1500.001,4500.001,9000.001,35000.001,55000.001,80000.001},{0.03,0.1,0.2,0.25,0.3,0.35,0.45})*C1215-LOOKUP(C1215/12,{0,1500.001,4500.001,9000.001,35000.001,55000.001,80000.001},{0,105,555,1005,2755,5505,13505})</f>
        <v>0</v>
      </c>
      <c r="F1215" s="45">
        <f t="shared" si="59"/>
        <v>0</v>
      </c>
      <c r="G1215" s="1"/>
    </row>
    <row r="1216" spans="1:7">
      <c r="A1216" s="46" t="s">
        <v>1303</v>
      </c>
      <c r="B1216" s="47">
        <f t="shared" si="58"/>
        <v>0</v>
      </c>
      <c r="C1216" s="47">
        <f t="shared" si="57"/>
        <v>0</v>
      </c>
      <c r="D1216" s="48">
        <f>ROUND(MAX((B1216-3500)*{0.03,0.1,0.2,0.25,0.3,0.35,0.45}-{0,105,555,1005,2755,5505,13505},0),2)</f>
        <v>0</v>
      </c>
      <c r="E1216" s="48">
        <f>LOOKUP(C1216/12,{0,1500.001,4500.001,9000.001,35000.001,55000.001,80000.001},{0.03,0.1,0.2,0.25,0.3,0.35,0.45})*C1216-LOOKUP(C1216/12,{0,1500.001,4500.001,9000.001,35000.001,55000.001,80000.001},{0,105,555,1005,2755,5505,13505})</f>
        <v>0</v>
      </c>
      <c r="F1216" s="48">
        <f t="shared" si="59"/>
        <v>0</v>
      </c>
      <c r="G1216" s="1"/>
    </row>
    <row r="1217" spans="1:7">
      <c r="A1217" s="1"/>
      <c r="B1217" s="2"/>
      <c r="C1217" s="2"/>
      <c r="D1217" s="1"/>
      <c r="E1217" s="1"/>
      <c r="F1217" s="1"/>
      <c r="G1217" s="1"/>
    </row>
    <row r="1218" spans="1:7">
      <c r="A1218" s="1"/>
      <c r="B1218" s="2"/>
      <c r="C1218" s="2"/>
      <c r="D1218" s="1"/>
      <c r="E1218" s="1"/>
      <c r="F1218" s="1"/>
      <c r="G1218" s="1"/>
    </row>
    <row r="1219" spans="1:7">
      <c r="A1219" s="1"/>
      <c r="B1219" s="2"/>
      <c r="C1219" s="2"/>
      <c r="D1219" s="1"/>
      <c r="E1219" s="1"/>
      <c r="F1219" s="1"/>
      <c r="G1219" s="1"/>
    </row>
    <row r="1220" spans="1:7">
      <c r="A1220" s="1"/>
      <c r="B1220" s="2"/>
      <c r="C1220" s="2"/>
      <c r="D1220" s="1"/>
      <c r="E1220" s="1"/>
      <c r="F1220" s="1"/>
      <c r="G1220" s="1"/>
    </row>
    <row r="1221" spans="1:7">
      <c r="A1221" s="1"/>
      <c r="B1221" s="2"/>
      <c r="C1221" s="2"/>
      <c r="D1221" s="1"/>
      <c r="E1221" s="1"/>
      <c r="F1221" s="1"/>
      <c r="G1221" s="1"/>
    </row>
    <row r="1222" spans="1:7">
      <c r="A1222" s="1"/>
      <c r="B1222" s="2"/>
      <c r="C1222" s="2"/>
      <c r="D1222" s="1"/>
      <c r="E1222" s="1"/>
      <c r="F1222" s="1"/>
      <c r="G1222" s="1"/>
    </row>
    <row r="1223" spans="1:7">
      <c r="A1223" s="1"/>
      <c r="B1223" s="2"/>
      <c r="C1223" s="2"/>
      <c r="D1223" s="1"/>
      <c r="E1223" s="1"/>
      <c r="F1223" s="1"/>
      <c r="G1223" s="1"/>
    </row>
    <row r="1224" spans="1:7">
      <c r="A1224" s="1"/>
      <c r="B1224" s="2"/>
      <c r="C1224" s="2"/>
      <c r="D1224" s="1"/>
      <c r="E1224" s="1"/>
      <c r="F1224" s="1"/>
      <c r="G1224" s="1"/>
    </row>
    <row r="1225" spans="1:7">
      <c r="A1225" s="1"/>
      <c r="B1225" s="2"/>
      <c r="C1225" s="2"/>
      <c r="D1225" s="1"/>
      <c r="E1225" s="1"/>
      <c r="F1225" s="1"/>
      <c r="G1225" s="1"/>
    </row>
    <row r="1226" spans="1:7">
      <c r="A1226" s="1"/>
      <c r="B1226" s="2"/>
      <c r="C1226" s="2"/>
      <c r="D1226" s="1"/>
      <c r="E1226" s="1"/>
      <c r="F1226" s="1"/>
      <c r="G1226" s="1"/>
    </row>
    <row r="1227" spans="1:7">
      <c r="A1227" s="1"/>
      <c r="B1227" s="2"/>
      <c r="C1227" s="2"/>
      <c r="D1227" s="1"/>
      <c r="E1227" s="1"/>
      <c r="F1227" s="1"/>
      <c r="G1227" s="1"/>
    </row>
    <row r="1228" spans="1:7">
      <c r="A1228" s="1"/>
      <c r="B1228" s="2"/>
      <c r="C1228" s="2"/>
      <c r="D1228" s="1"/>
      <c r="E1228" s="1"/>
      <c r="F1228" s="1"/>
      <c r="G1228" s="1"/>
    </row>
    <row r="1229" spans="1:7">
      <c r="A1229" s="1"/>
      <c r="B1229" s="2"/>
      <c r="C1229" s="2"/>
      <c r="D1229" s="1"/>
      <c r="E1229" s="1"/>
      <c r="F1229" s="1"/>
      <c r="G1229" s="1"/>
    </row>
    <row r="1230" spans="1:7">
      <c r="A1230" s="1"/>
      <c r="B1230" s="2"/>
      <c r="C1230" s="2"/>
      <c r="D1230" s="1"/>
      <c r="E1230" s="1"/>
      <c r="F1230" s="1"/>
      <c r="G1230" s="1"/>
    </row>
    <row r="1231" spans="1:7">
      <c r="A1231" s="1"/>
      <c r="B1231" s="2"/>
      <c r="C1231" s="2"/>
      <c r="D1231" s="1"/>
      <c r="E1231" s="1"/>
      <c r="F1231" s="1"/>
      <c r="G1231" s="1"/>
    </row>
    <row r="1232" spans="1:7">
      <c r="A1232" s="1"/>
      <c r="B1232" s="2"/>
      <c r="C1232" s="2"/>
      <c r="D1232" s="1"/>
      <c r="E1232" s="1"/>
      <c r="F1232" s="1"/>
      <c r="G1232" s="1"/>
    </row>
    <row r="1233" spans="1:7">
      <c r="A1233" s="1"/>
      <c r="B1233" s="2"/>
      <c r="C1233" s="2"/>
      <c r="D1233" s="1"/>
      <c r="E1233" s="1"/>
      <c r="F1233" s="1"/>
      <c r="G1233" s="1"/>
    </row>
    <row r="1234" spans="1:7">
      <c r="A1234" s="1"/>
      <c r="B1234" s="2"/>
      <c r="C1234" s="2"/>
      <c r="D1234" s="1"/>
      <c r="E1234" s="1"/>
      <c r="F1234" s="1"/>
      <c r="G1234" s="1"/>
    </row>
    <row r="1235" spans="1:7">
      <c r="A1235" s="1"/>
      <c r="B1235" s="2"/>
      <c r="C1235" s="2"/>
      <c r="D1235" s="1"/>
      <c r="E1235" s="1"/>
      <c r="F1235" s="1"/>
      <c r="G1235" s="1"/>
    </row>
    <row r="1236" spans="1:7">
      <c r="A1236" s="1"/>
      <c r="B1236" s="2"/>
      <c r="C1236" s="2"/>
      <c r="D1236" s="1"/>
      <c r="E1236" s="1"/>
      <c r="F1236" s="1"/>
      <c r="G1236" s="1"/>
    </row>
    <row r="1237" spans="1:7">
      <c r="A1237" s="1"/>
      <c r="B1237" s="2"/>
      <c r="C1237" s="2"/>
      <c r="D1237" s="1"/>
      <c r="E1237" s="1"/>
      <c r="F1237" s="1"/>
      <c r="G1237" s="1"/>
    </row>
    <row r="1238" spans="1:7">
      <c r="A1238" s="1"/>
      <c r="B1238" s="2"/>
      <c r="C1238" s="2"/>
      <c r="D1238" s="1"/>
      <c r="E1238" s="1"/>
      <c r="F1238" s="1"/>
      <c r="G1238" s="1"/>
    </row>
    <row r="1239" spans="1:7">
      <c r="A1239" s="1"/>
      <c r="B1239" s="2"/>
      <c r="C1239" s="2"/>
      <c r="D1239" s="1"/>
      <c r="E1239" s="1"/>
      <c r="F1239" s="1"/>
      <c r="G1239" s="1"/>
    </row>
    <row r="1240" spans="1:7">
      <c r="A1240" s="1"/>
      <c r="B1240" s="2"/>
      <c r="C1240" s="2"/>
      <c r="D1240" s="1"/>
      <c r="E1240" s="1"/>
      <c r="F1240" s="1"/>
      <c r="G1240" s="1"/>
    </row>
    <row r="1241" spans="1:7">
      <c r="A1241" s="1"/>
      <c r="B1241" s="2"/>
      <c r="C1241" s="2"/>
      <c r="D1241" s="1"/>
      <c r="E1241" s="1"/>
      <c r="F1241" s="1"/>
      <c r="G1241" s="1"/>
    </row>
    <row r="1242" spans="1:7">
      <c r="A1242" s="1"/>
      <c r="B1242" s="2"/>
      <c r="C1242" s="2"/>
      <c r="D1242" s="1"/>
      <c r="E1242" s="1"/>
      <c r="F1242" s="1"/>
      <c r="G1242" s="1"/>
    </row>
    <row r="1243" spans="1:7">
      <c r="A1243" s="1"/>
      <c r="B1243" s="2"/>
      <c r="C1243" s="2"/>
      <c r="D1243" s="1"/>
      <c r="E1243" s="1"/>
      <c r="F1243" s="1"/>
      <c r="G1243" s="1"/>
    </row>
    <row r="1244" spans="1:7">
      <c r="A1244" s="1"/>
      <c r="B1244" s="2"/>
      <c r="C1244" s="2"/>
      <c r="D1244" s="1"/>
      <c r="E1244" s="1"/>
      <c r="F1244" s="1"/>
      <c r="G1244" s="1"/>
    </row>
    <row r="1245" spans="1:7">
      <c r="A1245" s="1"/>
      <c r="B1245" s="2"/>
      <c r="C1245" s="2"/>
      <c r="D1245" s="1"/>
      <c r="E1245" s="1"/>
      <c r="F1245" s="1"/>
      <c r="G1245" s="1"/>
    </row>
    <row r="1246" spans="1:7">
      <c r="A1246" s="1"/>
      <c r="B1246" s="2"/>
      <c r="C1246" s="2"/>
      <c r="D1246" s="1"/>
      <c r="E1246" s="1"/>
      <c r="F1246" s="1"/>
      <c r="G1246" s="1"/>
    </row>
    <row r="1247" spans="1:7">
      <c r="A1247" s="1"/>
      <c r="B1247" s="2"/>
      <c r="C1247" s="2"/>
      <c r="D1247" s="1"/>
      <c r="E1247" s="1"/>
      <c r="F1247" s="1"/>
      <c r="G1247" s="1"/>
    </row>
    <row r="1248" spans="1:7">
      <c r="A1248" s="1"/>
      <c r="B1248" s="2"/>
      <c r="C1248" s="2"/>
      <c r="D1248" s="1"/>
      <c r="E1248" s="1"/>
      <c r="F1248" s="1"/>
      <c r="G1248" s="1"/>
    </row>
    <row r="1249" spans="1:7">
      <c r="A1249" s="1"/>
      <c r="B1249" s="2"/>
      <c r="C1249" s="2"/>
      <c r="D1249" s="1"/>
      <c r="E1249" s="1"/>
      <c r="F1249" s="1"/>
      <c r="G1249" s="1"/>
    </row>
    <row r="1250" spans="1:7">
      <c r="A1250" s="1"/>
      <c r="B1250" s="2"/>
      <c r="C1250" s="2"/>
      <c r="D1250" s="1"/>
      <c r="E1250" s="1"/>
      <c r="F1250" s="1"/>
      <c r="G1250" s="1"/>
    </row>
    <row r="1251" spans="1:7">
      <c r="A1251" s="1"/>
      <c r="B1251" s="2"/>
      <c r="C1251" s="2"/>
      <c r="D1251" s="1"/>
      <c r="E1251" s="1"/>
      <c r="F1251" s="1"/>
      <c r="G1251" s="1"/>
    </row>
    <row r="1252" spans="1:7">
      <c r="A1252" s="1"/>
      <c r="B1252" s="2"/>
      <c r="C1252" s="2"/>
      <c r="D1252" s="1"/>
      <c r="E1252" s="1"/>
      <c r="F1252" s="1"/>
      <c r="G1252" s="1"/>
    </row>
    <row r="1253" spans="1:7">
      <c r="A1253" s="1"/>
      <c r="B1253" s="2"/>
      <c r="C1253" s="2"/>
      <c r="D1253" s="1"/>
      <c r="E1253" s="1"/>
      <c r="F1253" s="1"/>
      <c r="G1253" s="1"/>
    </row>
    <row r="1254" spans="1:7">
      <c r="A1254" s="1"/>
      <c r="B1254" s="2"/>
      <c r="C1254" s="2"/>
      <c r="D1254" s="1"/>
      <c r="E1254" s="1"/>
      <c r="F1254" s="1"/>
      <c r="G1254" s="1"/>
    </row>
    <row r="1255" spans="1:7">
      <c r="A1255" s="1"/>
      <c r="B1255" s="2"/>
      <c r="C1255" s="2"/>
      <c r="D1255" s="1"/>
      <c r="E1255" s="1"/>
      <c r="F1255" s="1"/>
      <c r="G1255" s="1"/>
    </row>
    <row r="1256" spans="1:7">
      <c r="A1256" s="1"/>
      <c r="B1256" s="2"/>
      <c r="C1256" s="2"/>
      <c r="D1256" s="1"/>
      <c r="E1256" s="1"/>
      <c r="F1256" s="1"/>
      <c r="G1256" s="1"/>
    </row>
    <row r="1257" spans="1:7">
      <c r="A1257" s="1"/>
      <c r="B1257" s="2"/>
      <c r="C1257" s="2"/>
      <c r="D1257" s="1"/>
      <c r="E1257" s="1"/>
      <c r="F1257" s="1"/>
      <c r="G1257" s="1"/>
    </row>
    <row r="1258" spans="1:7">
      <c r="A1258" s="1"/>
      <c r="B1258" s="2"/>
      <c r="C1258" s="2"/>
      <c r="D1258" s="1"/>
      <c r="E1258" s="1"/>
      <c r="F1258" s="1"/>
      <c r="G1258" s="1"/>
    </row>
    <row r="1259" spans="1:7">
      <c r="A1259" s="1"/>
      <c r="B1259" s="2"/>
      <c r="C1259" s="2"/>
      <c r="D1259" s="1"/>
      <c r="E1259" s="1"/>
      <c r="F1259" s="1"/>
      <c r="G1259" s="1"/>
    </row>
    <row r="1260" spans="1:7">
      <c r="A1260" s="1"/>
      <c r="B1260" s="2"/>
      <c r="C1260" s="2"/>
      <c r="D1260" s="1"/>
      <c r="E1260" s="1"/>
      <c r="F1260" s="1"/>
      <c r="G1260" s="1"/>
    </row>
    <row r="1261" spans="1:7">
      <c r="A1261" s="1"/>
      <c r="B1261" s="2"/>
      <c r="C1261" s="2"/>
      <c r="D1261" s="1"/>
      <c r="E1261" s="1"/>
      <c r="F1261" s="1"/>
      <c r="G1261" s="1"/>
    </row>
    <row r="1262" spans="1:7">
      <c r="A1262" s="1"/>
      <c r="B1262" s="2"/>
      <c r="C1262" s="2"/>
      <c r="D1262" s="1"/>
      <c r="E1262" s="1"/>
      <c r="F1262" s="1"/>
      <c r="G1262" s="1"/>
    </row>
    <row r="1263" spans="1:7">
      <c r="A1263" s="1"/>
      <c r="B1263" s="2"/>
      <c r="C1263" s="2"/>
      <c r="D1263" s="1"/>
      <c r="E1263" s="1"/>
      <c r="F1263" s="1"/>
      <c r="G1263" s="1"/>
    </row>
    <row r="1264" spans="1:7">
      <c r="A1264" s="1"/>
      <c r="B1264" s="2"/>
      <c r="C1264" s="2"/>
      <c r="D1264" s="1"/>
      <c r="E1264" s="1"/>
      <c r="F1264" s="1"/>
      <c r="G1264" s="1"/>
    </row>
    <row r="1265" spans="1:7">
      <c r="A1265" s="1"/>
      <c r="B1265" s="2"/>
      <c r="C1265" s="2"/>
      <c r="D1265" s="1"/>
      <c r="E1265" s="1"/>
      <c r="F1265" s="1"/>
      <c r="G1265" s="1"/>
    </row>
    <row r="1266" spans="1:7">
      <c r="A1266" s="1"/>
      <c r="B1266" s="2"/>
      <c r="C1266" s="2"/>
      <c r="D1266" s="1"/>
      <c r="E1266" s="1"/>
      <c r="F1266" s="1"/>
      <c r="G1266" s="1"/>
    </row>
    <row r="1267" spans="1:7">
      <c r="A1267" s="1"/>
      <c r="B1267" s="2"/>
      <c r="C1267" s="2"/>
      <c r="D1267" s="1"/>
      <c r="E1267" s="1"/>
      <c r="F1267" s="1"/>
      <c r="G1267" s="1"/>
    </row>
    <row r="1268" spans="1:7">
      <c r="A1268" s="1"/>
      <c r="B1268" s="2"/>
      <c r="C1268" s="2"/>
      <c r="D1268" s="1"/>
      <c r="E1268" s="1"/>
      <c r="F1268" s="1"/>
      <c r="G1268" s="1"/>
    </row>
    <row r="1269" spans="1:7">
      <c r="A1269" s="1"/>
      <c r="B1269" s="2"/>
      <c r="C1269" s="2"/>
      <c r="D1269" s="1"/>
      <c r="E1269" s="1"/>
      <c r="F1269" s="1"/>
      <c r="G1269" s="1"/>
    </row>
    <row r="1270" spans="1:7">
      <c r="A1270" s="1"/>
      <c r="B1270" s="2"/>
      <c r="C1270" s="2"/>
      <c r="D1270" s="1"/>
      <c r="E1270" s="1"/>
      <c r="F1270" s="1"/>
      <c r="G1270" s="1"/>
    </row>
    <row r="1271" spans="1:7">
      <c r="A1271" s="1"/>
      <c r="B1271" s="2"/>
      <c r="C1271" s="2"/>
      <c r="D1271" s="1"/>
      <c r="E1271" s="1"/>
      <c r="F1271" s="1"/>
      <c r="G1271" s="1"/>
    </row>
    <row r="1272" spans="1:7">
      <c r="A1272" s="1"/>
      <c r="B1272" s="2"/>
      <c r="C1272" s="2"/>
      <c r="D1272" s="1"/>
      <c r="E1272" s="1"/>
      <c r="F1272" s="1"/>
      <c r="G1272" s="1"/>
    </row>
    <row r="1273" spans="1:7">
      <c r="A1273" s="1"/>
      <c r="B1273" s="2"/>
      <c r="C1273" s="2"/>
      <c r="D1273" s="1"/>
      <c r="E1273" s="1"/>
      <c r="F1273" s="1"/>
      <c r="G1273" s="1"/>
    </row>
    <row r="1274" spans="1:7">
      <c r="A1274" s="1"/>
      <c r="B1274" s="2"/>
      <c r="C1274" s="2"/>
      <c r="D1274" s="1"/>
      <c r="E1274" s="1"/>
      <c r="F1274" s="1"/>
      <c r="G1274" s="1"/>
    </row>
    <row r="1275" spans="1:7">
      <c r="A1275" s="1"/>
      <c r="B1275" s="2"/>
      <c r="C1275" s="2"/>
      <c r="D1275" s="1"/>
      <c r="E1275" s="1"/>
      <c r="F1275" s="1"/>
      <c r="G1275" s="1"/>
    </row>
    <row r="1276" spans="1:7">
      <c r="A1276" s="1"/>
      <c r="B1276" s="2"/>
      <c r="C1276" s="2"/>
      <c r="D1276" s="1"/>
      <c r="E1276" s="1"/>
      <c r="F1276" s="1"/>
      <c r="G1276" s="1"/>
    </row>
    <row r="1277" spans="1:7">
      <c r="A1277" s="1"/>
      <c r="B1277" s="2"/>
      <c r="C1277" s="2"/>
      <c r="D1277" s="1"/>
      <c r="E1277" s="1"/>
      <c r="F1277" s="1"/>
      <c r="G1277" s="1"/>
    </row>
    <row r="1278" spans="1:7">
      <c r="A1278" s="1"/>
      <c r="B1278" s="2"/>
      <c r="C1278" s="2"/>
      <c r="D1278" s="1"/>
      <c r="E1278" s="1"/>
      <c r="F1278" s="1"/>
      <c r="G1278" s="1"/>
    </row>
    <row r="1279" spans="1:7">
      <c r="A1279" s="1"/>
      <c r="B1279" s="2"/>
      <c r="C1279" s="2"/>
      <c r="D1279" s="1"/>
      <c r="E1279" s="1"/>
      <c r="F1279" s="1"/>
      <c r="G1279" s="1"/>
    </row>
    <row r="1280" spans="1:7">
      <c r="A1280" s="1"/>
      <c r="B1280" s="2"/>
      <c r="C1280" s="2"/>
      <c r="D1280" s="1"/>
      <c r="E1280" s="1"/>
      <c r="F1280" s="1"/>
      <c r="G1280" s="1"/>
    </row>
    <row r="1281" spans="1:7">
      <c r="A1281" s="1"/>
      <c r="B1281" s="2"/>
      <c r="C1281" s="2"/>
      <c r="D1281" s="1"/>
      <c r="E1281" s="1"/>
      <c r="F1281" s="1"/>
      <c r="G1281" s="1"/>
    </row>
    <row r="1282" spans="1:7">
      <c r="A1282" s="1"/>
      <c r="B1282" s="2"/>
      <c r="C1282" s="2"/>
      <c r="D1282" s="1"/>
      <c r="E1282" s="1"/>
      <c r="F1282" s="1"/>
      <c r="G1282" s="1"/>
    </row>
    <row r="1283" spans="1:7">
      <c r="A1283" s="1"/>
      <c r="B1283" s="2"/>
      <c r="C1283" s="2"/>
      <c r="D1283" s="1"/>
      <c r="E1283" s="1"/>
      <c r="F1283" s="1"/>
      <c r="G1283" s="1"/>
    </row>
    <row r="1284" spans="1:7">
      <c r="A1284" s="1"/>
      <c r="B1284" s="2"/>
      <c r="C1284" s="2"/>
      <c r="D1284" s="1"/>
      <c r="E1284" s="1"/>
      <c r="F1284" s="1"/>
      <c r="G1284" s="1"/>
    </row>
    <row r="1285" spans="1:7">
      <c r="A1285" s="1"/>
      <c r="B1285" s="2"/>
      <c r="C1285" s="2"/>
      <c r="D1285" s="1"/>
      <c r="E1285" s="1"/>
      <c r="F1285" s="1"/>
      <c r="G1285" s="1"/>
    </row>
    <row r="1286" spans="1:7">
      <c r="A1286" s="1"/>
      <c r="B1286" s="2"/>
      <c r="C1286" s="2"/>
      <c r="D1286" s="1"/>
      <c r="E1286" s="1"/>
      <c r="F1286" s="1"/>
      <c r="G1286" s="1"/>
    </row>
    <row r="1287" spans="1:7">
      <c r="A1287" s="1"/>
      <c r="B1287" s="2"/>
      <c r="C1287" s="2"/>
      <c r="D1287" s="1"/>
      <c r="E1287" s="1"/>
      <c r="F1287" s="1"/>
      <c r="G1287" s="1"/>
    </row>
    <row r="1288" spans="1:7">
      <c r="A1288" s="1"/>
      <c r="B1288" s="2"/>
      <c r="C1288" s="2"/>
      <c r="D1288" s="1"/>
      <c r="E1288" s="1"/>
      <c r="F1288" s="1"/>
      <c r="G1288" s="1"/>
    </row>
    <row r="1289" spans="1:7">
      <c r="A1289" s="1"/>
      <c r="B1289" s="2"/>
      <c r="C1289" s="2"/>
      <c r="D1289" s="1"/>
      <c r="E1289" s="1"/>
      <c r="F1289" s="1"/>
      <c r="G1289" s="1"/>
    </row>
    <row r="1290" spans="1:7">
      <c r="A1290" s="1"/>
      <c r="B1290" s="2"/>
      <c r="C1290" s="2"/>
      <c r="D1290" s="1"/>
      <c r="E1290" s="1"/>
      <c r="F1290" s="1"/>
      <c r="G1290" s="1"/>
    </row>
    <row r="1291" spans="1:7">
      <c r="A1291" s="1"/>
      <c r="B1291" s="2"/>
      <c r="C1291" s="2"/>
      <c r="D1291" s="1"/>
      <c r="E1291" s="1"/>
      <c r="F1291" s="1"/>
      <c r="G1291" s="1"/>
    </row>
    <row r="1292" spans="1:7">
      <c r="A1292" s="1"/>
      <c r="B1292" s="2"/>
      <c r="C1292" s="2"/>
      <c r="D1292" s="1"/>
      <c r="E1292" s="1"/>
      <c r="F1292" s="1"/>
      <c r="G1292" s="1"/>
    </row>
    <row r="1293" spans="1:7">
      <c r="A1293" s="1"/>
      <c r="B1293" s="2"/>
      <c r="C1293" s="2"/>
      <c r="D1293" s="1"/>
      <c r="E1293" s="1"/>
      <c r="F1293" s="1"/>
      <c r="G1293" s="1"/>
    </row>
    <row r="1294" spans="1:7">
      <c r="A1294" s="1"/>
      <c r="B1294" s="2"/>
      <c r="C1294" s="2"/>
      <c r="D1294" s="1"/>
      <c r="E1294" s="1"/>
      <c r="F1294" s="1"/>
      <c r="G1294" s="1"/>
    </row>
    <row r="1295" spans="1:7">
      <c r="A1295" s="1"/>
      <c r="B1295" s="2"/>
      <c r="C1295" s="2"/>
      <c r="D1295" s="1"/>
      <c r="E1295" s="1"/>
      <c r="F1295" s="1"/>
      <c r="G1295" s="1"/>
    </row>
    <row r="1296" spans="1:7">
      <c r="A1296" s="1"/>
      <c r="B1296" s="2"/>
      <c r="C1296" s="2"/>
      <c r="D1296" s="1"/>
      <c r="E1296" s="1"/>
      <c r="F1296" s="1"/>
      <c r="G1296" s="1"/>
    </row>
    <row r="1297" spans="1:7">
      <c r="A1297" s="1"/>
      <c r="B1297" s="2"/>
      <c r="C1297" s="2"/>
      <c r="D1297" s="1"/>
      <c r="E1297" s="1"/>
      <c r="F1297" s="1"/>
      <c r="G1297" s="1"/>
    </row>
    <row r="1298" spans="1:7">
      <c r="A1298" s="1"/>
      <c r="B1298" s="2"/>
      <c r="C1298" s="2"/>
      <c r="D1298" s="1"/>
      <c r="E1298" s="1"/>
      <c r="F1298" s="1"/>
      <c r="G1298" s="1"/>
    </row>
    <row r="1299" spans="1:7">
      <c r="A1299" s="1"/>
      <c r="B1299" s="2"/>
      <c r="C1299" s="2"/>
      <c r="D1299" s="1"/>
      <c r="E1299" s="1"/>
      <c r="F1299" s="1"/>
      <c r="G1299" s="1"/>
    </row>
    <row r="1300" spans="1:7">
      <c r="A1300" s="1"/>
      <c r="B1300" s="2"/>
      <c r="C1300" s="2"/>
      <c r="D1300" s="1"/>
      <c r="E1300" s="1"/>
      <c r="F1300" s="1"/>
      <c r="G1300" s="1"/>
    </row>
    <row r="1301" spans="1:7">
      <c r="A1301" s="1"/>
      <c r="B1301" s="2"/>
      <c r="C1301" s="2"/>
      <c r="D1301" s="1"/>
      <c r="E1301" s="1"/>
      <c r="F1301" s="1"/>
      <c r="G1301" s="1"/>
    </row>
    <row r="1302" spans="1:7">
      <c r="A1302" s="1"/>
      <c r="B1302" s="2"/>
      <c r="C1302" s="2"/>
      <c r="D1302" s="1"/>
      <c r="E1302" s="1"/>
      <c r="F1302" s="1"/>
      <c r="G1302" s="1"/>
    </row>
    <row r="1303" spans="1:7">
      <c r="A1303" s="1"/>
      <c r="B1303" s="2"/>
      <c r="C1303" s="2"/>
      <c r="D1303" s="1"/>
      <c r="E1303" s="1"/>
      <c r="F1303" s="1"/>
      <c r="G1303" s="1"/>
    </row>
    <row r="1304" spans="1:7">
      <c r="A1304" s="1"/>
      <c r="B1304" s="2"/>
      <c r="C1304" s="2"/>
      <c r="D1304" s="1"/>
      <c r="E1304" s="1"/>
      <c r="F1304" s="1"/>
      <c r="G1304" s="1"/>
    </row>
    <row r="1305" spans="1:7">
      <c r="A1305" s="1"/>
      <c r="B1305" s="2"/>
      <c r="C1305" s="2"/>
      <c r="D1305" s="1"/>
      <c r="E1305" s="1"/>
      <c r="F1305" s="1"/>
      <c r="G1305" s="1"/>
    </row>
    <row r="1306" spans="1:7">
      <c r="A1306" s="1"/>
      <c r="B1306" s="2"/>
      <c r="C1306" s="2"/>
      <c r="D1306" s="1"/>
      <c r="E1306" s="1"/>
      <c r="F1306" s="1"/>
      <c r="G1306" s="1"/>
    </row>
    <row r="1307" spans="1:7">
      <c r="A1307" s="1"/>
      <c r="B1307" s="2"/>
      <c r="C1307" s="2"/>
      <c r="D1307" s="1"/>
      <c r="E1307" s="1"/>
      <c r="F1307" s="1"/>
      <c r="G1307" s="1"/>
    </row>
    <row r="1308" spans="1:7">
      <c r="A1308" s="1"/>
      <c r="B1308" s="2"/>
      <c r="C1308" s="2"/>
      <c r="D1308" s="1"/>
      <c r="E1308" s="1"/>
      <c r="F1308" s="1"/>
      <c r="G1308" s="1"/>
    </row>
    <row r="1309" spans="1:7">
      <c r="A1309" s="1"/>
      <c r="B1309" s="2"/>
      <c r="C1309" s="2"/>
      <c r="D1309" s="1"/>
      <c r="E1309" s="1"/>
      <c r="F1309" s="1"/>
      <c r="G1309" s="1"/>
    </row>
    <row r="1310" spans="1:7">
      <c r="A1310" s="1"/>
      <c r="B1310" s="2"/>
      <c r="C1310" s="2"/>
      <c r="D1310" s="1"/>
      <c r="E1310" s="1"/>
      <c r="F1310" s="1"/>
      <c r="G1310" s="1"/>
    </row>
    <row r="1311" spans="1:7">
      <c r="A1311" s="1"/>
      <c r="B1311" s="2"/>
      <c r="C1311" s="2"/>
      <c r="D1311" s="1"/>
      <c r="E1311" s="1"/>
      <c r="F1311" s="1"/>
      <c r="G1311" s="1"/>
    </row>
    <row r="1312" spans="1:7">
      <c r="A1312" s="1"/>
      <c r="B1312" s="2"/>
      <c r="C1312" s="2"/>
      <c r="D1312" s="1"/>
      <c r="E1312" s="1"/>
      <c r="F1312" s="1"/>
      <c r="G1312" s="1"/>
    </row>
    <row r="1313" spans="1:7">
      <c r="A1313" s="1"/>
      <c r="B1313" s="2"/>
      <c r="C1313" s="2"/>
      <c r="D1313" s="1"/>
      <c r="E1313" s="1"/>
      <c r="F1313" s="1"/>
      <c r="G1313" s="1"/>
    </row>
    <row r="1314" spans="1:7">
      <c r="A1314" s="1"/>
      <c r="B1314" s="2"/>
      <c r="C1314" s="2"/>
      <c r="D1314" s="1"/>
      <c r="E1314" s="1"/>
      <c r="F1314" s="1"/>
      <c r="G1314" s="1"/>
    </row>
    <row r="1315" spans="1:7">
      <c r="A1315" s="1"/>
      <c r="B1315" s="2"/>
      <c r="C1315" s="2"/>
      <c r="D1315" s="1"/>
      <c r="E1315" s="1"/>
      <c r="F1315" s="1"/>
      <c r="G1315" s="1"/>
    </row>
    <row r="1316" spans="1:7">
      <c r="A1316" s="1"/>
      <c r="B1316" s="2"/>
      <c r="C1316" s="2"/>
      <c r="D1316" s="1"/>
      <c r="E1316" s="1"/>
      <c r="F1316" s="1"/>
      <c r="G1316" s="1"/>
    </row>
    <row r="1317" spans="1:7">
      <c r="A1317" s="1"/>
      <c r="B1317" s="2"/>
      <c r="C1317" s="2"/>
      <c r="D1317" s="1"/>
      <c r="E1317" s="1"/>
      <c r="F1317" s="1"/>
      <c r="G1317" s="1"/>
    </row>
    <row r="1318" spans="1:7">
      <c r="A1318" s="1"/>
      <c r="B1318" s="2"/>
      <c r="C1318" s="2"/>
      <c r="D1318" s="1"/>
      <c r="E1318" s="1"/>
      <c r="F1318" s="1"/>
      <c r="G1318" s="1"/>
    </row>
    <row r="1319" spans="1:7">
      <c r="A1319" s="1"/>
      <c r="B1319" s="2"/>
      <c r="C1319" s="2"/>
      <c r="D1319" s="1"/>
      <c r="E1319" s="1"/>
      <c r="F1319" s="1"/>
      <c r="G1319" s="1"/>
    </row>
    <row r="1320" spans="1:7">
      <c r="A1320" s="1"/>
      <c r="B1320" s="2"/>
      <c r="C1320" s="2"/>
      <c r="D1320" s="1"/>
      <c r="E1320" s="1"/>
      <c r="F1320" s="1"/>
      <c r="G1320" s="1"/>
    </row>
    <row r="1321" spans="1:7">
      <c r="A1321" s="1"/>
      <c r="B1321" s="2"/>
      <c r="C1321" s="2"/>
      <c r="D1321" s="1"/>
      <c r="E1321" s="1"/>
      <c r="F1321" s="1"/>
      <c r="G1321" s="1"/>
    </row>
    <row r="1322" spans="1:7">
      <c r="A1322" s="1"/>
      <c r="B1322" s="2"/>
      <c r="C1322" s="2"/>
      <c r="D1322" s="1"/>
      <c r="E1322" s="1"/>
      <c r="F1322" s="1"/>
      <c r="G1322" s="1"/>
    </row>
    <row r="1323" spans="1:7">
      <c r="A1323" s="1"/>
      <c r="B1323" s="2"/>
      <c r="C1323" s="2"/>
      <c r="D1323" s="1"/>
      <c r="E1323" s="1"/>
      <c r="F1323" s="1"/>
      <c r="G1323" s="1"/>
    </row>
    <row r="1324" spans="1:7">
      <c r="A1324" s="1"/>
      <c r="B1324" s="2"/>
      <c r="C1324" s="2"/>
      <c r="D1324" s="1"/>
      <c r="E1324" s="1"/>
      <c r="F1324" s="1"/>
      <c r="G1324" s="1"/>
    </row>
    <row r="1325" spans="1:7">
      <c r="A1325" s="1"/>
      <c r="B1325" s="2"/>
      <c r="C1325" s="2"/>
      <c r="D1325" s="1"/>
      <c r="E1325" s="1"/>
      <c r="F1325" s="1"/>
      <c r="G1325" s="1"/>
    </row>
    <row r="1326" spans="1:7">
      <c r="A1326" s="1"/>
      <c r="B1326" s="2"/>
      <c r="C1326" s="2"/>
      <c r="D1326" s="1"/>
      <c r="E1326" s="1"/>
      <c r="F1326" s="1"/>
      <c r="G1326" s="1"/>
    </row>
    <row r="1327" spans="1:7">
      <c r="A1327" s="1"/>
      <c r="B1327" s="2"/>
      <c r="C1327" s="2"/>
      <c r="D1327" s="1"/>
      <c r="E1327" s="1"/>
      <c r="F1327" s="1"/>
      <c r="G1327" s="1"/>
    </row>
    <row r="1328" spans="1:7">
      <c r="A1328" s="1"/>
      <c r="B1328" s="2"/>
      <c r="C1328" s="2"/>
      <c r="D1328" s="1"/>
      <c r="E1328" s="1"/>
      <c r="F1328" s="1"/>
      <c r="G1328" s="1"/>
    </row>
    <row r="1329" spans="1:7">
      <c r="A1329" s="1"/>
      <c r="B1329" s="2"/>
      <c r="C1329" s="2"/>
      <c r="D1329" s="1"/>
      <c r="E1329" s="1"/>
      <c r="F1329" s="1"/>
      <c r="G1329" s="1"/>
    </row>
    <row r="1330" spans="1:7">
      <c r="A1330" s="1"/>
      <c r="B1330" s="2"/>
      <c r="C1330" s="2"/>
      <c r="D1330" s="1"/>
      <c r="E1330" s="1"/>
      <c r="F1330" s="1"/>
      <c r="G1330" s="1"/>
    </row>
    <row r="1331" spans="1:7">
      <c r="A1331" s="1"/>
      <c r="B1331" s="2"/>
      <c r="C1331" s="2"/>
      <c r="D1331" s="1"/>
      <c r="E1331" s="1"/>
      <c r="F1331" s="1"/>
      <c r="G1331" s="1"/>
    </row>
    <row r="1332" spans="1:7">
      <c r="A1332" s="1"/>
      <c r="B1332" s="2"/>
      <c r="C1332" s="2"/>
      <c r="D1332" s="1"/>
      <c r="E1332" s="1"/>
      <c r="F1332" s="1"/>
      <c r="G1332" s="1"/>
    </row>
    <row r="1333" spans="1:7">
      <c r="A1333" s="1"/>
      <c r="B1333" s="2"/>
      <c r="C1333" s="2"/>
      <c r="D1333" s="1"/>
      <c r="E1333" s="1"/>
      <c r="F1333" s="1"/>
      <c r="G1333" s="1"/>
    </row>
    <row r="1334" spans="1:7">
      <c r="A1334" s="1"/>
      <c r="B1334" s="2"/>
      <c r="C1334" s="2"/>
      <c r="D1334" s="1"/>
      <c r="E1334" s="1"/>
      <c r="F1334" s="1"/>
      <c r="G1334" s="1"/>
    </row>
    <row r="1335" spans="1:7">
      <c r="A1335" s="1"/>
      <c r="B1335" s="2"/>
      <c r="C1335" s="2"/>
      <c r="D1335" s="1"/>
      <c r="E1335" s="1"/>
      <c r="F1335" s="1"/>
      <c r="G1335" s="1"/>
    </row>
    <row r="1336" spans="1:7">
      <c r="A1336" s="1"/>
      <c r="B1336" s="2"/>
      <c r="C1336" s="2"/>
      <c r="D1336" s="1"/>
      <c r="E1336" s="1"/>
      <c r="F1336" s="1"/>
      <c r="G1336" s="1"/>
    </row>
    <row r="1337" spans="1:7">
      <c r="A1337" s="1"/>
      <c r="B1337" s="2"/>
      <c r="C1337" s="2"/>
      <c r="D1337" s="1"/>
      <c r="E1337" s="1"/>
      <c r="F1337" s="1"/>
      <c r="G1337" s="1"/>
    </row>
    <row r="1338" spans="1:7">
      <c r="A1338" s="1"/>
      <c r="B1338" s="2"/>
      <c r="C1338" s="2"/>
      <c r="D1338" s="1"/>
      <c r="E1338" s="1"/>
      <c r="F1338" s="1"/>
      <c r="G1338" s="1"/>
    </row>
    <row r="1339" spans="1:7">
      <c r="A1339" s="1"/>
      <c r="B1339" s="2"/>
      <c r="C1339" s="2"/>
      <c r="D1339" s="1"/>
      <c r="E1339" s="1"/>
      <c r="F1339" s="1"/>
      <c r="G1339" s="1"/>
    </row>
    <row r="1340" spans="1:7">
      <c r="A1340" s="1"/>
      <c r="B1340" s="2"/>
      <c r="C1340" s="2"/>
      <c r="D1340" s="1"/>
      <c r="E1340" s="1"/>
      <c r="F1340" s="1"/>
      <c r="G1340" s="1"/>
    </row>
    <row r="1341" spans="1:7">
      <c r="A1341" s="1"/>
      <c r="B1341" s="2"/>
      <c r="C1341" s="2"/>
      <c r="D1341" s="1"/>
      <c r="E1341" s="1"/>
      <c r="F1341" s="1"/>
      <c r="G1341" s="1"/>
    </row>
    <row r="1342" spans="1:7">
      <c r="A1342" s="1"/>
      <c r="B1342" s="2"/>
      <c r="C1342" s="2"/>
      <c r="D1342" s="1"/>
      <c r="E1342" s="1"/>
      <c r="F1342" s="1"/>
      <c r="G1342" s="1"/>
    </row>
    <row r="1343" spans="1:7">
      <c r="A1343" s="1"/>
      <c r="B1343" s="2"/>
      <c r="C1343" s="2"/>
      <c r="D1343" s="1"/>
      <c r="E1343" s="1"/>
      <c r="F1343" s="1"/>
      <c r="G1343" s="1"/>
    </row>
    <row r="1344" spans="1:7">
      <c r="A1344" s="1"/>
      <c r="B1344" s="2"/>
      <c r="C1344" s="2"/>
      <c r="D1344" s="1"/>
      <c r="E1344" s="1"/>
      <c r="F1344" s="1"/>
      <c r="G1344" s="1"/>
    </row>
    <row r="1345" spans="1:7">
      <c r="A1345" s="1"/>
      <c r="B1345" s="2"/>
      <c r="C1345" s="2"/>
      <c r="D1345" s="1"/>
      <c r="E1345" s="1"/>
      <c r="F1345" s="1"/>
      <c r="G1345" s="1"/>
    </row>
    <row r="1346" spans="1:7">
      <c r="A1346" s="1"/>
      <c r="B1346" s="2"/>
      <c r="C1346" s="2"/>
      <c r="D1346" s="1"/>
      <c r="E1346" s="1"/>
      <c r="F1346" s="1"/>
      <c r="G1346" s="1"/>
    </row>
    <row r="1347" spans="1:7">
      <c r="A1347" s="1"/>
      <c r="B1347" s="2"/>
      <c r="C1347" s="2"/>
      <c r="D1347" s="1"/>
      <c r="E1347" s="1"/>
      <c r="F1347" s="1"/>
      <c r="G1347" s="1"/>
    </row>
    <row r="1348" spans="1:7">
      <c r="A1348" s="1"/>
      <c r="B1348" s="2"/>
      <c r="C1348" s="2"/>
      <c r="D1348" s="1"/>
      <c r="E1348" s="1"/>
      <c r="F1348" s="1"/>
      <c r="G1348" s="1"/>
    </row>
    <row r="1349" spans="1:7">
      <c r="A1349" s="1"/>
      <c r="B1349" s="2"/>
      <c r="C1349" s="2"/>
      <c r="D1349" s="1"/>
      <c r="E1349" s="1"/>
      <c r="F1349" s="1"/>
      <c r="G1349" s="1"/>
    </row>
    <row r="1350" spans="1:7">
      <c r="A1350" s="1"/>
      <c r="B1350" s="2"/>
      <c r="C1350" s="2"/>
      <c r="D1350" s="1"/>
      <c r="E1350" s="1"/>
      <c r="F1350" s="1"/>
      <c r="G1350" s="1"/>
    </row>
    <row r="1351" spans="1:7">
      <c r="A1351" s="1"/>
      <c r="B1351" s="2"/>
      <c r="C1351" s="2"/>
      <c r="D1351" s="1"/>
      <c r="E1351" s="1"/>
      <c r="F1351" s="1"/>
      <c r="G1351" s="1"/>
    </row>
    <row r="1352" spans="1:7">
      <c r="A1352" s="1"/>
      <c r="B1352" s="2"/>
      <c r="C1352" s="2"/>
      <c r="D1352" s="1"/>
      <c r="E1352" s="1"/>
      <c r="F1352" s="1"/>
      <c r="G1352" s="1"/>
    </row>
    <row r="1353" spans="1:7">
      <c r="A1353" s="1"/>
      <c r="B1353" s="2"/>
      <c r="C1353" s="2"/>
      <c r="D1353" s="1"/>
      <c r="E1353" s="1"/>
      <c r="F1353" s="1"/>
      <c r="G1353" s="1"/>
    </row>
    <row r="1354" spans="1:7">
      <c r="A1354" s="1"/>
      <c r="B1354" s="2"/>
      <c r="C1354" s="2"/>
      <c r="D1354" s="1"/>
      <c r="E1354" s="1"/>
      <c r="F1354" s="1"/>
      <c r="G1354" s="1"/>
    </row>
    <row r="1355" spans="1:7">
      <c r="A1355" s="1"/>
      <c r="B1355" s="2"/>
      <c r="C1355" s="2"/>
      <c r="D1355" s="1"/>
      <c r="E1355" s="1"/>
      <c r="F1355" s="1"/>
      <c r="G1355" s="1"/>
    </row>
    <row r="1356" spans="1:7">
      <c r="A1356" s="1"/>
      <c r="B1356" s="2"/>
      <c r="C1356" s="2"/>
      <c r="D1356" s="1"/>
      <c r="E1356" s="1"/>
      <c r="F1356" s="1"/>
      <c r="G1356" s="1"/>
    </row>
    <row r="1357" spans="1:7">
      <c r="A1357" s="1"/>
      <c r="B1357" s="2"/>
      <c r="C1357" s="2"/>
      <c r="D1357" s="1"/>
      <c r="E1357" s="1"/>
      <c r="F1357" s="1"/>
      <c r="G1357" s="1"/>
    </row>
    <row r="1358" spans="1:7">
      <c r="A1358" s="1"/>
      <c r="B1358" s="2"/>
      <c r="C1358" s="2"/>
      <c r="D1358" s="1"/>
      <c r="E1358" s="1"/>
      <c r="F1358" s="1"/>
      <c r="G1358" s="1"/>
    </row>
    <row r="1359" spans="1:7">
      <c r="A1359" s="1"/>
      <c r="B1359" s="2"/>
      <c r="C1359" s="2"/>
      <c r="D1359" s="1"/>
      <c r="E1359" s="1"/>
      <c r="F1359" s="1"/>
      <c r="G1359" s="1"/>
    </row>
    <row r="1360" spans="1:7">
      <c r="A1360" s="1"/>
      <c r="B1360" s="2"/>
      <c r="C1360" s="2"/>
      <c r="D1360" s="1"/>
      <c r="E1360" s="1"/>
      <c r="F1360" s="1"/>
      <c r="G1360" s="1"/>
    </row>
    <row r="1361" spans="1:7">
      <c r="A1361" s="1"/>
      <c r="B1361" s="2"/>
      <c r="C1361" s="2"/>
      <c r="D1361" s="1"/>
      <c r="E1361" s="1"/>
      <c r="F1361" s="1"/>
      <c r="G1361" s="1"/>
    </row>
    <row r="1362" spans="1:7">
      <c r="A1362" s="1"/>
      <c r="B1362" s="2"/>
      <c r="C1362" s="2"/>
      <c r="D1362" s="1"/>
      <c r="E1362" s="1"/>
      <c r="F1362" s="1"/>
      <c r="G1362" s="1"/>
    </row>
    <row r="1363" spans="1:7">
      <c r="A1363" s="1"/>
      <c r="B1363" s="2"/>
      <c r="C1363" s="2"/>
      <c r="D1363" s="1"/>
      <c r="E1363" s="1"/>
      <c r="F1363" s="1"/>
      <c r="G1363" s="1"/>
    </row>
    <row r="1364" spans="1:7">
      <c r="A1364" s="1"/>
      <c r="B1364" s="2"/>
      <c r="C1364" s="2"/>
      <c r="D1364" s="1"/>
      <c r="E1364" s="1"/>
      <c r="F1364" s="1"/>
      <c r="G1364" s="1"/>
    </row>
    <row r="1365" spans="1:7">
      <c r="A1365" s="1"/>
      <c r="B1365" s="2"/>
      <c r="C1365" s="2"/>
      <c r="D1365" s="1"/>
      <c r="E1365" s="1"/>
      <c r="F1365" s="1"/>
      <c r="G1365" s="1"/>
    </row>
    <row r="1366" spans="1:7">
      <c r="A1366" s="1"/>
      <c r="B1366" s="2"/>
      <c r="C1366" s="2"/>
      <c r="D1366" s="1"/>
      <c r="E1366" s="1"/>
      <c r="F1366" s="1"/>
      <c r="G1366" s="1"/>
    </row>
    <row r="1367" spans="1:7">
      <c r="A1367" s="1"/>
      <c r="B1367" s="2"/>
      <c r="C1367" s="2"/>
      <c r="D1367" s="1"/>
      <c r="E1367" s="1"/>
      <c r="F1367" s="1"/>
      <c r="G1367" s="1"/>
    </row>
    <row r="1368" spans="1:7">
      <c r="A1368" s="1"/>
      <c r="B1368" s="2"/>
      <c r="C1368" s="2"/>
      <c r="D1368" s="1"/>
      <c r="E1368" s="1"/>
      <c r="F1368" s="1"/>
      <c r="G1368" s="1"/>
    </row>
    <row r="1369" spans="1:7">
      <c r="A1369" s="1"/>
      <c r="B1369" s="2"/>
      <c r="C1369" s="2"/>
      <c r="D1369" s="1"/>
      <c r="E1369" s="1"/>
      <c r="F1369" s="1"/>
      <c r="G1369" s="1"/>
    </row>
    <row r="1370" spans="1:7">
      <c r="A1370" s="1"/>
      <c r="B1370" s="2"/>
      <c r="C1370" s="2"/>
      <c r="D1370" s="1"/>
      <c r="E1370" s="1"/>
      <c r="F1370" s="1"/>
      <c r="G1370" s="1"/>
    </row>
    <row r="1371" spans="1:7">
      <c r="A1371" s="1"/>
      <c r="B1371" s="2"/>
      <c r="C1371" s="2"/>
      <c r="D1371" s="1"/>
      <c r="E1371" s="1"/>
      <c r="F1371" s="1"/>
      <c r="G1371" s="1"/>
    </row>
    <row r="1372" spans="1:7">
      <c r="A1372" s="1"/>
      <c r="B1372" s="2"/>
      <c r="C1372" s="2"/>
      <c r="D1372" s="1"/>
      <c r="E1372" s="1"/>
      <c r="F1372" s="1"/>
      <c r="G1372" s="1"/>
    </row>
    <row r="1373" spans="1:7">
      <c r="A1373" s="1"/>
      <c r="B1373" s="2"/>
      <c r="C1373" s="2"/>
      <c r="D1373" s="1"/>
      <c r="E1373" s="1"/>
      <c r="F1373" s="1"/>
      <c r="G1373" s="1"/>
    </row>
    <row r="1374" spans="1:7">
      <c r="A1374" s="1"/>
      <c r="B1374" s="2"/>
      <c r="C1374" s="2"/>
      <c r="D1374" s="1"/>
      <c r="E1374" s="1"/>
      <c r="F1374" s="1"/>
      <c r="G1374" s="1"/>
    </row>
    <row r="1375" spans="1:7">
      <c r="A1375" s="1"/>
      <c r="B1375" s="2"/>
      <c r="C1375" s="2"/>
      <c r="D1375" s="1"/>
      <c r="E1375" s="1"/>
      <c r="F1375" s="1"/>
      <c r="G1375" s="1"/>
    </row>
    <row r="1376" spans="1:7">
      <c r="A1376" s="1"/>
      <c r="B1376" s="2"/>
      <c r="C1376" s="2"/>
      <c r="D1376" s="1"/>
      <c r="E1376" s="1"/>
      <c r="F1376" s="1"/>
      <c r="G1376" s="1"/>
    </row>
    <row r="1377" spans="1:7">
      <c r="A1377" s="1"/>
      <c r="B1377" s="2"/>
      <c r="C1377" s="2"/>
      <c r="D1377" s="1"/>
      <c r="E1377" s="1"/>
      <c r="F1377" s="1"/>
      <c r="G1377" s="1"/>
    </row>
    <row r="1378" spans="1:7">
      <c r="A1378" s="1"/>
      <c r="B1378" s="2"/>
      <c r="C1378" s="2"/>
      <c r="D1378" s="1"/>
      <c r="E1378" s="1"/>
      <c r="F1378" s="1"/>
      <c r="G1378" s="1"/>
    </row>
    <row r="1379" spans="1:7">
      <c r="A1379" s="1"/>
      <c r="B1379" s="2"/>
      <c r="C1379" s="2"/>
      <c r="D1379" s="1"/>
      <c r="E1379" s="1"/>
      <c r="F1379" s="1"/>
      <c r="G1379" s="1"/>
    </row>
    <row r="1380" spans="1:7">
      <c r="A1380" s="1"/>
      <c r="B1380" s="2"/>
      <c r="C1380" s="2"/>
      <c r="D1380" s="1"/>
      <c r="E1380" s="1"/>
      <c r="F1380" s="1"/>
      <c r="G1380" s="1"/>
    </row>
    <row r="1381" spans="1:7">
      <c r="A1381" s="1"/>
      <c r="B1381" s="2"/>
      <c r="C1381" s="2"/>
      <c r="D1381" s="1"/>
      <c r="E1381" s="1"/>
      <c r="F1381" s="1"/>
      <c r="G1381" s="1"/>
    </row>
    <row r="1382" spans="1:7">
      <c r="A1382" s="1"/>
      <c r="B1382" s="2"/>
      <c r="C1382" s="2"/>
      <c r="D1382" s="1"/>
      <c r="E1382" s="1"/>
      <c r="F1382" s="1"/>
      <c r="G1382" s="1"/>
    </row>
    <row r="1383" spans="1:7">
      <c r="A1383" s="1"/>
      <c r="B1383" s="2"/>
      <c r="C1383" s="2"/>
      <c r="D1383" s="1"/>
      <c r="E1383" s="1"/>
      <c r="F1383" s="1"/>
      <c r="G1383" s="1"/>
    </row>
    <row r="1384" spans="1:7">
      <c r="A1384" s="1"/>
      <c r="B1384" s="2"/>
      <c r="C1384" s="2"/>
      <c r="D1384" s="1"/>
      <c r="E1384" s="1"/>
      <c r="F1384" s="1"/>
      <c r="G1384" s="1"/>
    </row>
    <row r="1385" spans="1:7">
      <c r="A1385" s="1"/>
      <c r="B1385" s="2"/>
      <c r="C1385" s="2"/>
      <c r="D1385" s="1"/>
      <c r="E1385" s="1"/>
      <c r="F1385" s="1"/>
      <c r="G1385" s="1"/>
    </row>
    <row r="1386" spans="1:7">
      <c r="A1386" s="1"/>
      <c r="B1386" s="2"/>
      <c r="C1386" s="2"/>
      <c r="D1386" s="1"/>
      <c r="E1386" s="1"/>
      <c r="F1386" s="1"/>
      <c r="G1386" s="1"/>
    </row>
    <row r="1387" spans="1:7">
      <c r="A1387" s="1"/>
      <c r="B1387" s="2"/>
      <c r="C1387" s="2"/>
      <c r="D1387" s="1"/>
      <c r="E1387" s="1"/>
      <c r="F1387" s="1"/>
      <c r="G1387" s="1"/>
    </row>
    <row r="1388" spans="1:7">
      <c r="A1388" s="1"/>
      <c r="B1388" s="2"/>
      <c r="C1388" s="2"/>
      <c r="D1388" s="1"/>
      <c r="E1388" s="1"/>
      <c r="F1388" s="1"/>
      <c r="G1388" s="1"/>
    </row>
    <row r="1389" spans="1:7">
      <c r="A1389" s="1"/>
      <c r="B1389" s="2"/>
      <c r="C1389" s="2"/>
      <c r="D1389" s="1"/>
      <c r="E1389" s="1"/>
      <c r="F1389" s="1"/>
      <c r="G1389" s="1"/>
    </row>
    <row r="1390" spans="1:7">
      <c r="A1390" s="1"/>
      <c r="B1390" s="2"/>
      <c r="C1390" s="2"/>
      <c r="D1390" s="1"/>
      <c r="E1390" s="1"/>
      <c r="F1390" s="1"/>
      <c r="G1390" s="1"/>
    </row>
    <row r="1391" spans="1:7">
      <c r="A1391" s="1"/>
      <c r="B1391" s="2"/>
      <c r="C1391" s="2"/>
      <c r="D1391" s="1"/>
      <c r="E1391" s="1"/>
      <c r="F1391" s="1"/>
      <c r="G1391" s="1"/>
    </row>
    <row r="1392" spans="1:7">
      <c r="A1392" s="1"/>
      <c r="B1392" s="2"/>
      <c r="C1392" s="2"/>
      <c r="D1392" s="1"/>
      <c r="E1392" s="1"/>
      <c r="F1392" s="1"/>
      <c r="G1392" s="1"/>
    </row>
    <row r="1393" spans="1:7">
      <c r="A1393" s="1"/>
      <c r="B1393" s="2"/>
      <c r="C1393" s="2"/>
      <c r="D1393" s="1"/>
      <c r="E1393" s="1"/>
      <c r="F1393" s="1"/>
      <c r="G1393" s="1"/>
    </row>
    <row r="1394" spans="1:7">
      <c r="A1394" s="1"/>
      <c r="B1394" s="2"/>
      <c r="C1394" s="2"/>
      <c r="D1394" s="1"/>
      <c r="E1394" s="1"/>
      <c r="F1394" s="1"/>
      <c r="G1394" s="1"/>
    </row>
    <row r="1395" spans="1:7">
      <c r="A1395" s="1"/>
      <c r="B1395" s="2"/>
      <c r="C1395" s="2"/>
      <c r="D1395" s="1"/>
      <c r="E1395" s="1"/>
      <c r="F1395" s="1"/>
      <c r="G1395" s="1"/>
    </row>
    <row r="1396" spans="1:7">
      <c r="A1396" s="1"/>
      <c r="B1396" s="2"/>
      <c r="C1396" s="2"/>
      <c r="D1396" s="1"/>
      <c r="E1396" s="1"/>
      <c r="F1396" s="1"/>
      <c r="G1396" s="1"/>
    </row>
    <row r="1397" spans="1:7">
      <c r="A1397" s="1"/>
      <c r="B1397" s="2"/>
      <c r="C1397" s="2"/>
      <c r="D1397" s="1"/>
      <c r="E1397" s="1"/>
      <c r="F1397" s="1"/>
      <c r="G1397" s="1"/>
    </row>
    <row r="1398" spans="1:7">
      <c r="A1398" s="1"/>
      <c r="B1398" s="2"/>
      <c r="C1398" s="2"/>
      <c r="D1398" s="1"/>
      <c r="E1398" s="1"/>
      <c r="F1398" s="1"/>
      <c r="G1398" s="1"/>
    </row>
    <row r="1399" spans="1:7">
      <c r="A1399" s="1"/>
      <c r="B1399" s="2"/>
      <c r="C1399" s="2"/>
      <c r="D1399" s="1"/>
      <c r="E1399" s="1"/>
      <c r="F1399" s="1"/>
      <c r="G1399" s="1"/>
    </row>
    <row r="1400" spans="1:7">
      <c r="A1400" s="1"/>
      <c r="B1400" s="2"/>
      <c r="C1400" s="2"/>
      <c r="D1400" s="1"/>
      <c r="E1400" s="1"/>
      <c r="F1400" s="1"/>
      <c r="G1400" s="1"/>
    </row>
    <row r="1401" spans="1:7">
      <c r="A1401" s="1"/>
      <c r="B1401" s="2"/>
      <c r="C1401" s="2"/>
      <c r="D1401" s="1"/>
      <c r="E1401" s="1"/>
      <c r="F1401" s="1"/>
      <c r="G1401" s="1"/>
    </row>
    <row r="1402" spans="1:7">
      <c r="A1402" s="1"/>
      <c r="B1402" s="2"/>
      <c r="C1402" s="2"/>
      <c r="D1402" s="1"/>
      <c r="E1402" s="1"/>
      <c r="F1402" s="1"/>
      <c r="G1402" s="1"/>
    </row>
    <row r="1403" spans="1:7">
      <c r="A1403" s="1"/>
      <c r="B1403" s="2"/>
      <c r="C1403" s="2"/>
      <c r="D1403" s="1"/>
      <c r="E1403" s="1"/>
      <c r="F1403" s="1"/>
      <c r="G1403" s="1"/>
    </row>
    <row r="1404" spans="1:7">
      <c r="A1404" s="1"/>
      <c r="B1404" s="2"/>
      <c r="C1404" s="2"/>
      <c r="D1404" s="1"/>
      <c r="E1404" s="1"/>
      <c r="F1404" s="1"/>
      <c r="G1404" s="1"/>
    </row>
    <row r="1405" spans="1:7">
      <c r="A1405" s="1"/>
      <c r="B1405" s="2"/>
      <c r="C1405" s="2"/>
      <c r="D1405" s="1"/>
      <c r="E1405" s="1"/>
      <c r="F1405" s="1"/>
      <c r="G1405" s="1"/>
    </row>
    <row r="1406" spans="1:7">
      <c r="A1406" s="1"/>
      <c r="B1406" s="2"/>
      <c r="C1406" s="2"/>
      <c r="D1406" s="1"/>
      <c r="E1406" s="1"/>
      <c r="F1406" s="1"/>
      <c r="G1406" s="1"/>
    </row>
    <row r="1407" spans="1:7">
      <c r="A1407" s="1"/>
      <c r="B1407" s="2"/>
      <c r="C1407" s="2"/>
      <c r="D1407" s="1"/>
      <c r="E1407" s="1"/>
      <c r="F1407" s="1"/>
      <c r="G1407" s="1"/>
    </row>
    <row r="1408" spans="1:7">
      <c r="A1408" s="1"/>
      <c r="B1408" s="2"/>
      <c r="C1408" s="2"/>
      <c r="D1408" s="1"/>
      <c r="E1408" s="1"/>
      <c r="F1408" s="1"/>
      <c r="G1408" s="1"/>
    </row>
    <row r="1409" spans="1:7">
      <c r="A1409" s="1"/>
      <c r="B1409" s="2"/>
      <c r="C1409" s="2"/>
      <c r="D1409" s="1"/>
      <c r="E1409" s="1"/>
      <c r="F1409" s="1"/>
      <c r="G1409" s="1"/>
    </row>
    <row r="1410" spans="1:7">
      <c r="A1410" s="1"/>
      <c r="B1410" s="2"/>
      <c r="C1410" s="2"/>
      <c r="D1410" s="1"/>
      <c r="E1410" s="1"/>
      <c r="F1410" s="1"/>
      <c r="G1410" s="1"/>
    </row>
    <row r="1411" spans="1:7">
      <c r="A1411" s="1"/>
      <c r="B1411" s="2"/>
      <c r="C1411" s="2"/>
      <c r="D1411" s="1"/>
      <c r="E1411" s="1"/>
      <c r="F1411" s="1"/>
      <c r="G1411" s="1"/>
    </row>
    <row r="1412" spans="1:7">
      <c r="A1412" s="1"/>
      <c r="B1412" s="2"/>
      <c r="C1412" s="2"/>
      <c r="D1412" s="1"/>
      <c r="E1412" s="1"/>
      <c r="F1412" s="1"/>
      <c r="G1412" s="1"/>
    </row>
    <row r="1413" spans="1:7">
      <c r="A1413" s="1"/>
      <c r="B1413" s="2"/>
      <c r="C1413" s="2"/>
      <c r="D1413" s="1"/>
      <c r="E1413" s="1"/>
      <c r="F1413" s="1"/>
      <c r="G1413" s="1"/>
    </row>
    <row r="1414" spans="1:7">
      <c r="A1414" s="1"/>
      <c r="B1414" s="2"/>
      <c r="C1414" s="2"/>
      <c r="D1414" s="1"/>
      <c r="E1414" s="1"/>
      <c r="F1414" s="1"/>
      <c r="G1414" s="1"/>
    </row>
    <row r="1415" spans="1:7">
      <c r="A1415" s="1"/>
      <c r="B1415" s="2"/>
      <c r="C1415" s="2"/>
      <c r="D1415" s="1"/>
      <c r="E1415" s="1"/>
      <c r="F1415" s="1"/>
      <c r="G1415" s="1"/>
    </row>
    <row r="1416" spans="1:7">
      <c r="A1416" s="1"/>
      <c r="B1416" s="2"/>
      <c r="C1416" s="2"/>
      <c r="D1416" s="1"/>
      <c r="E1416" s="1"/>
      <c r="F1416" s="1"/>
      <c r="G1416" s="1"/>
    </row>
    <row r="1417" spans="1:7">
      <c r="A1417" s="1"/>
      <c r="B1417" s="2"/>
      <c r="C1417" s="2"/>
      <c r="D1417" s="1"/>
      <c r="E1417" s="1"/>
      <c r="F1417" s="1"/>
      <c r="G1417" s="1"/>
    </row>
    <row r="1418" spans="1:7">
      <c r="A1418" s="1"/>
      <c r="B1418" s="2"/>
      <c r="C1418" s="2"/>
      <c r="D1418" s="1"/>
      <c r="E1418" s="1"/>
      <c r="F1418" s="1"/>
      <c r="G1418" s="1"/>
    </row>
    <row r="1419" spans="1:7">
      <c r="A1419" s="1"/>
      <c r="B1419" s="2"/>
      <c r="C1419" s="2"/>
      <c r="D1419" s="1"/>
      <c r="E1419" s="1"/>
      <c r="F1419" s="1"/>
      <c r="G1419" s="1"/>
    </row>
    <row r="1420" spans="1:7">
      <c r="A1420" s="1"/>
      <c r="B1420" s="2"/>
      <c r="C1420" s="2"/>
      <c r="D1420" s="1"/>
      <c r="E1420" s="1"/>
      <c r="F1420" s="1"/>
      <c r="G1420" s="1"/>
    </row>
    <row r="1421" spans="1:7">
      <c r="A1421" s="1"/>
      <c r="B1421" s="2"/>
      <c r="C1421" s="2"/>
      <c r="D1421" s="1"/>
      <c r="E1421" s="1"/>
      <c r="F1421" s="1"/>
      <c r="G1421" s="1"/>
    </row>
    <row r="1422" spans="1:7">
      <c r="A1422" s="1"/>
      <c r="B1422" s="2"/>
      <c r="C1422" s="2"/>
      <c r="D1422" s="1"/>
      <c r="E1422" s="1"/>
      <c r="F1422" s="1"/>
      <c r="G1422" s="1"/>
    </row>
    <row r="1423" spans="1:7">
      <c r="A1423" s="1"/>
      <c r="B1423" s="2"/>
      <c r="C1423" s="2"/>
      <c r="D1423" s="1"/>
      <c r="E1423" s="1"/>
      <c r="F1423" s="1"/>
      <c r="G1423" s="1"/>
    </row>
    <row r="1424" spans="1:7">
      <c r="A1424" s="1"/>
      <c r="B1424" s="2"/>
      <c r="C1424" s="2"/>
      <c r="D1424" s="1"/>
      <c r="E1424" s="1"/>
      <c r="F1424" s="1"/>
      <c r="G1424" s="1"/>
    </row>
    <row r="1425" spans="1:7">
      <c r="A1425" s="1"/>
      <c r="B1425" s="2"/>
      <c r="C1425" s="2"/>
      <c r="D1425" s="1"/>
      <c r="E1425" s="1"/>
      <c r="F1425" s="1"/>
      <c r="G1425" s="1"/>
    </row>
    <row r="1426" spans="1:7">
      <c r="A1426" s="1"/>
      <c r="B1426" s="2"/>
      <c r="C1426" s="2"/>
      <c r="D1426" s="1"/>
      <c r="E1426" s="1"/>
      <c r="F1426" s="1"/>
      <c r="G1426" s="1"/>
    </row>
    <row r="1427" spans="1:7">
      <c r="A1427" s="1"/>
      <c r="B1427" s="2"/>
      <c r="C1427" s="2"/>
      <c r="D1427" s="1"/>
      <c r="E1427" s="1"/>
      <c r="F1427" s="1"/>
      <c r="G1427" s="1"/>
    </row>
    <row r="1428" spans="1:7">
      <c r="A1428" s="1"/>
      <c r="B1428" s="2"/>
      <c r="C1428" s="2"/>
      <c r="D1428" s="1"/>
      <c r="E1428" s="1"/>
      <c r="F1428" s="1"/>
      <c r="G1428" s="1"/>
    </row>
    <row r="1429" spans="1:7">
      <c r="A1429" s="1"/>
      <c r="B1429" s="2"/>
      <c r="C1429" s="2"/>
      <c r="D1429" s="1"/>
      <c r="E1429" s="1"/>
      <c r="F1429" s="1"/>
      <c r="G1429" s="1"/>
    </row>
    <row r="1430" spans="1:7">
      <c r="A1430" s="1"/>
      <c r="B1430" s="2"/>
      <c r="C1430" s="2"/>
      <c r="D1430" s="1"/>
      <c r="E1430" s="1"/>
      <c r="F1430" s="1"/>
      <c r="G1430" s="1"/>
    </row>
    <row r="1431" spans="1:7">
      <c r="A1431" s="1"/>
      <c r="B1431" s="2"/>
      <c r="C1431" s="2"/>
      <c r="D1431" s="1"/>
      <c r="E1431" s="1"/>
      <c r="F1431" s="1"/>
      <c r="G1431" s="1"/>
    </row>
    <row r="1432" spans="1:7">
      <c r="A1432" s="1"/>
      <c r="B1432" s="2"/>
      <c r="C1432" s="2"/>
      <c r="D1432" s="1"/>
      <c r="E1432" s="1"/>
      <c r="F1432" s="1"/>
      <c r="G1432" s="1"/>
    </row>
    <row r="1433" spans="1:7">
      <c r="A1433" s="1"/>
      <c r="B1433" s="2"/>
      <c r="C1433" s="2"/>
      <c r="D1433" s="1"/>
      <c r="E1433" s="1"/>
      <c r="F1433" s="1"/>
      <c r="G1433" s="1"/>
    </row>
    <row r="1434" spans="1:7">
      <c r="A1434" s="1"/>
      <c r="B1434" s="2"/>
      <c r="C1434" s="2"/>
      <c r="D1434" s="1"/>
      <c r="E1434" s="1"/>
      <c r="F1434" s="1"/>
      <c r="G1434" s="1"/>
    </row>
    <row r="1435" spans="1:7">
      <c r="A1435" s="1"/>
      <c r="B1435" s="2"/>
      <c r="C1435" s="2"/>
      <c r="D1435" s="1"/>
      <c r="E1435" s="1"/>
      <c r="F1435" s="1"/>
      <c r="G1435" s="1"/>
    </row>
    <row r="1436" spans="1:7">
      <c r="A1436" s="1"/>
      <c r="B1436" s="2"/>
      <c r="C1436" s="2"/>
      <c r="D1436" s="1"/>
      <c r="E1436" s="1"/>
      <c r="F1436" s="1"/>
      <c r="G1436" s="1"/>
    </row>
    <row r="1437" spans="1:7">
      <c r="A1437" s="1"/>
      <c r="B1437" s="2"/>
      <c r="C1437" s="2"/>
      <c r="D1437" s="1"/>
      <c r="E1437" s="1"/>
      <c r="F1437" s="1"/>
      <c r="G1437" s="1"/>
    </row>
    <row r="1438" spans="1:7">
      <c r="A1438" s="1"/>
      <c r="B1438" s="2"/>
      <c r="C1438" s="2"/>
      <c r="D1438" s="1"/>
      <c r="E1438" s="1"/>
      <c r="F1438" s="1"/>
      <c r="G1438" s="1"/>
    </row>
    <row r="1439" spans="1:7">
      <c r="A1439" s="1"/>
      <c r="B1439" s="2"/>
      <c r="C1439" s="2"/>
      <c r="D1439" s="1"/>
      <c r="E1439" s="1"/>
      <c r="F1439" s="1"/>
      <c r="G1439" s="1"/>
    </row>
    <row r="1440" spans="1:7">
      <c r="A1440" s="1"/>
      <c r="B1440" s="2"/>
      <c r="C1440" s="2"/>
      <c r="D1440" s="1"/>
      <c r="E1440" s="1"/>
      <c r="F1440" s="1"/>
      <c r="G1440" s="1"/>
    </row>
    <row r="1441" spans="1:7">
      <c r="A1441" s="1"/>
      <c r="B1441" s="2"/>
      <c r="C1441" s="2"/>
      <c r="D1441" s="1"/>
      <c r="E1441" s="1"/>
      <c r="F1441" s="1"/>
      <c r="G1441" s="1"/>
    </row>
    <row r="1442" spans="1:7">
      <c r="A1442" s="1"/>
      <c r="B1442" s="2"/>
      <c r="C1442" s="2"/>
      <c r="D1442" s="1"/>
      <c r="E1442" s="1"/>
      <c r="F1442" s="1"/>
      <c r="G1442" s="1"/>
    </row>
    <row r="1443" spans="1:7">
      <c r="A1443" s="1"/>
      <c r="B1443" s="2"/>
      <c r="C1443" s="2"/>
      <c r="D1443" s="1"/>
      <c r="E1443" s="1"/>
      <c r="F1443" s="1"/>
      <c r="G1443" s="1"/>
    </row>
    <row r="1444" spans="1:7">
      <c r="A1444" s="1"/>
      <c r="B1444" s="2"/>
      <c r="C1444" s="2"/>
      <c r="D1444" s="1"/>
      <c r="E1444" s="1"/>
      <c r="F1444" s="1"/>
      <c r="G1444" s="1"/>
    </row>
    <row r="1445" spans="1:7">
      <c r="A1445" s="1"/>
      <c r="B1445" s="2"/>
      <c r="C1445" s="2"/>
      <c r="D1445" s="1"/>
      <c r="E1445" s="1"/>
      <c r="F1445" s="1"/>
      <c r="G1445" s="1"/>
    </row>
    <row r="1446" spans="1:7">
      <c r="A1446" s="1"/>
      <c r="B1446" s="2"/>
      <c r="C1446" s="2"/>
      <c r="D1446" s="1"/>
      <c r="E1446" s="1"/>
      <c r="F1446" s="1"/>
      <c r="G1446" s="1"/>
    </row>
    <row r="1447" spans="1:7">
      <c r="A1447" s="1"/>
      <c r="B1447" s="2"/>
      <c r="C1447" s="2"/>
      <c r="D1447" s="1"/>
      <c r="E1447" s="1"/>
      <c r="F1447" s="1"/>
      <c r="G1447" s="1"/>
    </row>
    <row r="1448" spans="1:7">
      <c r="A1448" s="1"/>
      <c r="B1448" s="2"/>
      <c r="C1448" s="2"/>
      <c r="D1448" s="1"/>
      <c r="E1448" s="1"/>
      <c r="F1448" s="1"/>
      <c r="G1448" s="1"/>
    </row>
    <row r="1449" spans="1:7">
      <c r="A1449" s="1"/>
      <c r="B1449" s="2"/>
      <c r="C1449" s="2"/>
      <c r="D1449" s="1"/>
      <c r="E1449" s="1"/>
      <c r="F1449" s="1"/>
      <c r="G1449" s="1"/>
    </row>
    <row r="1450" spans="1:7">
      <c r="A1450" s="1"/>
      <c r="B1450" s="2"/>
      <c r="C1450" s="2"/>
      <c r="D1450" s="1"/>
      <c r="E1450" s="1"/>
      <c r="F1450" s="1"/>
      <c r="G1450" s="1"/>
    </row>
    <row r="1451" spans="1:7">
      <c r="A1451" s="1"/>
      <c r="B1451" s="2"/>
      <c r="C1451" s="2"/>
      <c r="D1451" s="1"/>
      <c r="E1451" s="1"/>
      <c r="F1451" s="1"/>
      <c r="G1451" s="1"/>
    </row>
    <row r="1452" spans="1:7">
      <c r="A1452" s="1"/>
      <c r="B1452" s="2"/>
      <c r="C1452" s="2"/>
      <c r="D1452" s="1"/>
      <c r="E1452" s="1"/>
      <c r="F1452" s="1"/>
      <c r="G1452" s="1"/>
    </row>
    <row r="1453" spans="1:7">
      <c r="A1453" s="1"/>
      <c r="B1453" s="2"/>
      <c r="C1453" s="2"/>
      <c r="D1453" s="1"/>
      <c r="E1453" s="1"/>
      <c r="F1453" s="1"/>
      <c r="G1453" s="1"/>
    </row>
    <row r="1454" spans="1:7">
      <c r="A1454" s="1"/>
      <c r="B1454" s="2"/>
      <c r="C1454" s="2"/>
      <c r="D1454" s="1"/>
      <c r="E1454" s="1"/>
      <c r="F1454" s="1"/>
      <c r="G1454" s="1"/>
    </row>
    <row r="1455" spans="1:7">
      <c r="A1455" s="1"/>
      <c r="B1455" s="2"/>
      <c r="C1455" s="2"/>
      <c r="D1455" s="1"/>
      <c r="E1455" s="1"/>
      <c r="F1455" s="1"/>
      <c r="G1455" s="1"/>
    </row>
    <row r="1456" spans="1:7">
      <c r="A1456" s="1"/>
      <c r="B1456" s="2"/>
      <c r="C1456" s="2"/>
      <c r="D1456" s="1"/>
      <c r="E1456" s="1"/>
      <c r="F1456" s="1"/>
      <c r="G1456" s="1"/>
    </row>
    <row r="1457" spans="1:7">
      <c r="A1457" s="1"/>
      <c r="B1457" s="2"/>
      <c r="C1457" s="2"/>
      <c r="D1457" s="1"/>
      <c r="E1457" s="1"/>
      <c r="F1457" s="1"/>
      <c r="G1457" s="1"/>
    </row>
    <row r="1458" spans="1:7">
      <c r="A1458" s="1"/>
      <c r="B1458" s="2"/>
      <c r="C1458" s="2"/>
      <c r="D1458" s="1"/>
      <c r="E1458" s="1"/>
      <c r="F1458" s="1"/>
      <c r="G1458" s="1"/>
    </row>
    <row r="1459" spans="1:7">
      <c r="A1459" s="1"/>
      <c r="B1459" s="2"/>
      <c r="C1459" s="2"/>
      <c r="D1459" s="1"/>
      <c r="E1459" s="1"/>
      <c r="F1459" s="1"/>
      <c r="G1459" s="1"/>
    </row>
    <row r="1460" spans="1:7">
      <c r="A1460" s="1"/>
      <c r="B1460" s="2"/>
      <c r="C1460" s="2"/>
      <c r="D1460" s="1"/>
      <c r="E1460" s="1"/>
      <c r="F1460" s="1"/>
      <c r="G1460" s="1"/>
    </row>
    <row r="1461" spans="1:7">
      <c r="A1461" s="1"/>
      <c r="B1461" s="2"/>
      <c r="C1461" s="2"/>
      <c r="D1461" s="1"/>
      <c r="E1461" s="1"/>
      <c r="F1461" s="1"/>
      <c r="G1461" s="1"/>
    </row>
    <row r="1462" spans="1:7">
      <c r="A1462" s="1"/>
      <c r="B1462" s="2"/>
      <c r="C1462" s="2"/>
      <c r="D1462" s="1"/>
      <c r="E1462" s="1"/>
      <c r="F1462" s="1"/>
      <c r="G1462" s="1"/>
    </row>
    <row r="1463" spans="1:7">
      <c r="A1463" s="1"/>
      <c r="B1463" s="2"/>
      <c r="C1463" s="2"/>
      <c r="D1463" s="1"/>
      <c r="E1463" s="1"/>
      <c r="F1463" s="1"/>
      <c r="G1463" s="1"/>
    </row>
    <row r="1464" spans="1:7">
      <c r="A1464" s="1"/>
      <c r="B1464" s="2"/>
      <c r="C1464" s="2"/>
      <c r="D1464" s="1"/>
      <c r="E1464" s="1"/>
      <c r="F1464" s="1"/>
      <c r="G1464" s="1"/>
    </row>
    <row r="1465" spans="1:7">
      <c r="A1465" s="1"/>
      <c r="B1465" s="2"/>
      <c r="C1465" s="2"/>
      <c r="D1465" s="1"/>
      <c r="E1465" s="1"/>
      <c r="F1465" s="1"/>
      <c r="G1465" s="1"/>
    </row>
    <row r="1466" spans="1:7">
      <c r="A1466" s="1"/>
      <c r="B1466" s="2"/>
      <c r="C1466" s="2"/>
      <c r="D1466" s="1"/>
      <c r="E1466" s="1"/>
      <c r="F1466" s="1"/>
      <c r="G1466" s="1"/>
    </row>
    <row r="1467" spans="1:7">
      <c r="A1467" s="1"/>
      <c r="B1467" s="2"/>
      <c r="C1467" s="2"/>
      <c r="D1467" s="1"/>
      <c r="E1467" s="1"/>
      <c r="F1467" s="1"/>
      <c r="G1467" s="1"/>
    </row>
    <row r="1468" spans="1:7">
      <c r="A1468" s="1"/>
      <c r="B1468" s="2"/>
      <c r="C1468" s="2"/>
      <c r="D1468" s="1"/>
      <c r="E1468" s="1"/>
      <c r="F1468" s="1"/>
      <c r="G1468" s="1"/>
    </row>
    <row r="1469" spans="1:7">
      <c r="A1469" s="1"/>
      <c r="B1469" s="2"/>
      <c r="C1469" s="2"/>
      <c r="D1469" s="1"/>
      <c r="E1469" s="1"/>
      <c r="F1469" s="1"/>
      <c r="G1469" s="1"/>
    </row>
    <row r="1470" spans="1:7">
      <c r="A1470" s="1"/>
      <c r="B1470" s="2"/>
      <c r="C1470" s="2"/>
      <c r="D1470" s="1"/>
      <c r="E1470" s="1"/>
      <c r="F1470" s="1"/>
      <c r="G1470" s="1"/>
    </row>
    <row r="1471" spans="1:7">
      <c r="A1471" s="1"/>
      <c r="B1471" s="2"/>
      <c r="C1471" s="2"/>
      <c r="D1471" s="1"/>
      <c r="E1471" s="1"/>
      <c r="F1471" s="1"/>
      <c r="G1471" s="1"/>
    </row>
    <row r="1472" spans="1:7">
      <c r="A1472" s="1"/>
      <c r="B1472" s="2"/>
      <c r="C1472" s="2"/>
      <c r="D1472" s="1"/>
      <c r="E1472" s="1"/>
      <c r="F1472" s="1"/>
      <c r="G1472" s="1"/>
    </row>
    <row r="1473" spans="1:7">
      <c r="A1473" s="1"/>
      <c r="B1473" s="2"/>
      <c r="C1473" s="2"/>
      <c r="D1473" s="1"/>
      <c r="E1473" s="1"/>
      <c r="F1473" s="1"/>
      <c r="G1473" s="1"/>
    </row>
    <row r="1474" spans="1:7">
      <c r="A1474" s="1"/>
      <c r="B1474" s="2"/>
      <c r="C1474" s="2"/>
      <c r="D1474" s="1"/>
      <c r="E1474" s="1"/>
      <c r="F1474" s="1"/>
      <c r="G1474" s="1"/>
    </row>
    <row r="1475" spans="1:7">
      <c r="A1475" s="1"/>
      <c r="B1475" s="2"/>
      <c r="C1475" s="2"/>
      <c r="D1475" s="1"/>
      <c r="E1475" s="1"/>
      <c r="F1475" s="1"/>
      <c r="G1475" s="1"/>
    </row>
    <row r="1476" spans="1:7">
      <c r="A1476" s="1"/>
      <c r="B1476" s="2"/>
      <c r="C1476" s="2"/>
      <c r="D1476" s="1"/>
      <c r="E1476" s="1"/>
      <c r="F1476" s="1"/>
      <c r="G1476" s="1"/>
    </row>
    <row r="1477" spans="1:7">
      <c r="A1477" s="1"/>
      <c r="B1477" s="2"/>
      <c r="C1477" s="2"/>
      <c r="D1477" s="1"/>
      <c r="E1477" s="1"/>
      <c r="F1477" s="1"/>
      <c r="G1477" s="1"/>
    </row>
    <row r="1478" spans="1:7">
      <c r="A1478" s="1"/>
      <c r="B1478" s="2"/>
      <c r="C1478" s="2"/>
      <c r="D1478" s="1"/>
      <c r="E1478" s="1"/>
      <c r="F1478" s="1"/>
      <c r="G1478" s="1"/>
    </row>
    <row r="1479" spans="1:7">
      <c r="A1479" s="1"/>
      <c r="B1479" s="2"/>
      <c r="C1479" s="2"/>
      <c r="D1479" s="1"/>
      <c r="E1479" s="1"/>
      <c r="F1479" s="1"/>
      <c r="G1479" s="1"/>
    </row>
    <row r="1480" spans="1:7">
      <c r="A1480" s="1"/>
      <c r="B1480" s="2"/>
      <c r="C1480" s="2"/>
      <c r="D1480" s="1"/>
      <c r="E1480" s="1"/>
      <c r="F1480" s="1"/>
      <c r="G1480" s="1"/>
    </row>
    <row r="1481" spans="1:7">
      <c r="A1481" s="1"/>
      <c r="B1481" s="2"/>
      <c r="C1481" s="2"/>
      <c r="D1481" s="1"/>
      <c r="E1481" s="1"/>
      <c r="F1481" s="1"/>
      <c r="G1481" s="1"/>
    </row>
    <row r="1482" spans="1:7">
      <c r="A1482" s="1"/>
      <c r="B1482" s="2"/>
      <c r="C1482" s="2"/>
      <c r="D1482" s="1"/>
      <c r="E1482" s="1"/>
      <c r="F1482" s="1"/>
      <c r="G1482" s="1"/>
    </row>
    <row r="1483" spans="1:7">
      <c r="A1483" s="1"/>
      <c r="B1483" s="2"/>
      <c r="C1483" s="2"/>
      <c r="D1483" s="1"/>
      <c r="E1483" s="1"/>
      <c r="F1483" s="1"/>
      <c r="G1483" s="1"/>
    </row>
    <row r="1484" spans="1:7">
      <c r="A1484" s="1"/>
      <c r="B1484" s="2"/>
      <c r="C1484" s="2"/>
      <c r="D1484" s="1"/>
      <c r="E1484" s="1"/>
      <c r="F1484" s="1"/>
      <c r="G1484" s="1"/>
    </row>
    <row r="1485" spans="1:7">
      <c r="A1485" s="1"/>
      <c r="B1485" s="2"/>
      <c r="C1485" s="2"/>
      <c r="D1485" s="1"/>
      <c r="E1485" s="1"/>
      <c r="F1485" s="1"/>
      <c r="G1485" s="1"/>
    </row>
    <row r="1486" spans="1:7">
      <c r="A1486" s="1"/>
      <c r="B1486" s="2"/>
      <c r="C1486" s="2"/>
      <c r="D1486" s="1"/>
      <c r="E1486" s="1"/>
      <c r="F1486" s="1"/>
      <c r="G1486" s="1"/>
    </row>
    <row r="1487" spans="1:7">
      <c r="A1487" s="1"/>
      <c r="B1487" s="2"/>
      <c r="C1487" s="2"/>
      <c r="D1487" s="1"/>
      <c r="E1487" s="1"/>
      <c r="F1487" s="1"/>
      <c r="G1487" s="1"/>
    </row>
    <row r="1488" spans="1:7">
      <c r="A1488" s="1"/>
      <c r="B1488" s="2"/>
      <c r="C1488" s="2"/>
      <c r="D1488" s="1"/>
      <c r="E1488" s="1"/>
      <c r="F1488" s="1"/>
      <c r="G1488" s="1"/>
    </row>
    <row r="1489" spans="1:7">
      <c r="A1489" s="1"/>
      <c r="B1489" s="2"/>
      <c r="C1489" s="2"/>
      <c r="D1489" s="1"/>
      <c r="E1489" s="1"/>
      <c r="F1489" s="1"/>
      <c r="G1489" s="1"/>
    </row>
    <row r="1490" spans="1:7">
      <c r="A1490" s="1"/>
      <c r="B1490" s="2"/>
      <c r="C1490" s="2"/>
      <c r="D1490" s="1"/>
      <c r="E1490" s="1"/>
      <c r="F1490" s="1"/>
      <c r="G1490" s="1"/>
    </row>
    <row r="1491" spans="1:7">
      <c r="A1491" s="1"/>
      <c r="B1491" s="2"/>
      <c r="C1491" s="2"/>
      <c r="D1491" s="1"/>
      <c r="E1491" s="1"/>
      <c r="F1491" s="1"/>
      <c r="G1491" s="1"/>
    </row>
    <row r="1492" spans="1:7">
      <c r="A1492" s="1"/>
      <c r="B1492" s="2"/>
      <c r="C1492" s="2"/>
      <c r="D1492" s="1"/>
      <c r="E1492" s="1"/>
      <c r="F1492" s="1"/>
      <c r="G1492" s="1"/>
    </row>
    <row r="1493" spans="1:7">
      <c r="A1493" s="1"/>
      <c r="B1493" s="2"/>
      <c r="C1493" s="2"/>
      <c r="D1493" s="1"/>
      <c r="E1493" s="1"/>
      <c r="F1493" s="1"/>
      <c r="G1493" s="1"/>
    </row>
    <row r="1494" spans="1:7">
      <c r="A1494" s="1"/>
      <c r="B1494" s="2"/>
      <c r="C1494" s="2"/>
      <c r="D1494" s="1"/>
      <c r="E1494" s="1"/>
      <c r="F1494" s="1"/>
      <c r="G1494" s="1"/>
    </row>
    <row r="1495" spans="1:7">
      <c r="A1495" s="1"/>
      <c r="B1495" s="2"/>
      <c r="C1495" s="2"/>
      <c r="D1495" s="1"/>
      <c r="E1495" s="1"/>
      <c r="F1495" s="1"/>
      <c r="G1495" s="1"/>
    </row>
    <row r="1496" spans="1:7">
      <c r="A1496" s="1"/>
      <c r="B1496" s="2"/>
      <c r="C1496" s="2"/>
      <c r="D1496" s="1"/>
      <c r="E1496" s="1"/>
      <c r="F1496" s="1"/>
      <c r="G1496" s="1"/>
    </row>
    <row r="1497" spans="1:7">
      <c r="A1497" s="1"/>
      <c r="B1497" s="2"/>
      <c r="C1497" s="2"/>
      <c r="D1497" s="1"/>
      <c r="E1497" s="1"/>
      <c r="F1497" s="1"/>
      <c r="G1497" s="1"/>
    </row>
    <row r="1498" spans="1:7">
      <c r="A1498" s="1"/>
      <c r="B1498" s="2"/>
      <c r="C1498" s="2"/>
      <c r="D1498" s="1"/>
      <c r="E1498" s="1"/>
      <c r="F1498" s="1"/>
      <c r="G1498" s="1"/>
    </row>
    <row r="1499" spans="1:7">
      <c r="A1499" s="1"/>
      <c r="B1499" s="2"/>
      <c r="C1499" s="2"/>
      <c r="D1499" s="1"/>
      <c r="E1499" s="1"/>
      <c r="F1499" s="1"/>
      <c r="G1499" s="1"/>
    </row>
    <row r="1500" spans="1:7">
      <c r="A1500" s="1"/>
      <c r="B1500" s="2"/>
      <c r="C1500" s="2"/>
      <c r="D1500" s="1"/>
      <c r="E1500" s="1"/>
      <c r="F1500" s="1"/>
      <c r="G1500" s="1"/>
    </row>
    <row r="1501" spans="1:7">
      <c r="A1501" s="1"/>
      <c r="B1501" s="2"/>
      <c r="C1501" s="2"/>
      <c r="D1501" s="1"/>
      <c r="E1501" s="1"/>
      <c r="F1501" s="1"/>
      <c r="G1501" s="1"/>
    </row>
    <row r="1502" spans="1:7">
      <c r="A1502" s="1"/>
      <c r="B1502" s="2"/>
      <c r="C1502" s="2"/>
      <c r="D1502" s="1"/>
      <c r="E1502" s="1"/>
      <c r="F1502" s="1"/>
      <c r="G1502" s="1"/>
    </row>
    <row r="1503" spans="1:7">
      <c r="A1503" s="1"/>
      <c r="B1503" s="2"/>
      <c r="C1503" s="2"/>
      <c r="D1503" s="1"/>
      <c r="E1503" s="1"/>
      <c r="F1503" s="1"/>
      <c r="G1503" s="1"/>
    </row>
    <row r="1504" spans="1:7">
      <c r="A1504" s="1"/>
      <c r="B1504" s="2"/>
      <c r="C1504" s="2"/>
      <c r="D1504" s="1"/>
      <c r="E1504" s="1"/>
      <c r="F1504" s="1"/>
      <c r="G1504" s="1"/>
    </row>
    <row r="1505" spans="1:7">
      <c r="A1505" s="1"/>
      <c r="B1505" s="2"/>
      <c r="C1505" s="2"/>
      <c r="D1505" s="1"/>
      <c r="E1505" s="1"/>
      <c r="F1505" s="1"/>
      <c r="G1505" s="1"/>
    </row>
    <row r="1506" spans="1:7">
      <c r="A1506" s="1"/>
      <c r="B1506" s="2"/>
      <c r="C1506" s="2"/>
      <c r="D1506" s="1"/>
      <c r="E1506" s="1"/>
      <c r="F1506" s="1"/>
      <c r="G1506" s="1"/>
    </row>
    <row r="1507" spans="1:7">
      <c r="A1507" s="1"/>
      <c r="B1507" s="2"/>
      <c r="C1507" s="2"/>
      <c r="D1507" s="1"/>
      <c r="E1507" s="1"/>
      <c r="F1507" s="1"/>
      <c r="G1507" s="1"/>
    </row>
    <row r="1508" spans="1:7">
      <c r="A1508" s="1"/>
      <c r="B1508" s="2"/>
      <c r="C1508" s="2"/>
      <c r="D1508" s="1"/>
      <c r="E1508" s="1"/>
      <c r="F1508" s="1"/>
      <c r="G1508" s="1"/>
    </row>
    <row r="1509" spans="1:7">
      <c r="A1509" s="1"/>
      <c r="B1509" s="2"/>
      <c r="C1509" s="2"/>
      <c r="D1509" s="1"/>
      <c r="E1509" s="1"/>
      <c r="F1509" s="1"/>
      <c r="G1509" s="1"/>
    </row>
    <row r="1510" spans="1:7">
      <c r="A1510" s="1"/>
      <c r="B1510" s="2"/>
      <c r="C1510" s="2"/>
      <c r="D1510" s="1"/>
      <c r="E1510" s="1"/>
      <c r="F1510" s="1"/>
      <c r="G1510" s="1"/>
    </row>
    <row r="1511" spans="1:7">
      <c r="A1511" s="1"/>
      <c r="B1511" s="2"/>
      <c r="C1511" s="2"/>
      <c r="D1511" s="1"/>
      <c r="E1511" s="1"/>
      <c r="F1511" s="1"/>
      <c r="G1511" s="1"/>
    </row>
    <row r="1512" spans="1:7">
      <c r="A1512" s="1"/>
      <c r="B1512" s="2"/>
      <c r="C1512" s="2"/>
      <c r="D1512" s="1"/>
      <c r="E1512" s="1"/>
      <c r="F1512" s="1"/>
      <c r="G1512" s="1"/>
    </row>
    <row r="1513" spans="1:7">
      <c r="A1513" s="1"/>
      <c r="B1513" s="2"/>
      <c r="C1513" s="2"/>
      <c r="D1513" s="1"/>
      <c r="E1513" s="1"/>
      <c r="F1513" s="1"/>
      <c r="G1513" s="1"/>
    </row>
    <row r="1514" spans="1:7">
      <c r="A1514" s="1"/>
      <c r="B1514" s="2"/>
      <c r="C1514" s="2"/>
      <c r="D1514" s="1"/>
      <c r="E1514" s="1"/>
      <c r="F1514" s="1"/>
      <c r="G1514" s="1"/>
    </row>
    <row r="1515" spans="1:7">
      <c r="A1515" s="1"/>
      <c r="B1515" s="2"/>
      <c r="C1515" s="2"/>
      <c r="D1515" s="1"/>
      <c r="E1515" s="1"/>
      <c r="F1515" s="1"/>
      <c r="G1515" s="1"/>
    </row>
    <row r="1516" spans="1:7">
      <c r="A1516" s="1"/>
      <c r="B1516" s="2"/>
      <c r="C1516" s="2"/>
      <c r="D1516" s="1"/>
      <c r="E1516" s="1"/>
      <c r="F1516" s="1"/>
      <c r="G1516" s="1"/>
    </row>
    <row r="1517" spans="1:7">
      <c r="A1517" s="1"/>
      <c r="B1517" s="2"/>
      <c r="C1517" s="2"/>
      <c r="D1517" s="1"/>
      <c r="E1517" s="1"/>
      <c r="F1517" s="1"/>
      <c r="G1517" s="1"/>
    </row>
    <row r="1518" spans="1:7">
      <c r="A1518" s="1"/>
      <c r="B1518" s="2"/>
      <c r="C1518" s="2"/>
      <c r="D1518" s="1"/>
      <c r="E1518" s="1"/>
      <c r="F1518" s="1"/>
      <c r="G1518" s="1"/>
    </row>
    <row r="1519" spans="1:7">
      <c r="A1519" s="1"/>
      <c r="B1519" s="2"/>
      <c r="C1519" s="2"/>
      <c r="D1519" s="1"/>
      <c r="E1519" s="1"/>
      <c r="F1519" s="1"/>
      <c r="G1519" s="1"/>
    </row>
    <row r="1520" spans="1:7">
      <c r="A1520" s="1"/>
      <c r="B1520" s="2"/>
      <c r="C1520" s="2"/>
      <c r="D1520" s="1"/>
      <c r="E1520" s="1"/>
      <c r="F1520" s="1"/>
      <c r="G1520" s="1"/>
    </row>
    <row r="1521" spans="1:7">
      <c r="A1521" s="1"/>
      <c r="B1521" s="2"/>
      <c r="C1521" s="2"/>
      <c r="D1521" s="1"/>
      <c r="E1521" s="1"/>
      <c r="F1521" s="1"/>
      <c r="G1521" s="1"/>
    </row>
    <row r="1522" spans="1:7">
      <c r="A1522" s="1"/>
      <c r="B1522" s="2"/>
      <c r="C1522" s="2"/>
      <c r="D1522" s="1"/>
      <c r="E1522" s="1"/>
      <c r="F1522" s="1"/>
      <c r="G1522" s="1"/>
    </row>
    <row r="1523" spans="1:7">
      <c r="A1523" s="1"/>
      <c r="B1523" s="2"/>
      <c r="C1523" s="2"/>
      <c r="D1523" s="1"/>
      <c r="E1523" s="1"/>
      <c r="F1523" s="1"/>
      <c r="G1523" s="1"/>
    </row>
    <row r="1524" spans="1:7">
      <c r="A1524" s="1"/>
      <c r="B1524" s="2"/>
      <c r="C1524" s="2"/>
      <c r="D1524" s="1"/>
      <c r="E1524" s="1"/>
      <c r="F1524" s="1"/>
      <c r="G1524" s="1"/>
    </row>
    <row r="1525" spans="1:7">
      <c r="A1525" s="1"/>
      <c r="B1525" s="2"/>
      <c r="C1525" s="2"/>
      <c r="D1525" s="1"/>
      <c r="E1525" s="1"/>
      <c r="F1525" s="1"/>
      <c r="G1525" s="1"/>
    </row>
    <row r="1526" spans="1:7">
      <c r="A1526" s="1"/>
      <c r="B1526" s="2"/>
      <c r="C1526" s="2"/>
      <c r="D1526" s="1"/>
      <c r="E1526" s="1"/>
      <c r="F1526" s="1"/>
      <c r="G1526" s="1"/>
    </row>
    <row r="1527" spans="1:7">
      <c r="A1527" s="1"/>
      <c r="B1527" s="2"/>
      <c r="C1527" s="2"/>
      <c r="D1527" s="1"/>
      <c r="E1527" s="1"/>
      <c r="F1527" s="1"/>
      <c r="G1527" s="1"/>
    </row>
    <row r="1528" spans="1:7">
      <c r="A1528" s="1"/>
      <c r="B1528" s="2"/>
      <c r="C1528" s="2"/>
      <c r="D1528" s="1"/>
      <c r="E1528" s="1"/>
      <c r="F1528" s="1"/>
      <c r="G1528" s="1"/>
    </row>
    <row r="1529" spans="1:7">
      <c r="A1529" s="1"/>
      <c r="B1529" s="2"/>
      <c r="C1529" s="2"/>
      <c r="D1529" s="1"/>
      <c r="E1529" s="1"/>
      <c r="F1529" s="1"/>
      <c r="G1529" s="1"/>
    </row>
    <row r="1530" spans="1:7">
      <c r="A1530" s="1"/>
      <c r="B1530" s="2"/>
      <c r="C1530" s="2"/>
      <c r="D1530" s="1"/>
      <c r="E1530" s="1"/>
      <c r="F1530" s="1"/>
      <c r="G1530" s="1"/>
    </row>
    <row r="1531" spans="1:7">
      <c r="A1531" s="1"/>
      <c r="B1531" s="2"/>
      <c r="C1531" s="2"/>
      <c r="D1531" s="1"/>
      <c r="E1531" s="1"/>
      <c r="F1531" s="1"/>
      <c r="G1531" s="1"/>
    </row>
    <row r="1532" spans="1:7">
      <c r="A1532" s="1"/>
      <c r="B1532" s="2"/>
      <c r="C1532" s="2"/>
      <c r="D1532" s="1"/>
      <c r="E1532" s="1"/>
      <c r="F1532" s="1"/>
      <c r="G1532" s="1"/>
    </row>
    <row r="1533" spans="1:7">
      <c r="A1533" s="1"/>
      <c r="B1533" s="2"/>
      <c r="C1533" s="2"/>
      <c r="D1533" s="1"/>
      <c r="E1533" s="1"/>
      <c r="F1533" s="1"/>
      <c r="G1533" s="1"/>
    </row>
    <row r="1534" spans="1:7">
      <c r="A1534" s="1"/>
      <c r="B1534" s="2"/>
      <c r="C1534" s="2"/>
      <c r="D1534" s="1"/>
      <c r="E1534" s="1"/>
      <c r="F1534" s="1"/>
      <c r="G1534" s="1"/>
    </row>
    <row r="1535" spans="1:7">
      <c r="A1535" s="1"/>
      <c r="B1535" s="2"/>
      <c r="C1535" s="2"/>
      <c r="D1535" s="1"/>
      <c r="E1535" s="1"/>
      <c r="F1535" s="1"/>
      <c r="G1535" s="1"/>
    </row>
    <row r="1536" spans="1:7">
      <c r="A1536" s="1"/>
      <c r="B1536" s="2"/>
      <c r="C1536" s="2"/>
      <c r="D1536" s="1"/>
      <c r="E1536" s="1"/>
      <c r="F1536" s="1"/>
      <c r="G1536" s="1"/>
    </row>
    <row r="1537" spans="1:7">
      <c r="A1537" s="1"/>
      <c r="B1537" s="2"/>
      <c r="C1537" s="2"/>
      <c r="D1537" s="1"/>
      <c r="E1537" s="1"/>
      <c r="F1537" s="1"/>
      <c r="G1537" s="1"/>
    </row>
    <row r="1538" spans="1:7">
      <c r="A1538" s="1"/>
      <c r="B1538" s="2"/>
      <c r="C1538" s="2"/>
      <c r="D1538" s="1"/>
      <c r="E1538" s="1"/>
      <c r="F1538" s="1"/>
      <c r="G1538" s="1"/>
    </row>
    <row r="1539" spans="1:7">
      <c r="A1539" s="1"/>
      <c r="B1539" s="2"/>
      <c r="C1539" s="2"/>
      <c r="D1539" s="1"/>
      <c r="E1539" s="1"/>
      <c r="F1539" s="1"/>
      <c r="G1539" s="1"/>
    </row>
    <row r="1540" spans="1:7">
      <c r="A1540" s="1"/>
      <c r="B1540" s="2"/>
      <c r="C1540" s="2"/>
      <c r="D1540" s="1"/>
      <c r="E1540" s="1"/>
      <c r="F1540" s="1"/>
      <c r="G1540" s="1"/>
    </row>
    <row r="1541" spans="1:7">
      <c r="A1541" s="1"/>
      <c r="B1541" s="2"/>
      <c r="C1541" s="2"/>
      <c r="D1541" s="1"/>
      <c r="E1541" s="1"/>
      <c r="F1541" s="1"/>
      <c r="G1541" s="1"/>
    </row>
    <row r="1542" spans="1:7">
      <c r="A1542" s="1"/>
      <c r="B1542" s="2"/>
      <c r="C1542" s="2"/>
      <c r="D1542" s="1"/>
      <c r="E1542" s="1"/>
      <c r="F1542" s="1"/>
      <c r="G1542" s="1"/>
    </row>
    <row r="1543" spans="1:7">
      <c r="A1543" s="1"/>
      <c r="B1543" s="2"/>
      <c r="C1543" s="2"/>
      <c r="D1543" s="1"/>
      <c r="E1543" s="1"/>
      <c r="F1543" s="1"/>
      <c r="G1543" s="1"/>
    </row>
    <row r="1544" spans="1:7">
      <c r="A1544" s="1"/>
      <c r="B1544" s="2"/>
      <c r="C1544" s="2"/>
      <c r="D1544" s="1"/>
      <c r="E1544" s="1"/>
      <c r="F1544" s="1"/>
      <c r="G1544" s="1"/>
    </row>
    <row r="1545" spans="1:7">
      <c r="A1545" s="1"/>
      <c r="B1545" s="2"/>
      <c r="C1545" s="2"/>
      <c r="D1545" s="1"/>
      <c r="E1545" s="1"/>
      <c r="F1545" s="1"/>
      <c r="G1545" s="1"/>
    </row>
    <row r="1546" spans="1:7">
      <c r="A1546" s="1"/>
      <c r="B1546" s="2"/>
      <c r="C1546" s="2"/>
      <c r="D1546" s="1"/>
      <c r="E1546" s="1"/>
      <c r="F1546" s="1"/>
      <c r="G1546" s="1"/>
    </row>
    <row r="1547" spans="1:7">
      <c r="A1547" s="1"/>
      <c r="B1547" s="2"/>
      <c r="C1547" s="2"/>
      <c r="D1547" s="1"/>
      <c r="E1547" s="1"/>
      <c r="F1547" s="1"/>
      <c r="G1547" s="1"/>
    </row>
    <row r="1548" spans="1:7">
      <c r="A1548" s="1"/>
      <c r="B1548" s="2"/>
      <c r="C1548" s="2"/>
      <c r="D1548" s="1"/>
      <c r="E1548" s="1"/>
      <c r="F1548" s="1"/>
      <c r="G1548" s="1"/>
    </row>
    <row r="1549" spans="1:7">
      <c r="A1549" s="1"/>
      <c r="B1549" s="2"/>
      <c r="C1549" s="2"/>
      <c r="D1549" s="1"/>
      <c r="E1549" s="1"/>
      <c r="F1549" s="1"/>
      <c r="G1549" s="1"/>
    </row>
    <row r="1550" spans="1:7">
      <c r="A1550" s="1"/>
      <c r="B1550" s="2"/>
      <c r="C1550" s="2"/>
      <c r="D1550" s="1"/>
      <c r="E1550" s="1"/>
      <c r="F1550" s="1"/>
      <c r="G1550" s="1"/>
    </row>
    <row r="1551" spans="1:7">
      <c r="A1551" s="1"/>
      <c r="B1551" s="2"/>
      <c r="C1551" s="2"/>
      <c r="D1551" s="1"/>
      <c r="E1551" s="1"/>
      <c r="F1551" s="1"/>
      <c r="G1551" s="1"/>
    </row>
    <row r="1552" spans="1:7">
      <c r="A1552" s="1"/>
      <c r="B1552" s="2"/>
      <c r="C1552" s="2"/>
      <c r="D1552" s="1"/>
      <c r="E1552" s="1"/>
      <c r="F1552" s="1"/>
      <c r="G1552" s="1"/>
    </row>
    <row r="1553" spans="1:7">
      <c r="A1553" s="1"/>
      <c r="B1553" s="2"/>
      <c r="C1553" s="2"/>
      <c r="D1553" s="1"/>
      <c r="E1553" s="1"/>
      <c r="F1553" s="1"/>
      <c r="G1553" s="1"/>
    </row>
    <row r="1554" spans="1:7">
      <c r="A1554" s="1"/>
      <c r="B1554" s="2"/>
      <c r="C1554" s="2"/>
      <c r="D1554" s="1"/>
      <c r="E1554" s="1"/>
      <c r="F1554" s="1"/>
      <c r="G1554" s="1"/>
    </row>
    <row r="1555" spans="1:7">
      <c r="A1555" s="1"/>
      <c r="B1555" s="2"/>
      <c r="C1555" s="2"/>
      <c r="D1555" s="1"/>
      <c r="E1555" s="1"/>
      <c r="F1555" s="1"/>
      <c r="G1555" s="1"/>
    </row>
    <row r="1556" spans="1:7">
      <c r="A1556" s="1"/>
      <c r="B1556" s="2"/>
      <c r="C1556" s="2"/>
      <c r="D1556" s="1"/>
      <c r="E1556" s="1"/>
      <c r="F1556" s="1"/>
      <c r="G1556" s="1"/>
    </row>
    <row r="1557" spans="1:7">
      <c r="A1557" s="1"/>
      <c r="B1557" s="2"/>
      <c r="C1557" s="2"/>
      <c r="D1557" s="1"/>
      <c r="E1557" s="1"/>
      <c r="F1557" s="1"/>
      <c r="G1557" s="1"/>
    </row>
    <row r="1558" spans="1:7">
      <c r="A1558" s="1"/>
      <c r="B1558" s="2"/>
      <c r="C1558" s="2"/>
      <c r="D1558" s="1"/>
      <c r="E1558" s="1"/>
      <c r="F1558" s="1"/>
      <c r="G1558" s="1"/>
    </row>
    <row r="1559" spans="1:7">
      <c r="A1559" s="1"/>
      <c r="B1559" s="2"/>
      <c r="C1559" s="2"/>
      <c r="D1559" s="1"/>
      <c r="E1559" s="1"/>
      <c r="F1559" s="1"/>
      <c r="G1559" s="1"/>
    </row>
    <row r="1560" spans="1:7">
      <c r="A1560" s="1"/>
      <c r="B1560" s="2"/>
      <c r="C1560" s="2"/>
      <c r="D1560" s="1"/>
      <c r="E1560" s="1"/>
      <c r="F1560" s="1"/>
      <c r="G1560" s="1"/>
    </row>
    <row r="1561" spans="1:7">
      <c r="A1561" s="1"/>
      <c r="B1561" s="2"/>
      <c r="C1561" s="2"/>
      <c r="D1561" s="1"/>
      <c r="E1561" s="1"/>
      <c r="F1561" s="1"/>
      <c r="G1561" s="1"/>
    </row>
    <row r="1562" spans="1:7">
      <c r="A1562" s="1"/>
      <c r="B1562" s="2"/>
      <c r="C1562" s="2"/>
      <c r="D1562" s="1"/>
      <c r="E1562" s="1"/>
      <c r="F1562" s="1"/>
      <c r="G1562" s="1"/>
    </row>
    <row r="1563" spans="1:7">
      <c r="A1563" s="1"/>
      <c r="B1563" s="2"/>
      <c r="C1563" s="2"/>
      <c r="D1563" s="1"/>
      <c r="E1563" s="1"/>
      <c r="F1563" s="1"/>
      <c r="G1563" s="1"/>
    </row>
    <row r="1564" spans="1:7">
      <c r="A1564" s="1"/>
      <c r="B1564" s="2"/>
      <c r="C1564" s="2"/>
      <c r="D1564" s="1"/>
      <c r="E1564" s="1"/>
      <c r="F1564" s="1"/>
      <c r="G1564" s="1"/>
    </row>
    <row r="1565" spans="1:7">
      <c r="A1565" s="1"/>
      <c r="B1565" s="2"/>
      <c r="C1565" s="2"/>
      <c r="D1565" s="1"/>
      <c r="E1565" s="1"/>
      <c r="F1565" s="1"/>
      <c r="G1565" s="1"/>
    </row>
    <row r="1566" spans="1:7">
      <c r="A1566" s="1"/>
      <c r="B1566" s="2"/>
      <c r="C1566" s="2"/>
      <c r="D1566" s="1"/>
      <c r="E1566" s="1"/>
      <c r="F1566" s="1"/>
      <c r="G1566" s="1"/>
    </row>
    <row r="1567" spans="1:7">
      <c r="A1567" s="1"/>
      <c r="B1567" s="2"/>
      <c r="C1567" s="2"/>
      <c r="D1567" s="1"/>
      <c r="E1567" s="1"/>
      <c r="F1567" s="1"/>
      <c r="G1567" s="1"/>
    </row>
    <row r="1568" spans="1:7">
      <c r="A1568" s="1"/>
      <c r="B1568" s="2"/>
      <c r="C1568" s="2"/>
      <c r="D1568" s="1"/>
      <c r="E1568" s="1"/>
      <c r="F1568" s="1"/>
      <c r="G1568" s="1"/>
    </row>
    <row r="1569" spans="1:7">
      <c r="A1569" s="1"/>
      <c r="B1569" s="2"/>
      <c r="C1569" s="2"/>
      <c r="D1569" s="1"/>
      <c r="E1569" s="1"/>
      <c r="F1569" s="1"/>
      <c r="G1569" s="1"/>
    </row>
    <row r="1570" spans="1:7">
      <c r="A1570" s="1"/>
      <c r="B1570" s="2"/>
      <c r="C1570" s="2"/>
      <c r="D1570" s="1"/>
      <c r="E1570" s="1"/>
      <c r="F1570" s="1"/>
      <c r="G1570" s="1"/>
    </row>
    <row r="1571" spans="1:7">
      <c r="A1571" s="1"/>
      <c r="B1571" s="2"/>
      <c r="C1571" s="2"/>
      <c r="D1571" s="1"/>
      <c r="E1571" s="1"/>
      <c r="F1571" s="1"/>
      <c r="G1571" s="1"/>
    </row>
    <row r="1572" spans="1:7">
      <c r="A1572" s="1"/>
      <c r="B1572" s="2"/>
      <c r="C1572" s="2"/>
      <c r="D1572" s="1"/>
      <c r="E1572" s="1"/>
      <c r="F1572" s="1"/>
      <c r="G1572" s="1"/>
    </row>
    <row r="1573" spans="1:7">
      <c r="A1573" s="1"/>
      <c r="B1573" s="2"/>
      <c r="C1573" s="2"/>
      <c r="D1573" s="1"/>
      <c r="E1573" s="1"/>
      <c r="F1573" s="1"/>
      <c r="G1573" s="1"/>
    </row>
    <row r="1574" spans="1:7">
      <c r="A1574" s="1"/>
      <c r="B1574" s="2"/>
      <c r="C1574" s="2"/>
      <c r="D1574" s="1"/>
      <c r="E1574" s="1"/>
      <c r="F1574" s="1"/>
      <c r="G1574" s="1"/>
    </row>
    <row r="1575" spans="1:7">
      <c r="A1575" s="1"/>
      <c r="B1575" s="2"/>
      <c r="C1575" s="2"/>
      <c r="D1575" s="1"/>
      <c r="E1575" s="1"/>
      <c r="F1575" s="1"/>
      <c r="G1575" s="1"/>
    </row>
    <row r="1576" spans="1:7">
      <c r="A1576" s="1"/>
      <c r="B1576" s="2"/>
      <c r="C1576" s="2"/>
      <c r="D1576" s="1"/>
      <c r="E1576" s="1"/>
      <c r="F1576" s="1"/>
      <c r="G1576" s="1"/>
    </row>
    <row r="1577" spans="1:7">
      <c r="A1577" s="1"/>
      <c r="B1577" s="2"/>
      <c r="C1577" s="2"/>
      <c r="D1577" s="1"/>
      <c r="E1577" s="1"/>
      <c r="F1577" s="1"/>
      <c r="G1577" s="1"/>
    </row>
    <row r="1578" spans="1:7">
      <c r="A1578" s="1"/>
      <c r="B1578" s="2"/>
      <c r="C1578" s="2"/>
      <c r="D1578" s="1"/>
      <c r="E1578" s="1"/>
      <c r="F1578" s="1"/>
      <c r="G1578" s="1"/>
    </row>
    <row r="1579" spans="1:7">
      <c r="A1579" s="1"/>
      <c r="B1579" s="2"/>
      <c r="C1579" s="2"/>
      <c r="D1579" s="1"/>
      <c r="E1579" s="1"/>
      <c r="F1579" s="1"/>
      <c r="G1579" s="1"/>
    </row>
    <row r="1580" spans="1:7">
      <c r="A1580" s="1"/>
      <c r="B1580" s="2"/>
      <c r="C1580" s="2"/>
      <c r="D1580" s="1"/>
      <c r="E1580" s="1"/>
      <c r="F1580" s="1"/>
      <c r="G1580" s="1"/>
    </row>
    <row r="1581" spans="1:7">
      <c r="A1581" s="1"/>
      <c r="B1581" s="2"/>
      <c r="C1581" s="2"/>
      <c r="D1581" s="1"/>
      <c r="E1581" s="1"/>
      <c r="F1581" s="1"/>
      <c r="G1581" s="1"/>
    </row>
    <row r="1582" spans="1:7">
      <c r="A1582" s="1"/>
      <c r="B1582" s="2"/>
      <c r="C1582" s="2"/>
      <c r="D1582" s="1"/>
      <c r="E1582" s="1"/>
      <c r="F1582" s="1"/>
      <c r="G1582" s="1"/>
    </row>
    <row r="1583" spans="1:7">
      <c r="A1583" s="1"/>
      <c r="B1583" s="2"/>
      <c r="C1583" s="2"/>
      <c r="D1583" s="1"/>
      <c r="E1583" s="1"/>
      <c r="F1583" s="1"/>
      <c r="G1583" s="1"/>
    </row>
    <row r="1584" spans="1:7">
      <c r="A1584" s="1"/>
      <c r="B1584" s="2"/>
      <c r="C1584" s="2"/>
      <c r="D1584" s="1"/>
      <c r="E1584" s="1"/>
      <c r="F1584" s="1"/>
      <c r="G1584" s="1"/>
    </row>
    <row r="1585" spans="1:7">
      <c r="A1585" s="1"/>
      <c r="B1585" s="2"/>
      <c r="C1585" s="2"/>
      <c r="D1585" s="1"/>
      <c r="E1585" s="1"/>
      <c r="F1585" s="1"/>
      <c r="G1585" s="1"/>
    </row>
    <row r="1586" spans="1:7">
      <c r="A1586" s="1"/>
      <c r="B1586" s="2"/>
      <c r="C1586" s="2"/>
      <c r="D1586" s="1"/>
      <c r="E1586" s="1"/>
      <c r="F1586" s="1"/>
      <c r="G1586" s="1"/>
    </row>
    <row r="1587" spans="1:7">
      <c r="A1587" s="1"/>
      <c r="B1587" s="2"/>
      <c r="C1587" s="2"/>
      <c r="D1587" s="1"/>
      <c r="E1587" s="1"/>
      <c r="F1587" s="1"/>
      <c r="G1587" s="1"/>
    </row>
    <row r="1588" spans="1:7">
      <c r="A1588" s="1"/>
      <c r="B1588" s="2"/>
      <c r="C1588" s="2"/>
      <c r="D1588" s="1"/>
      <c r="E1588" s="1"/>
      <c r="F1588" s="1"/>
      <c r="G1588" s="1"/>
    </row>
    <row r="1589" spans="1:7">
      <c r="A1589" s="1"/>
      <c r="B1589" s="2"/>
      <c r="C1589" s="2"/>
      <c r="D1589" s="1"/>
      <c r="E1589" s="1"/>
      <c r="F1589" s="1"/>
      <c r="G1589" s="1"/>
    </row>
    <row r="1590" spans="1:7">
      <c r="A1590" s="1"/>
      <c r="B1590" s="2"/>
      <c r="C1590" s="2"/>
      <c r="D1590" s="1"/>
      <c r="E1590" s="1"/>
      <c r="F1590" s="1"/>
      <c r="G1590" s="1"/>
    </row>
    <row r="1591" spans="1:7">
      <c r="A1591" s="1"/>
      <c r="B1591" s="2"/>
      <c r="C1591" s="2"/>
      <c r="D1591" s="1"/>
      <c r="E1591" s="1"/>
      <c r="F1591" s="1"/>
      <c r="G1591" s="1"/>
    </row>
    <row r="1592" spans="1:7">
      <c r="A1592" s="1"/>
      <c r="B1592" s="2"/>
      <c r="C1592" s="2"/>
      <c r="D1592" s="1"/>
      <c r="E1592" s="1"/>
      <c r="F1592" s="1"/>
      <c r="G1592" s="1"/>
    </row>
    <row r="1593" spans="1:7">
      <c r="A1593" s="1"/>
      <c r="B1593" s="2"/>
      <c r="C1593" s="2"/>
      <c r="D1593" s="1"/>
      <c r="E1593" s="1"/>
      <c r="F1593" s="1"/>
      <c r="G1593" s="1"/>
    </row>
    <row r="1594" spans="1:7">
      <c r="A1594" s="1"/>
      <c r="B1594" s="2"/>
      <c r="C1594" s="2"/>
      <c r="D1594" s="1"/>
      <c r="E1594" s="1"/>
      <c r="F1594" s="1"/>
      <c r="G1594" s="1"/>
    </row>
    <row r="1595" spans="1:7">
      <c r="A1595" s="1"/>
      <c r="B1595" s="2"/>
      <c r="C1595" s="2"/>
      <c r="D1595" s="1"/>
      <c r="E1595" s="1"/>
      <c r="F1595" s="1"/>
      <c r="G1595" s="1"/>
    </row>
    <row r="1596" spans="1:7">
      <c r="A1596" s="1"/>
      <c r="B1596" s="2"/>
      <c r="C1596" s="2"/>
      <c r="D1596" s="1"/>
      <c r="E1596" s="1"/>
      <c r="F1596" s="1"/>
      <c r="G1596" s="1"/>
    </row>
    <row r="1597" spans="1:7">
      <c r="A1597" s="1"/>
      <c r="B1597" s="2"/>
      <c r="C1597" s="2"/>
      <c r="D1597" s="1"/>
      <c r="E1597" s="1"/>
      <c r="F1597" s="1"/>
      <c r="G1597" s="1"/>
    </row>
    <row r="1598" spans="1:7">
      <c r="A1598" s="1"/>
      <c r="B1598" s="2"/>
      <c r="C1598" s="2"/>
      <c r="D1598" s="1"/>
      <c r="E1598" s="1"/>
      <c r="F1598" s="1"/>
      <c r="G1598" s="1"/>
    </row>
    <row r="1599" spans="1:7">
      <c r="A1599" s="1"/>
      <c r="B1599" s="2"/>
      <c r="C1599" s="2"/>
      <c r="D1599" s="1"/>
      <c r="E1599" s="1"/>
      <c r="F1599" s="1"/>
      <c r="G1599" s="1"/>
    </row>
    <row r="1600" spans="1:7">
      <c r="A1600" s="1"/>
      <c r="B1600" s="2"/>
      <c r="C1600" s="2"/>
      <c r="D1600" s="1"/>
      <c r="E1600" s="1"/>
      <c r="F1600" s="1"/>
      <c r="G1600" s="1"/>
    </row>
    <row r="1601" spans="1:7">
      <c r="A1601" s="1"/>
      <c r="B1601" s="2"/>
      <c r="C1601" s="2"/>
      <c r="D1601" s="1"/>
      <c r="E1601" s="1"/>
      <c r="F1601" s="1"/>
      <c r="G1601" s="1"/>
    </row>
    <row r="1602" spans="1:7">
      <c r="A1602" s="1"/>
      <c r="B1602" s="2"/>
      <c r="C1602" s="2"/>
      <c r="D1602" s="1"/>
      <c r="E1602" s="1"/>
      <c r="F1602" s="1"/>
      <c r="G1602" s="1"/>
    </row>
    <row r="1603" spans="1:7">
      <c r="A1603" s="1"/>
      <c r="B1603" s="2"/>
      <c r="C1603" s="2"/>
      <c r="D1603" s="1"/>
      <c r="E1603" s="1"/>
      <c r="F1603" s="1"/>
      <c r="G1603" s="1"/>
    </row>
    <row r="1604" spans="1:7">
      <c r="A1604" s="1"/>
      <c r="B1604" s="2"/>
      <c r="C1604" s="2"/>
      <c r="D1604" s="1"/>
      <c r="E1604" s="1"/>
      <c r="F1604" s="1"/>
      <c r="G1604" s="1"/>
    </row>
    <row r="1605" spans="1:7">
      <c r="A1605" s="1"/>
      <c r="B1605" s="2"/>
      <c r="C1605" s="2"/>
      <c r="D1605" s="1"/>
      <c r="E1605" s="1"/>
      <c r="F1605" s="1"/>
      <c r="G1605" s="1"/>
    </row>
    <row r="1606" spans="1:7">
      <c r="A1606" s="1"/>
      <c r="B1606" s="2"/>
      <c r="C1606" s="2"/>
      <c r="D1606" s="1"/>
      <c r="E1606" s="1"/>
      <c r="F1606" s="1"/>
      <c r="G1606" s="1"/>
    </row>
    <row r="1607" spans="1:7">
      <c r="A1607" s="1"/>
      <c r="B1607" s="2"/>
      <c r="C1607" s="2"/>
      <c r="D1607" s="1"/>
      <c r="E1607" s="1"/>
      <c r="F1607" s="1"/>
      <c r="G1607" s="1"/>
    </row>
    <row r="1608" spans="1:7">
      <c r="A1608" s="1"/>
      <c r="B1608" s="2"/>
      <c r="C1608" s="2"/>
      <c r="D1608" s="1"/>
      <c r="E1608" s="1"/>
      <c r="F1608" s="1"/>
      <c r="G1608" s="1"/>
    </row>
    <row r="1609" spans="1:7">
      <c r="A1609" s="1"/>
      <c r="B1609" s="2"/>
      <c r="C1609" s="2"/>
      <c r="D1609" s="1"/>
      <c r="E1609" s="1"/>
      <c r="F1609" s="1"/>
      <c r="G1609" s="1"/>
    </row>
    <row r="1610" spans="1:7">
      <c r="A1610" s="1"/>
      <c r="B1610" s="2"/>
      <c r="C1610" s="2"/>
      <c r="D1610" s="1"/>
      <c r="E1610" s="1"/>
      <c r="F1610" s="1"/>
      <c r="G1610" s="1"/>
    </row>
    <row r="1611" spans="1:7">
      <c r="A1611" s="1"/>
      <c r="B1611" s="2"/>
      <c r="C1611" s="2"/>
      <c r="D1611" s="1"/>
      <c r="E1611" s="1"/>
      <c r="F1611" s="1"/>
      <c r="G1611" s="1"/>
    </row>
    <row r="1612" spans="1:7">
      <c r="A1612" s="1"/>
      <c r="B1612" s="2"/>
      <c r="C1612" s="2"/>
      <c r="D1612" s="1"/>
      <c r="E1612" s="1"/>
      <c r="F1612" s="1"/>
      <c r="G1612" s="1"/>
    </row>
    <row r="1613" spans="1:7">
      <c r="A1613" s="1"/>
      <c r="B1613" s="2"/>
      <c r="C1613" s="2"/>
      <c r="D1613" s="1"/>
      <c r="E1613" s="1"/>
      <c r="F1613" s="1"/>
      <c r="G1613" s="1"/>
    </row>
    <row r="1614" spans="1:7">
      <c r="A1614" s="1"/>
      <c r="B1614" s="2"/>
      <c r="C1614" s="2"/>
      <c r="D1614" s="1"/>
      <c r="E1614" s="1"/>
      <c r="F1614" s="1"/>
      <c r="G1614" s="1"/>
    </row>
    <row r="1615" spans="1:7">
      <c r="A1615" s="1"/>
      <c r="B1615" s="2"/>
      <c r="C1615" s="2"/>
      <c r="D1615" s="1"/>
      <c r="E1615" s="1"/>
      <c r="F1615" s="1"/>
      <c r="G1615" s="1"/>
    </row>
    <row r="1616" spans="1:7">
      <c r="A1616" s="1"/>
      <c r="B1616" s="2"/>
      <c r="C1616" s="2"/>
      <c r="D1616" s="1"/>
      <c r="E1616" s="1"/>
      <c r="F1616" s="1"/>
      <c r="G1616" s="1"/>
    </row>
    <row r="1617" spans="1:7">
      <c r="A1617" s="1"/>
      <c r="B1617" s="2"/>
      <c r="C1617" s="2"/>
      <c r="D1617" s="1"/>
      <c r="E1617" s="1"/>
      <c r="F1617" s="1"/>
      <c r="G1617" s="1"/>
    </row>
    <row r="1618" spans="1:7">
      <c r="A1618" s="1"/>
      <c r="B1618" s="2"/>
      <c r="C1618" s="2"/>
      <c r="D1618" s="1"/>
      <c r="E1618" s="1"/>
      <c r="F1618" s="1"/>
      <c r="G1618" s="1"/>
    </row>
    <row r="1619" spans="1:7">
      <c r="A1619" s="1"/>
      <c r="B1619" s="2"/>
      <c r="C1619" s="2"/>
      <c r="D1619" s="1"/>
      <c r="E1619" s="1"/>
      <c r="F1619" s="1"/>
      <c r="G1619" s="1"/>
    </row>
    <row r="1620" spans="1:7">
      <c r="A1620" s="1"/>
      <c r="B1620" s="2"/>
      <c r="C1620" s="2"/>
      <c r="D1620" s="1"/>
      <c r="E1620" s="1"/>
      <c r="F1620" s="1"/>
      <c r="G1620" s="1"/>
    </row>
    <row r="1621" spans="1:7">
      <c r="A1621" s="1"/>
      <c r="B1621" s="2"/>
      <c r="C1621" s="2"/>
      <c r="D1621" s="1"/>
      <c r="E1621" s="1"/>
      <c r="F1621" s="1"/>
      <c r="G1621" s="1"/>
    </row>
    <row r="1622" spans="1:7">
      <c r="A1622" s="1"/>
      <c r="B1622" s="2"/>
      <c r="C1622" s="2"/>
      <c r="D1622" s="1"/>
      <c r="E1622" s="1"/>
      <c r="F1622" s="1"/>
      <c r="G1622" s="1"/>
    </row>
    <row r="1623" spans="1:7">
      <c r="A1623" s="1"/>
      <c r="B1623" s="2"/>
      <c r="C1623" s="2"/>
      <c r="D1623" s="1"/>
      <c r="E1623" s="1"/>
      <c r="F1623" s="1"/>
      <c r="G1623" s="1"/>
    </row>
    <row r="1624" spans="1:7">
      <c r="A1624" s="1"/>
      <c r="B1624" s="2"/>
      <c r="C1624" s="2"/>
      <c r="D1624" s="1"/>
      <c r="E1624" s="1"/>
      <c r="F1624" s="1"/>
      <c r="G1624" s="1"/>
    </row>
    <row r="1625" spans="1:7">
      <c r="A1625" s="1"/>
      <c r="B1625" s="2"/>
      <c r="C1625" s="2"/>
      <c r="D1625" s="1"/>
      <c r="E1625" s="1"/>
      <c r="F1625" s="1"/>
      <c r="G1625" s="1"/>
    </row>
    <row r="1626" spans="1:7">
      <c r="A1626" s="1"/>
      <c r="B1626" s="2"/>
      <c r="C1626" s="2"/>
      <c r="D1626" s="1"/>
      <c r="E1626" s="1"/>
      <c r="F1626" s="1"/>
      <c r="G1626" s="1"/>
    </row>
    <row r="1627" spans="1:7">
      <c r="A1627" s="1"/>
      <c r="B1627" s="2"/>
      <c r="C1627" s="2"/>
      <c r="D1627" s="1"/>
      <c r="E1627" s="1"/>
      <c r="F1627" s="1"/>
      <c r="G1627" s="1"/>
    </row>
    <row r="1628" spans="1:7">
      <c r="A1628" s="1"/>
      <c r="B1628" s="2"/>
      <c r="C1628" s="2"/>
      <c r="D1628" s="1"/>
      <c r="E1628" s="1"/>
      <c r="F1628" s="1"/>
      <c r="G1628" s="1"/>
    </row>
    <row r="1629" spans="1:7">
      <c r="A1629" s="1"/>
      <c r="B1629" s="2"/>
      <c r="C1629" s="2"/>
      <c r="D1629" s="1"/>
      <c r="E1629" s="1"/>
      <c r="F1629" s="1"/>
      <c r="G1629" s="1"/>
    </row>
    <row r="1630" spans="1:7">
      <c r="A1630" s="1"/>
      <c r="B1630" s="2"/>
      <c r="C1630" s="2"/>
      <c r="D1630" s="1"/>
      <c r="E1630" s="1"/>
      <c r="F1630" s="1"/>
      <c r="G1630" s="1"/>
    </row>
    <row r="1631" spans="1:7">
      <c r="A1631" s="1"/>
      <c r="B1631" s="2"/>
      <c r="C1631" s="2"/>
      <c r="D1631" s="1"/>
      <c r="E1631" s="1"/>
      <c r="F1631" s="1"/>
      <c r="G1631" s="1"/>
    </row>
    <row r="1632" spans="1:7">
      <c r="A1632" s="1"/>
      <c r="B1632" s="2"/>
      <c r="C1632" s="2"/>
      <c r="D1632" s="1"/>
      <c r="E1632" s="1"/>
      <c r="F1632" s="1"/>
      <c r="G1632" s="1"/>
    </row>
    <row r="1633" spans="1:7">
      <c r="A1633" s="1"/>
      <c r="B1633" s="2"/>
      <c r="C1633" s="2"/>
      <c r="D1633" s="1"/>
      <c r="E1633" s="1"/>
      <c r="F1633" s="1"/>
      <c r="G1633" s="1"/>
    </row>
    <row r="1634" spans="1:7">
      <c r="A1634" s="1"/>
      <c r="B1634" s="2"/>
      <c r="C1634" s="2"/>
      <c r="D1634" s="1"/>
      <c r="E1634" s="1"/>
      <c r="F1634" s="1"/>
      <c r="G1634" s="1"/>
    </row>
    <row r="1635" spans="1:7">
      <c r="A1635" s="1"/>
      <c r="B1635" s="2"/>
      <c r="C1635" s="2"/>
      <c r="D1635" s="1"/>
      <c r="E1635" s="1"/>
      <c r="F1635" s="1"/>
      <c r="G1635" s="1"/>
    </row>
    <row r="1636" spans="1:7">
      <c r="A1636" s="1"/>
      <c r="B1636" s="2"/>
      <c r="C1636" s="2"/>
      <c r="D1636" s="1"/>
      <c r="E1636" s="1"/>
      <c r="F1636" s="1"/>
      <c r="G1636" s="1"/>
    </row>
    <row r="1637" spans="1:7">
      <c r="A1637" s="1"/>
      <c r="B1637" s="2"/>
      <c r="C1637" s="2"/>
      <c r="D1637" s="1"/>
      <c r="E1637" s="1"/>
      <c r="F1637" s="1"/>
      <c r="G1637" s="1"/>
    </row>
    <row r="1638" spans="1:7">
      <c r="A1638" s="1"/>
      <c r="B1638" s="2"/>
      <c r="C1638" s="2"/>
      <c r="D1638" s="1"/>
      <c r="E1638" s="1"/>
      <c r="F1638" s="1"/>
      <c r="G1638" s="1"/>
    </row>
    <row r="1639" spans="1:7">
      <c r="A1639" s="1"/>
      <c r="B1639" s="2"/>
      <c r="C1639" s="2"/>
      <c r="D1639" s="1"/>
      <c r="E1639" s="1"/>
      <c r="F1639" s="1"/>
      <c r="G1639" s="1"/>
    </row>
    <row r="1640" spans="1:7">
      <c r="A1640" s="1"/>
      <c r="B1640" s="2"/>
      <c r="C1640" s="2"/>
      <c r="D1640" s="1"/>
      <c r="E1640" s="1"/>
      <c r="F1640" s="1"/>
      <c r="G1640" s="1"/>
    </row>
    <row r="1641" spans="1:7">
      <c r="A1641" s="1"/>
      <c r="B1641" s="2"/>
      <c r="C1641" s="2"/>
      <c r="D1641" s="1"/>
      <c r="E1641" s="1"/>
      <c r="F1641" s="1"/>
      <c r="G1641" s="1"/>
    </row>
    <row r="1642" spans="1:7">
      <c r="A1642" s="1"/>
      <c r="B1642" s="2"/>
      <c r="C1642" s="2"/>
      <c r="D1642" s="1"/>
      <c r="E1642" s="1"/>
      <c r="F1642" s="1"/>
      <c r="G1642" s="1"/>
    </row>
    <row r="1643" spans="1:7">
      <c r="A1643" s="1"/>
      <c r="B1643" s="2"/>
      <c r="C1643" s="2"/>
      <c r="D1643" s="1"/>
      <c r="E1643" s="1"/>
      <c r="F1643" s="1"/>
      <c r="G1643" s="1"/>
    </row>
    <row r="1644" spans="1:7">
      <c r="A1644" s="1"/>
      <c r="B1644" s="2"/>
      <c r="C1644" s="2"/>
      <c r="D1644" s="1"/>
      <c r="E1644" s="1"/>
      <c r="F1644" s="1"/>
      <c r="G1644" s="1"/>
    </row>
    <row r="1645" spans="1:7">
      <c r="A1645" s="1"/>
      <c r="B1645" s="2"/>
      <c r="C1645" s="2"/>
      <c r="D1645" s="1"/>
      <c r="E1645" s="1"/>
      <c r="F1645" s="1"/>
      <c r="G1645" s="1"/>
    </row>
    <row r="1646" spans="1:7">
      <c r="A1646" s="1"/>
      <c r="B1646" s="2"/>
      <c r="C1646" s="2"/>
      <c r="D1646" s="1"/>
      <c r="E1646" s="1"/>
      <c r="F1646" s="1"/>
      <c r="G1646" s="1"/>
    </row>
    <row r="1647" spans="1:7">
      <c r="A1647" s="1"/>
      <c r="B1647" s="2"/>
      <c r="C1647" s="2"/>
      <c r="D1647" s="1"/>
      <c r="E1647" s="1"/>
      <c r="F1647" s="1"/>
      <c r="G1647" s="1"/>
    </row>
    <row r="1648" spans="1:7">
      <c r="A1648" s="1"/>
      <c r="B1648" s="2"/>
      <c r="C1648" s="2"/>
      <c r="D1648" s="1"/>
      <c r="E1648" s="1"/>
      <c r="F1648" s="1"/>
      <c r="G1648" s="1"/>
    </row>
    <row r="1649" spans="1:7">
      <c r="A1649" s="1"/>
      <c r="B1649" s="2"/>
      <c r="C1649" s="2"/>
      <c r="D1649" s="1"/>
      <c r="E1649" s="1"/>
      <c r="F1649" s="1"/>
      <c r="G1649" s="1"/>
    </row>
    <row r="1650" spans="1:7">
      <c r="A1650" s="1"/>
      <c r="B1650" s="2"/>
      <c r="C1650" s="2"/>
      <c r="D1650" s="1"/>
      <c r="E1650" s="1"/>
      <c r="F1650" s="1"/>
      <c r="G1650" s="1"/>
    </row>
    <row r="1651" spans="1:7">
      <c r="A1651" s="1"/>
      <c r="B1651" s="2"/>
      <c r="C1651" s="2"/>
      <c r="D1651" s="1"/>
      <c r="E1651" s="1"/>
      <c r="F1651" s="1"/>
      <c r="G1651" s="1"/>
    </row>
    <row r="1652" spans="1:7">
      <c r="A1652" s="1"/>
      <c r="B1652" s="2"/>
      <c r="C1652" s="2"/>
      <c r="D1652" s="1"/>
      <c r="E1652" s="1"/>
      <c r="F1652" s="1"/>
      <c r="G1652" s="1"/>
    </row>
    <row r="1653" spans="1:7">
      <c r="A1653" s="1"/>
      <c r="B1653" s="2"/>
      <c r="C1653" s="2"/>
      <c r="D1653" s="1"/>
      <c r="E1653" s="1"/>
      <c r="F1653" s="1"/>
      <c r="G1653" s="1"/>
    </row>
    <row r="1654" spans="1:7">
      <c r="A1654" s="1"/>
      <c r="B1654" s="2"/>
      <c r="C1654" s="2"/>
      <c r="D1654" s="1"/>
      <c r="E1654" s="1"/>
      <c r="F1654" s="1"/>
      <c r="G1654" s="1"/>
    </row>
    <row r="1655" spans="1:7">
      <c r="A1655" s="1"/>
      <c r="B1655" s="2"/>
      <c r="C1655" s="2"/>
      <c r="D1655" s="1"/>
      <c r="E1655" s="1"/>
      <c r="F1655" s="1"/>
      <c r="G1655" s="1"/>
    </row>
    <row r="1656" spans="1:7">
      <c r="A1656" s="1"/>
      <c r="B1656" s="2"/>
      <c r="C1656" s="2"/>
      <c r="D1656" s="1"/>
      <c r="E1656" s="1"/>
      <c r="F1656" s="1"/>
      <c r="G1656" s="1"/>
    </row>
    <row r="1657" spans="1:7">
      <c r="A1657" s="1"/>
      <c r="B1657" s="2"/>
      <c r="C1657" s="2"/>
      <c r="D1657" s="1"/>
      <c r="E1657" s="1"/>
      <c r="F1657" s="1"/>
      <c r="G1657" s="1"/>
    </row>
    <row r="1658" spans="1:7">
      <c r="A1658" s="1"/>
      <c r="B1658" s="2"/>
      <c r="C1658" s="2"/>
      <c r="D1658" s="1"/>
      <c r="E1658" s="1"/>
      <c r="F1658" s="1"/>
      <c r="G1658" s="1"/>
    </row>
    <row r="1659" spans="1:7">
      <c r="A1659" s="1"/>
      <c r="B1659" s="2"/>
      <c r="C1659" s="2"/>
      <c r="D1659" s="1"/>
      <c r="E1659" s="1"/>
      <c r="F1659" s="1"/>
      <c r="G1659" s="1"/>
    </row>
    <row r="1660" spans="1:7">
      <c r="A1660" s="1"/>
      <c r="B1660" s="2"/>
      <c r="C1660" s="2"/>
      <c r="D1660" s="1"/>
      <c r="E1660" s="1"/>
      <c r="F1660" s="1"/>
      <c r="G1660" s="1"/>
    </row>
    <row r="1661" spans="1:7">
      <c r="A1661" s="1"/>
      <c r="B1661" s="2"/>
      <c r="C1661" s="2"/>
      <c r="D1661" s="1"/>
      <c r="E1661" s="1"/>
      <c r="F1661" s="1"/>
      <c r="G1661" s="1"/>
    </row>
    <row r="1662" spans="1:7">
      <c r="A1662" s="1"/>
      <c r="B1662" s="2"/>
      <c r="C1662" s="2"/>
      <c r="D1662" s="1"/>
      <c r="E1662" s="1"/>
      <c r="F1662" s="1"/>
      <c r="G1662" s="1"/>
    </row>
    <row r="1663" spans="1:7">
      <c r="A1663" s="1"/>
      <c r="B1663" s="2"/>
      <c r="C1663" s="2"/>
      <c r="D1663" s="1"/>
      <c r="E1663" s="1"/>
      <c r="F1663" s="1"/>
      <c r="G1663" s="1"/>
    </row>
    <row r="1664" spans="1:7">
      <c r="A1664" s="1"/>
      <c r="B1664" s="2"/>
      <c r="C1664" s="2"/>
      <c r="D1664" s="1"/>
      <c r="E1664" s="1"/>
      <c r="F1664" s="1"/>
      <c r="G1664" s="1"/>
    </row>
    <row r="1665" spans="1:7">
      <c r="A1665" s="1"/>
      <c r="B1665" s="2"/>
      <c r="C1665" s="2"/>
      <c r="D1665" s="1"/>
      <c r="E1665" s="1"/>
      <c r="F1665" s="1"/>
      <c r="G1665" s="1"/>
    </row>
    <row r="1666" spans="1:7">
      <c r="A1666" s="1"/>
      <c r="B1666" s="2"/>
      <c r="C1666" s="2"/>
      <c r="D1666" s="1"/>
      <c r="E1666" s="1"/>
      <c r="F1666" s="1"/>
      <c r="G1666" s="1"/>
    </row>
    <row r="1667" spans="1:7">
      <c r="A1667" s="1"/>
      <c r="B1667" s="2"/>
      <c r="C1667" s="2"/>
      <c r="D1667" s="1"/>
      <c r="E1667" s="1"/>
      <c r="F1667" s="1"/>
      <c r="G1667" s="1"/>
    </row>
    <row r="1668" spans="1:7">
      <c r="A1668" s="1"/>
      <c r="B1668" s="2"/>
      <c r="C1668" s="2"/>
      <c r="D1668" s="1"/>
      <c r="E1668" s="1"/>
      <c r="F1668" s="1"/>
      <c r="G1668" s="1"/>
    </row>
    <row r="1669" spans="1:7">
      <c r="A1669" s="1"/>
      <c r="B1669" s="2"/>
      <c r="C1669" s="2"/>
      <c r="D1669" s="1"/>
      <c r="E1669" s="1"/>
      <c r="F1669" s="1"/>
      <c r="G1669" s="1"/>
    </row>
    <row r="1670" spans="1:7">
      <c r="A1670" s="1"/>
      <c r="B1670" s="2"/>
      <c r="C1670" s="2"/>
      <c r="D1670" s="1"/>
      <c r="E1670" s="1"/>
      <c r="F1670" s="1"/>
      <c r="G1670" s="1"/>
    </row>
    <row r="1671" spans="1:7">
      <c r="A1671" s="1"/>
      <c r="B1671" s="2"/>
      <c r="C1671" s="2"/>
      <c r="D1671" s="1"/>
      <c r="E1671" s="1"/>
      <c r="F1671" s="1"/>
      <c r="G1671" s="1"/>
    </row>
    <row r="1672" spans="1:7">
      <c r="A1672" s="1"/>
      <c r="B1672" s="2"/>
      <c r="C1672" s="2"/>
      <c r="D1672" s="1"/>
      <c r="E1672" s="1"/>
      <c r="F1672" s="1"/>
      <c r="G1672" s="1"/>
    </row>
    <row r="1673" spans="1:7">
      <c r="A1673" s="1"/>
      <c r="B1673" s="2"/>
      <c r="C1673" s="2"/>
      <c r="D1673" s="1"/>
      <c r="E1673" s="1"/>
      <c r="F1673" s="1"/>
      <c r="G1673" s="1"/>
    </row>
    <row r="1674" spans="1:7">
      <c r="A1674" s="1"/>
      <c r="B1674" s="2"/>
      <c r="C1674" s="2"/>
      <c r="D1674" s="1"/>
      <c r="E1674" s="1"/>
      <c r="F1674" s="1"/>
      <c r="G1674" s="1"/>
    </row>
    <row r="1675" spans="1:7">
      <c r="A1675" s="1"/>
      <c r="B1675" s="2"/>
      <c r="C1675" s="2"/>
      <c r="D1675" s="1"/>
      <c r="E1675" s="1"/>
      <c r="F1675" s="1"/>
      <c r="G1675" s="1"/>
    </row>
    <row r="1676" spans="1:7">
      <c r="A1676" s="1"/>
      <c r="B1676" s="2"/>
      <c r="C1676" s="2"/>
      <c r="D1676" s="1"/>
      <c r="E1676" s="1"/>
      <c r="F1676" s="1"/>
      <c r="G1676" s="1"/>
    </row>
    <row r="1677" spans="1:7">
      <c r="A1677" s="1"/>
      <c r="B1677" s="2"/>
      <c r="C1677" s="2"/>
      <c r="D1677" s="1"/>
      <c r="E1677" s="1"/>
      <c r="F1677" s="1"/>
      <c r="G1677" s="1"/>
    </row>
    <row r="1678" spans="1:7">
      <c r="A1678" s="1"/>
      <c r="B1678" s="2"/>
      <c r="C1678" s="2"/>
      <c r="D1678" s="1"/>
      <c r="E1678" s="1"/>
      <c r="F1678" s="1"/>
      <c r="G1678" s="1"/>
    </row>
    <row r="1679" spans="1:7">
      <c r="A1679" s="1"/>
      <c r="B1679" s="2"/>
      <c r="C1679" s="2"/>
      <c r="D1679" s="1"/>
      <c r="E1679" s="1"/>
      <c r="F1679" s="1"/>
      <c r="G1679" s="1"/>
    </row>
    <row r="1680" spans="1:7">
      <c r="A1680" s="1"/>
      <c r="B1680" s="2"/>
      <c r="C1680" s="2"/>
      <c r="D1680" s="1"/>
      <c r="E1680" s="1"/>
      <c r="F1680" s="1"/>
      <c r="G1680" s="1"/>
    </row>
    <row r="1681" spans="1:7">
      <c r="A1681" s="1"/>
      <c r="B1681" s="2"/>
      <c r="C1681" s="2"/>
      <c r="D1681" s="1"/>
      <c r="E1681" s="1"/>
      <c r="F1681" s="1"/>
      <c r="G1681" s="1"/>
    </row>
    <row r="1682" spans="1:7">
      <c r="A1682" s="1"/>
      <c r="B1682" s="2"/>
      <c r="C1682" s="2"/>
      <c r="D1682" s="1"/>
      <c r="E1682" s="1"/>
      <c r="F1682" s="1"/>
      <c r="G1682" s="1"/>
    </row>
    <row r="1683" spans="1:7">
      <c r="A1683" s="1"/>
      <c r="B1683" s="2"/>
      <c r="C1683" s="2"/>
      <c r="D1683" s="1"/>
      <c r="E1683" s="1"/>
      <c r="F1683" s="1"/>
      <c r="G1683" s="1"/>
    </row>
    <row r="1684" spans="1:7">
      <c r="A1684" s="1"/>
      <c r="B1684" s="2"/>
      <c r="C1684" s="2"/>
      <c r="D1684" s="1"/>
      <c r="E1684" s="1"/>
      <c r="F1684" s="1"/>
      <c r="G1684" s="1"/>
    </row>
    <row r="1685" spans="1:7">
      <c r="A1685" s="1"/>
      <c r="B1685" s="2"/>
      <c r="C1685" s="2"/>
      <c r="D1685" s="1"/>
      <c r="E1685" s="1"/>
      <c r="F1685" s="1"/>
      <c r="G1685" s="1"/>
    </row>
    <row r="1686" spans="1:7">
      <c r="A1686" s="1"/>
      <c r="B1686" s="2"/>
      <c r="C1686" s="2"/>
      <c r="D1686" s="1"/>
      <c r="E1686" s="1"/>
      <c r="F1686" s="1"/>
      <c r="G1686" s="1"/>
    </row>
    <row r="1687" spans="1:7">
      <c r="A1687" s="1"/>
      <c r="B1687" s="2"/>
      <c r="C1687" s="2"/>
      <c r="D1687" s="1"/>
      <c r="E1687" s="1"/>
      <c r="F1687" s="1"/>
      <c r="G1687" s="1"/>
    </row>
    <row r="1688" spans="1:7">
      <c r="A1688" s="1"/>
      <c r="B1688" s="2"/>
      <c r="C1688" s="2"/>
      <c r="D1688" s="1"/>
      <c r="E1688" s="1"/>
      <c r="F1688" s="1"/>
      <c r="G1688" s="1"/>
    </row>
    <row r="1689" spans="1:7">
      <c r="A1689" s="1"/>
      <c r="B1689" s="2"/>
      <c r="C1689" s="2"/>
      <c r="D1689" s="1"/>
      <c r="E1689" s="1"/>
      <c r="F1689" s="1"/>
      <c r="G1689" s="1"/>
    </row>
    <row r="1690" spans="1:7">
      <c r="A1690" s="1"/>
      <c r="B1690" s="2"/>
      <c r="C1690" s="2"/>
      <c r="D1690" s="1"/>
      <c r="E1690" s="1"/>
      <c r="F1690" s="1"/>
      <c r="G1690" s="1"/>
    </row>
    <row r="1691" spans="1:7">
      <c r="A1691" s="1"/>
      <c r="B1691" s="2"/>
      <c r="C1691" s="2"/>
      <c r="D1691" s="1"/>
      <c r="E1691" s="1"/>
      <c r="F1691" s="1"/>
      <c r="G1691" s="1"/>
    </row>
    <row r="1692" spans="1:7">
      <c r="A1692" s="1"/>
      <c r="B1692" s="2"/>
      <c r="C1692" s="2"/>
      <c r="D1692" s="1"/>
      <c r="E1692" s="1"/>
      <c r="F1692" s="1"/>
      <c r="G1692" s="1"/>
    </row>
    <row r="1693" spans="1:7">
      <c r="A1693" s="1"/>
      <c r="B1693" s="2"/>
      <c r="C1693" s="2"/>
      <c r="D1693" s="1"/>
      <c r="E1693" s="1"/>
      <c r="F1693" s="1"/>
      <c r="G1693" s="1"/>
    </row>
    <row r="1694" spans="1:7">
      <c r="A1694" s="1"/>
      <c r="B1694" s="2"/>
      <c r="C1694" s="2"/>
      <c r="D1694" s="1"/>
      <c r="E1694" s="1"/>
      <c r="F1694" s="1"/>
      <c r="G1694" s="1"/>
    </row>
    <row r="1695" spans="1:7">
      <c r="A1695" s="1"/>
      <c r="B1695" s="2"/>
      <c r="C1695" s="2"/>
      <c r="D1695" s="1"/>
      <c r="E1695" s="1"/>
      <c r="F1695" s="1"/>
      <c r="G1695" s="1"/>
    </row>
    <row r="1696" spans="1:7">
      <c r="A1696" s="1"/>
      <c r="B1696" s="2"/>
      <c r="C1696" s="2"/>
      <c r="D1696" s="1"/>
      <c r="E1696" s="1"/>
      <c r="F1696" s="1"/>
      <c r="G1696" s="1"/>
    </row>
    <row r="1697" spans="1:7">
      <c r="A1697" s="1"/>
      <c r="B1697" s="2"/>
      <c r="C1697" s="2"/>
      <c r="D1697" s="1"/>
      <c r="E1697" s="1"/>
      <c r="F1697" s="1"/>
      <c r="G1697" s="1"/>
    </row>
    <row r="1698" spans="1:7">
      <c r="A1698" s="1"/>
      <c r="B1698" s="2"/>
      <c r="C1698" s="2"/>
      <c r="D1698" s="1"/>
      <c r="E1698" s="1"/>
      <c r="F1698" s="1"/>
      <c r="G1698" s="1"/>
    </row>
    <row r="1699" spans="1:7">
      <c r="A1699" s="1"/>
      <c r="B1699" s="2"/>
      <c r="C1699" s="2"/>
      <c r="D1699" s="1"/>
      <c r="E1699" s="1"/>
      <c r="F1699" s="1"/>
      <c r="G1699" s="1"/>
    </row>
    <row r="1700" spans="1:7">
      <c r="A1700" s="1"/>
      <c r="B1700" s="2"/>
      <c r="C1700" s="2"/>
      <c r="D1700" s="1"/>
      <c r="E1700" s="1"/>
      <c r="F1700" s="1"/>
      <c r="G1700" s="1"/>
    </row>
    <row r="1701" spans="1:7">
      <c r="A1701" s="1"/>
      <c r="B1701" s="2"/>
      <c r="C1701" s="2"/>
      <c r="D1701" s="1"/>
      <c r="E1701" s="1"/>
      <c r="F1701" s="1"/>
      <c r="G1701" s="1"/>
    </row>
    <row r="1702" spans="1:7">
      <c r="A1702" s="1"/>
      <c r="B1702" s="2"/>
      <c r="C1702" s="2"/>
      <c r="D1702" s="1"/>
      <c r="E1702" s="1"/>
      <c r="F1702" s="1"/>
      <c r="G1702" s="1"/>
    </row>
    <row r="1703" spans="1:7">
      <c r="A1703" s="1"/>
      <c r="B1703" s="2"/>
      <c r="C1703" s="2"/>
      <c r="D1703" s="1"/>
      <c r="E1703" s="1"/>
      <c r="F1703" s="1"/>
      <c r="G1703" s="1"/>
    </row>
    <row r="1704" spans="1:7">
      <c r="A1704" s="1"/>
      <c r="B1704" s="2"/>
      <c r="C1704" s="2"/>
      <c r="D1704" s="1"/>
      <c r="E1704" s="1"/>
      <c r="F1704" s="1"/>
      <c r="G1704" s="1"/>
    </row>
    <row r="1705" spans="1:7">
      <c r="A1705" s="1"/>
      <c r="B1705" s="2"/>
      <c r="C1705" s="2"/>
      <c r="D1705" s="1"/>
      <c r="E1705" s="1"/>
      <c r="F1705" s="1"/>
      <c r="G1705" s="1"/>
    </row>
    <row r="1706" spans="1:7">
      <c r="A1706" s="1"/>
      <c r="B1706" s="2"/>
      <c r="C1706" s="2"/>
      <c r="D1706" s="1"/>
      <c r="E1706" s="1"/>
      <c r="F1706" s="1"/>
      <c r="G1706" s="1"/>
    </row>
    <row r="1707" spans="1:7">
      <c r="A1707" s="1"/>
      <c r="B1707" s="2"/>
      <c r="C1707" s="2"/>
      <c r="D1707" s="1"/>
      <c r="E1707" s="1"/>
      <c r="F1707" s="1"/>
      <c r="G1707" s="1"/>
    </row>
    <row r="1708" spans="1:7">
      <c r="A1708" s="1"/>
      <c r="B1708" s="2"/>
      <c r="C1708" s="2"/>
      <c r="D1708" s="1"/>
      <c r="E1708" s="1"/>
      <c r="F1708" s="1"/>
      <c r="G1708" s="1"/>
    </row>
    <row r="1709" spans="1:7">
      <c r="A1709" s="1"/>
      <c r="B1709" s="2"/>
      <c r="C1709" s="2"/>
      <c r="D1709" s="1"/>
      <c r="E1709" s="1"/>
      <c r="F1709" s="1"/>
      <c r="G1709" s="1"/>
    </row>
    <row r="1710" spans="1:7">
      <c r="A1710" s="1"/>
      <c r="B1710" s="2"/>
      <c r="C1710" s="2"/>
      <c r="D1710" s="1"/>
      <c r="E1710" s="1"/>
      <c r="F1710" s="1"/>
      <c r="G1710" s="1"/>
    </row>
    <row r="1711" spans="1:7">
      <c r="A1711" s="1"/>
      <c r="B1711" s="2"/>
      <c r="C1711" s="2"/>
      <c r="D1711" s="1"/>
      <c r="E1711" s="1"/>
      <c r="F1711" s="1"/>
      <c r="G1711" s="1"/>
    </row>
    <row r="1712" spans="1:7">
      <c r="A1712" s="1"/>
      <c r="B1712" s="2"/>
      <c r="C1712" s="2"/>
      <c r="D1712" s="1"/>
      <c r="E1712" s="1"/>
      <c r="F1712" s="1"/>
      <c r="G1712" s="1"/>
    </row>
    <row r="1713" spans="1:7">
      <c r="A1713" s="1"/>
      <c r="B1713" s="2"/>
      <c r="C1713" s="2"/>
      <c r="D1713" s="1"/>
      <c r="E1713" s="1"/>
      <c r="F1713" s="1"/>
      <c r="G1713" s="1"/>
    </row>
    <row r="1714" spans="1:7">
      <c r="A1714" s="1"/>
      <c r="B1714" s="2"/>
      <c r="C1714" s="2"/>
      <c r="D1714" s="1"/>
      <c r="E1714" s="1"/>
      <c r="F1714" s="1"/>
      <c r="G1714" s="1"/>
    </row>
    <row r="1715" spans="1:7">
      <c r="A1715" s="1"/>
      <c r="B1715" s="2"/>
      <c r="C1715" s="2"/>
      <c r="D1715" s="1"/>
      <c r="E1715" s="1"/>
      <c r="F1715" s="1"/>
      <c r="G1715" s="1"/>
    </row>
    <row r="1716" spans="1:7">
      <c r="A1716" s="1"/>
      <c r="B1716" s="2"/>
      <c r="C1716" s="2"/>
      <c r="D1716" s="1"/>
      <c r="E1716" s="1"/>
      <c r="F1716" s="1"/>
      <c r="G1716" s="1"/>
    </row>
    <row r="1717" spans="1:7">
      <c r="A1717" s="1"/>
      <c r="B1717" s="2"/>
      <c r="C1717" s="2"/>
      <c r="D1717" s="1"/>
      <c r="E1717" s="1"/>
      <c r="F1717" s="1"/>
      <c r="G1717" s="1"/>
    </row>
    <row r="1718" spans="1:7">
      <c r="A1718" s="1"/>
      <c r="B1718" s="2"/>
      <c r="C1718" s="2"/>
      <c r="D1718" s="1"/>
      <c r="E1718" s="1"/>
      <c r="F1718" s="1"/>
      <c r="G1718" s="1"/>
    </row>
    <row r="1719" spans="1:7">
      <c r="A1719" s="1"/>
      <c r="B1719" s="2"/>
      <c r="C1719" s="2"/>
      <c r="D1719" s="1"/>
      <c r="E1719" s="1"/>
      <c r="F1719" s="1"/>
      <c r="G1719" s="1"/>
    </row>
    <row r="1720" spans="1:7">
      <c r="A1720" s="1"/>
      <c r="B1720" s="2"/>
      <c r="C1720" s="2"/>
      <c r="D1720" s="1"/>
      <c r="E1720" s="1"/>
      <c r="F1720" s="1"/>
      <c r="G1720" s="1"/>
    </row>
    <row r="1721" spans="1:7">
      <c r="A1721" s="1"/>
      <c r="B1721" s="2"/>
      <c r="C1721" s="2"/>
      <c r="D1721" s="1"/>
      <c r="E1721" s="1"/>
      <c r="F1721" s="1"/>
      <c r="G1721" s="1"/>
    </row>
    <row r="1722" spans="1:7">
      <c r="A1722" s="1"/>
      <c r="B1722" s="2"/>
      <c r="C1722" s="2"/>
      <c r="D1722" s="1"/>
      <c r="E1722" s="1"/>
      <c r="F1722" s="1"/>
      <c r="G1722" s="1"/>
    </row>
    <row r="1723" spans="1:7">
      <c r="A1723" s="1"/>
      <c r="B1723" s="2"/>
      <c r="C1723" s="2"/>
      <c r="D1723" s="1"/>
      <c r="E1723" s="1"/>
      <c r="F1723" s="1"/>
      <c r="G1723" s="1"/>
    </row>
    <row r="1724" spans="1:7">
      <c r="A1724" s="1"/>
      <c r="B1724" s="2"/>
      <c r="C1724" s="2"/>
      <c r="D1724" s="1"/>
      <c r="E1724" s="1"/>
      <c r="F1724" s="1"/>
      <c r="G1724" s="1"/>
    </row>
    <row r="1725" spans="1:7">
      <c r="A1725" s="1"/>
      <c r="B1725" s="2"/>
      <c r="C1725" s="2"/>
      <c r="D1725" s="1"/>
      <c r="E1725" s="1"/>
      <c r="F1725" s="1"/>
      <c r="G1725" s="1"/>
    </row>
    <row r="1726" spans="1:7">
      <c r="A1726" s="1"/>
      <c r="B1726" s="2"/>
      <c r="C1726" s="2"/>
      <c r="D1726" s="1"/>
      <c r="E1726" s="1"/>
      <c r="F1726" s="1"/>
      <c r="G1726" s="1"/>
    </row>
    <row r="1727" spans="1:7">
      <c r="A1727" s="1"/>
      <c r="B1727" s="2"/>
      <c r="C1727" s="2"/>
      <c r="D1727" s="1"/>
      <c r="E1727" s="1"/>
      <c r="F1727" s="1"/>
      <c r="G1727" s="1"/>
    </row>
    <row r="1728" spans="1:7">
      <c r="A1728" s="1"/>
      <c r="B1728" s="2"/>
      <c r="C1728" s="2"/>
      <c r="D1728" s="1"/>
      <c r="E1728" s="1"/>
      <c r="F1728" s="1"/>
      <c r="G1728" s="1"/>
    </row>
    <row r="1729" spans="1:7">
      <c r="A1729" s="1"/>
      <c r="B1729" s="2"/>
      <c r="C1729" s="2"/>
      <c r="D1729" s="1"/>
      <c r="E1729" s="1"/>
      <c r="F1729" s="1"/>
      <c r="G1729" s="1"/>
    </row>
    <row r="1730" spans="1:7">
      <c r="A1730" s="1"/>
      <c r="B1730" s="2"/>
      <c r="C1730" s="2"/>
      <c r="D1730" s="1"/>
      <c r="E1730" s="1"/>
      <c r="F1730" s="1"/>
      <c r="G1730" s="1"/>
    </row>
    <row r="1731" spans="1:7">
      <c r="A1731" s="1"/>
      <c r="B1731" s="2"/>
      <c r="C1731" s="2"/>
      <c r="D1731" s="1"/>
      <c r="E1731" s="1"/>
      <c r="F1731" s="1"/>
      <c r="G1731" s="1"/>
    </row>
    <row r="1732" spans="1:7">
      <c r="A1732" s="1"/>
      <c r="B1732" s="2"/>
      <c r="C1732" s="2"/>
      <c r="D1732" s="1"/>
      <c r="E1732" s="1"/>
      <c r="F1732" s="1"/>
      <c r="G1732" s="1"/>
    </row>
    <row r="1733" spans="1:7">
      <c r="A1733" s="1"/>
      <c r="B1733" s="2"/>
      <c r="C1733" s="2"/>
      <c r="D1733" s="1"/>
      <c r="E1733" s="1"/>
      <c r="F1733" s="1"/>
      <c r="G1733" s="1"/>
    </row>
    <row r="1734" spans="1:7">
      <c r="A1734" s="1"/>
      <c r="B1734" s="2"/>
      <c r="C1734" s="2"/>
      <c r="D1734" s="1"/>
      <c r="E1734" s="1"/>
      <c r="F1734" s="1"/>
      <c r="G1734" s="1"/>
    </row>
    <row r="1735" spans="1:7">
      <c r="A1735" s="1"/>
      <c r="B1735" s="2"/>
      <c r="C1735" s="2"/>
      <c r="D1735" s="1"/>
      <c r="E1735" s="1"/>
      <c r="F1735" s="1"/>
      <c r="G1735" s="1"/>
    </row>
    <row r="1736" spans="1:7">
      <c r="A1736" s="1"/>
      <c r="B1736" s="2"/>
      <c r="C1736" s="2"/>
      <c r="D1736" s="1"/>
      <c r="E1736" s="1"/>
      <c r="F1736" s="1"/>
      <c r="G1736" s="1"/>
    </row>
    <row r="1737" spans="1:7">
      <c r="A1737" s="1"/>
      <c r="B1737" s="2"/>
      <c r="C1737" s="2"/>
      <c r="D1737" s="1"/>
      <c r="E1737" s="1"/>
      <c r="F1737" s="1"/>
      <c r="G1737" s="1"/>
    </row>
    <row r="1738" spans="1:7">
      <c r="A1738" s="1"/>
      <c r="B1738" s="2"/>
      <c r="C1738" s="2"/>
      <c r="D1738" s="1"/>
      <c r="E1738" s="1"/>
      <c r="F1738" s="1"/>
      <c r="G1738" s="1"/>
    </row>
    <row r="1739" spans="1:7">
      <c r="A1739" s="1"/>
      <c r="B1739" s="2"/>
      <c r="C1739" s="2"/>
      <c r="D1739" s="1"/>
      <c r="E1739" s="1"/>
      <c r="F1739" s="1"/>
      <c r="G1739" s="1"/>
    </row>
    <row r="1740" spans="1:7">
      <c r="A1740" s="1"/>
      <c r="B1740" s="2"/>
      <c r="C1740" s="2"/>
      <c r="D1740" s="1"/>
      <c r="E1740" s="1"/>
      <c r="F1740" s="1"/>
      <c r="G1740" s="1"/>
    </row>
    <row r="1741" spans="1:7">
      <c r="A1741" s="1"/>
      <c r="B1741" s="2"/>
      <c r="C1741" s="2"/>
      <c r="D1741" s="1"/>
      <c r="E1741" s="1"/>
      <c r="F1741" s="1"/>
      <c r="G1741" s="1"/>
    </row>
    <row r="1742" spans="1:7">
      <c r="A1742" s="1"/>
      <c r="B1742" s="2"/>
      <c r="C1742" s="2"/>
      <c r="D1742" s="1"/>
      <c r="E1742" s="1"/>
      <c r="F1742" s="1"/>
      <c r="G1742" s="1"/>
    </row>
    <row r="1743" spans="1:7">
      <c r="A1743" s="1"/>
      <c r="B1743" s="2"/>
      <c r="C1743" s="2"/>
      <c r="D1743" s="1"/>
      <c r="E1743" s="1"/>
      <c r="F1743" s="1"/>
      <c r="G1743" s="1"/>
    </row>
    <row r="1744" spans="1:7">
      <c r="A1744" s="1"/>
      <c r="B1744" s="2"/>
      <c r="C1744" s="2"/>
      <c r="D1744" s="1"/>
      <c r="E1744" s="1"/>
      <c r="F1744" s="1"/>
      <c r="G1744" s="1"/>
    </row>
    <row r="1745" spans="1:7">
      <c r="A1745" s="1"/>
      <c r="B1745" s="2"/>
      <c r="C1745" s="2"/>
      <c r="D1745" s="1"/>
      <c r="E1745" s="1"/>
      <c r="F1745" s="1"/>
      <c r="G1745" s="1"/>
    </row>
    <row r="1746" spans="1:7">
      <c r="A1746" s="1"/>
      <c r="B1746" s="2"/>
      <c r="C1746" s="2"/>
      <c r="D1746" s="1"/>
      <c r="E1746" s="1"/>
      <c r="F1746" s="1"/>
      <c r="G1746" s="1"/>
    </row>
    <row r="1747" spans="1:7">
      <c r="A1747" s="1"/>
      <c r="B1747" s="2"/>
      <c r="C1747" s="2"/>
      <c r="D1747" s="1"/>
      <c r="E1747" s="1"/>
      <c r="F1747" s="1"/>
      <c r="G1747" s="1"/>
    </row>
    <row r="1748" spans="1:7">
      <c r="A1748" s="1"/>
      <c r="B1748" s="2"/>
      <c r="C1748" s="2"/>
      <c r="D1748" s="1"/>
      <c r="E1748" s="1"/>
      <c r="F1748" s="1"/>
      <c r="G1748" s="1"/>
    </row>
    <row r="1749" spans="1:7">
      <c r="A1749" s="1"/>
      <c r="B1749" s="2"/>
      <c r="C1749" s="2"/>
      <c r="D1749" s="1"/>
      <c r="E1749" s="1"/>
      <c r="F1749" s="1"/>
      <c r="G1749" s="1"/>
    </row>
    <row r="1750" spans="1:7">
      <c r="A1750" s="1"/>
      <c r="B1750" s="2"/>
      <c r="C1750" s="2"/>
      <c r="D1750" s="1"/>
      <c r="E1750" s="1"/>
      <c r="F1750" s="1"/>
      <c r="G1750" s="1"/>
    </row>
    <row r="1751" spans="1:7">
      <c r="A1751" s="1"/>
      <c r="B1751" s="2"/>
      <c r="C1751" s="2"/>
      <c r="D1751" s="1"/>
      <c r="E1751" s="1"/>
      <c r="F1751" s="1"/>
      <c r="G1751" s="1"/>
    </row>
    <row r="1752" spans="1:7">
      <c r="A1752" s="1"/>
      <c r="B1752" s="2"/>
      <c r="C1752" s="2"/>
      <c r="D1752" s="1"/>
      <c r="E1752" s="1"/>
      <c r="F1752" s="1"/>
      <c r="G1752" s="1"/>
    </row>
    <row r="1753" spans="1:7">
      <c r="A1753" s="1"/>
      <c r="B1753" s="2"/>
      <c r="C1753" s="2"/>
      <c r="D1753" s="1"/>
      <c r="E1753" s="1"/>
      <c r="F1753" s="1"/>
      <c r="G1753" s="1"/>
    </row>
    <row r="1754" spans="1:7">
      <c r="A1754" s="1"/>
      <c r="B1754" s="2"/>
      <c r="C1754" s="2"/>
      <c r="D1754" s="1"/>
      <c r="E1754" s="1"/>
      <c r="F1754" s="1"/>
      <c r="G1754" s="1"/>
    </row>
    <row r="1755" spans="1:7">
      <c r="A1755" s="1"/>
      <c r="B1755" s="2"/>
      <c r="C1755" s="2"/>
      <c r="D1755" s="1"/>
      <c r="E1755" s="1"/>
      <c r="F1755" s="1"/>
      <c r="G1755" s="1"/>
    </row>
    <row r="1756" spans="1:7">
      <c r="A1756" s="1"/>
      <c r="B1756" s="2"/>
      <c r="C1756" s="2"/>
      <c r="D1756" s="1"/>
      <c r="E1756" s="1"/>
      <c r="F1756" s="1"/>
      <c r="G1756" s="1"/>
    </row>
    <row r="1757" spans="1:7">
      <c r="A1757" s="1"/>
      <c r="B1757" s="2"/>
      <c r="C1757" s="2"/>
      <c r="D1757" s="1"/>
      <c r="E1757" s="1"/>
      <c r="F1757" s="1"/>
      <c r="G1757" s="1"/>
    </row>
    <row r="1758" spans="1:7">
      <c r="A1758" s="1"/>
      <c r="B1758" s="2"/>
      <c r="C1758" s="2"/>
      <c r="D1758" s="1"/>
      <c r="E1758" s="1"/>
      <c r="F1758" s="1"/>
      <c r="G1758" s="1"/>
    </row>
    <row r="1759" spans="1:7">
      <c r="A1759" s="1"/>
      <c r="B1759" s="2"/>
      <c r="C1759" s="2"/>
      <c r="D1759" s="1"/>
      <c r="E1759" s="1"/>
      <c r="F1759" s="1"/>
      <c r="G1759" s="1"/>
    </row>
    <row r="1760" spans="1:7">
      <c r="A1760" s="1"/>
      <c r="B1760" s="2"/>
      <c r="C1760" s="2"/>
      <c r="D1760" s="1"/>
      <c r="E1760" s="1"/>
      <c r="F1760" s="1"/>
      <c r="G1760" s="1"/>
    </row>
    <row r="1761" spans="1:7">
      <c r="A1761" s="1"/>
      <c r="B1761" s="2"/>
      <c r="C1761" s="2"/>
      <c r="D1761" s="1"/>
      <c r="E1761" s="1"/>
      <c r="F1761" s="1"/>
      <c r="G1761" s="1"/>
    </row>
    <row r="1762" spans="1:7">
      <c r="A1762" s="1"/>
      <c r="B1762" s="2"/>
      <c r="C1762" s="2"/>
      <c r="D1762" s="1"/>
      <c r="E1762" s="1"/>
      <c r="F1762" s="1"/>
      <c r="G1762" s="1"/>
    </row>
    <row r="1763" spans="1:7">
      <c r="A1763" s="1"/>
      <c r="B1763" s="2"/>
      <c r="C1763" s="2"/>
      <c r="D1763" s="1"/>
      <c r="E1763" s="1"/>
      <c r="F1763" s="1"/>
      <c r="G1763" s="1"/>
    </row>
    <row r="1764" spans="1:7">
      <c r="A1764" s="1"/>
      <c r="B1764" s="2"/>
      <c r="C1764" s="2"/>
      <c r="D1764" s="1"/>
      <c r="E1764" s="1"/>
      <c r="F1764" s="1"/>
      <c r="G1764" s="1"/>
    </row>
    <row r="1765" spans="1:7">
      <c r="A1765" s="1"/>
      <c r="B1765" s="2"/>
      <c r="C1765" s="2"/>
      <c r="D1765" s="1"/>
      <c r="E1765" s="1"/>
      <c r="F1765" s="1"/>
      <c r="G1765" s="1"/>
    </row>
    <row r="1766" spans="1:7">
      <c r="A1766" s="1"/>
      <c r="B1766" s="2"/>
      <c r="C1766" s="2"/>
      <c r="D1766" s="1"/>
      <c r="E1766" s="1"/>
      <c r="F1766" s="1"/>
      <c r="G1766" s="1"/>
    </row>
    <row r="1767" spans="1:7">
      <c r="A1767" s="1"/>
      <c r="B1767" s="2"/>
      <c r="C1767" s="2"/>
      <c r="D1767" s="1"/>
      <c r="E1767" s="1"/>
      <c r="F1767" s="1"/>
      <c r="G1767" s="1"/>
    </row>
    <row r="1768" spans="1:7">
      <c r="A1768" s="1"/>
      <c r="B1768" s="2"/>
      <c r="C1768" s="2"/>
      <c r="D1768" s="1"/>
      <c r="E1768" s="1"/>
      <c r="F1768" s="1"/>
      <c r="G1768" s="1"/>
    </row>
    <row r="1769" spans="1:7">
      <c r="A1769" s="1"/>
      <c r="B1769" s="2"/>
      <c r="C1769" s="2"/>
      <c r="D1769" s="1"/>
      <c r="E1769" s="1"/>
      <c r="F1769" s="1"/>
      <c r="G1769" s="1"/>
    </row>
    <row r="1770" spans="1:7">
      <c r="A1770" s="1"/>
      <c r="B1770" s="2"/>
      <c r="C1770" s="2"/>
      <c r="D1770" s="1"/>
      <c r="E1770" s="1"/>
      <c r="F1770" s="1"/>
      <c r="G1770" s="1"/>
    </row>
    <row r="1771" spans="1:7">
      <c r="A1771" s="1"/>
      <c r="B1771" s="2"/>
      <c r="C1771" s="2"/>
      <c r="D1771" s="1"/>
      <c r="E1771" s="1"/>
      <c r="F1771" s="1"/>
      <c r="G1771" s="1"/>
    </row>
    <row r="1772" spans="1:7">
      <c r="A1772" s="1"/>
      <c r="B1772" s="2"/>
      <c r="C1772" s="2"/>
      <c r="D1772" s="1"/>
      <c r="E1772" s="1"/>
      <c r="F1772" s="1"/>
      <c r="G1772" s="1"/>
    </row>
    <row r="1773" spans="1:7">
      <c r="A1773" s="1"/>
      <c r="B1773" s="2"/>
      <c r="C1773" s="2"/>
      <c r="D1773" s="1"/>
      <c r="E1773" s="1"/>
      <c r="F1773" s="1"/>
      <c r="G1773" s="1"/>
    </row>
    <row r="1774" spans="1:7">
      <c r="A1774" s="1"/>
      <c r="B1774" s="2"/>
      <c r="C1774" s="2"/>
      <c r="D1774" s="1"/>
      <c r="E1774" s="1"/>
      <c r="F1774" s="1"/>
      <c r="G1774" s="1"/>
    </row>
    <row r="1775" spans="1:7">
      <c r="A1775" s="1"/>
      <c r="B1775" s="2"/>
      <c r="C1775" s="2"/>
      <c r="D1775" s="1"/>
      <c r="E1775" s="1"/>
      <c r="F1775" s="1"/>
      <c r="G1775" s="1"/>
    </row>
    <row r="1776" spans="1:7">
      <c r="A1776" s="1"/>
      <c r="B1776" s="2"/>
      <c r="C1776" s="2"/>
      <c r="D1776" s="1"/>
      <c r="E1776" s="1"/>
      <c r="F1776" s="1"/>
      <c r="G1776" s="1"/>
    </row>
    <row r="1777" spans="1:7">
      <c r="A1777" s="1"/>
      <c r="B1777" s="2"/>
      <c r="C1777" s="2"/>
      <c r="D1777" s="1"/>
      <c r="E1777" s="1"/>
      <c r="F1777" s="1"/>
      <c r="G1777" s="1"/>
    </row>
    <row r="1778" spans="1:7">
      <c r="A1778" s="1"/>
      <c r="B1778" s="2"/>
      <c r="C1778" s="2"/>
      <c r="D1778" s="1"/>
      <c r="E1778" s="1"/>
      <c r="F1778" s="1"/>
      <c r="G1778" s="1"/>
    </row>
    <row r="1779" spans="1:7">
      <c r="A1779" s="1"/>
      <c r="B1779" s="2"/>
      <c r="C1779" s="2"/>
      <c r="D1779" s="1"/>
      <c r="E1779" s="1"/>
      <c r="F1779" s="1"/>
      <c r="G1779" s="1"/>
    </row>
    <row r="1780" spans="1:7">
      <c r="A1780" s="1"/>
      <c r="B1780" s="2"/>
      <c r="C1780" s="2"/>
      <c r="D1780" s="1"/>
      <c r="E1780" s="1"/>
      <c r="F1780" s="1"/>
      <c r="G1780" s="1"/>
    </row>
    <row r="1781" spans="1:7">
      <c r="A1781" s="1"/>
      <c r="B1781" s="2"/>
      <c r="C1781" s="2"/>
      <c r="D1781" s="1"/>
      <c r="E1781" s="1"/>
      <c r="F1781" s="1"/>
      <c r="G1781" s="1"/>
    </row>
    <row r="1782" spans="1:7">
      <c r="A1782" s="1"/>
      <c r="B1782" s="2"/>
      <c r="C1782" s="2"/>
      <c r="D1782" s="1"/>
      <c r="E1782" s="1"/>
      <c r="F1782" s="1"/>
      <c r="G1782" s="1"/>
    </row>
    <row r="1783" spans="1:7">
      <c r="A1783" s="1"/>
      <c r="B1783" s="2"/>
      <c r="C1783" s="2"/>
      <c r="D1783" s="1"/>
      <c r="E1783" s="1"/>
      <c r="F1783" s="1"/>
      <c r="G1783" s="1"/>
    </row>
    <row r="1784" spans="1:7">
      <c r="A1784" s="1"/>
      <c r="B1784" s="2"/>
      <c r="C1784" s="2"/>
      <c r="D1784" s="1"/>
      <c r="E1784" s="1"/>
      <c r="F1784" s="1"/>
      <c r="G1784" s="1"/>
    </row>
    <row r="1785" spans="1:7">
      <c r="A1785" s="1"/>
      <c r="B1785" s="2"/>
      <c r="C1785" s="2"/>
      <c r="D1785" s="1"/>
      <c r="E1785" s="1"/>
      <c r="F1785" s="1"/>
      <c r="G1785" s="1"/>
    </row>
    <row r="1786" spans="1:7">
      <c r="A1786" s="1"/>
      <c r="B1786" s="2"/>
      <c r="C1786" s="2"/>
      <c r="D1786" s="1"/>
      <c r="E1786" s="1"/>
      <c r="F1786" s="1"/>
      <c r="G1786" s="1"/>
    </row>
    <row r="1787" spans="1:7">
      <c r="A1787" s="1"/>
      <c r="B1787" s="2"/>
      <c r="C1787" s="2"/>
      <c r="D1787" s="1"/>
      <c r="E1787" s="1"/>
      <c r="F1787" s="1"/>
      <c r="G1787" s="1"/>
    </row>
    <row r="1788" spans="1:7">
      <c r="A1788" s="1"/>
      <c r="B1788" s="2"/>
      <c r="C1788" s="2"/>
      <c r="D1788" s="1"/>
      <c r="E1788" s="1"/>
      <c r="F1788" s="1"/>
      <c r="G1788" s="1"/>
    </row>
    <row r="1789" spans="1:7">
      <c r="A1789" s="1"/>
      <c r="B1789" s="2"/>
      <c r="C1789" s="2"/>
      <c r="D1789" s="1"/>
      <c r="E1789" s="1"/>
      <c r="F1789" s="1"/>
      <c r="G1789" s="1"/>
    </row>
    <row r="1790" spans="1:7">
      <c r="A1790" s="1"/>
      <c r="B1790" s="2"/>
      <c r="C1790" s="2"/>
      <c r="D1790" s="1"/>
      <c r="E1790" s="1"/>
      <c r="F1790" s="1"/>
      <c r="G1790" s="1"/>
    </row>
    <row r="1791" spans="1:7">
      <c r="A1791" s="1"/>
      <c r="B1791" s="2"/>
      <c r="C1791" s="2"/>
      <c r="D1791" s="1"/>
      <c r="E1791" s="1"/>
      <c r="F1791" s="1"/>
      <c r="G1791" s="1"/>
    </row>
    <row r="1792" spans="1:7">
      <c r="A1792" s="1"/>
      <c r="B1792" s="2"/>
      <c r="C1792" s="2"/>
      <c r="D1792" s="1"/>
      <c r="E1792" s="1"/>
      <c r="F1792" s="1"/>
      <c r="G1792" s="1"/>
    </row>
    <row r="1793" spans="1:7">
      <c r="A1793" s="1"/>
      <c r="B1793" s="2"/>
      <c r="C1793" s="2"/>
      <c r="D1793" s="1"/>
      <c r="E1793" s="1"/>
      <c r="F1793" s="1"/>
      <c r="G1793" s="1"/>
    </row>
    <row r="1794" spans="1:7">
      <c r="A1794" s="1"/>
      <c r="B1794" s="2"/>
      <c r="C1794" s="2"/>
      <c r="D1794" s="1"/>
      <c r="E1794" s="1"/>
      <c r="F1794" s="1"/>
      <c r="G1794" s="1"/>
    </row>
    <row r="1795" spans="1:7">
      <c r="A1795" s="1"/>
      <c r="B1795" s="2"/>
      <c r="C1795" s="2"/>
      <c r="D1795" s="1"/>
      <c r="E1795" s="1"/>
      <c r="F1795" s="1"/>
      <c r="G1795" s="1"/>
    </row>
    <row r="1796" spans="1:7">
      <c r="A1796" s="1"/>
      <c r="B1796" s="2"/>
      <c r="C1796" s="2"/>
      <c r="D1796" s="1"/>
      <c r="E1796" s="1"/>
      <c r="F1796" s="1"/>
      <c r="G1796" s="1"/>
    </row>
    <row r="1797" spans="1:7">
      <c r="A1797" s="1"/>
      <c r="B1797" s="2"/>
      <c r="C1797" s="2"/>
      <c r="D1797" s="1"/>
      <c r="E1797" s="1"/>
      <c r="F1797" s="1"/>
      <c r="G1797" s="1"/>
    </row>
    <row r="1798" spans="1:7">
      <c r="A1798" s="1"/>
      <c r="B1798" s="2"/>
      <c r="C1798" s="2"/>
      <c r="D1798" s="1"/>
      <c r="E1798" s="1"/>
      <c r="F1798" s="1"/>
      <c r="G1798" s="1"/>
    </row>
    <row r="1799" spans="1:7">
      <c r="A1799" s="1"/>
      <c r="B1799" s="2"/>
      <c r="C1799" s="2"/>
      <c r="D1799" s="1"/>
      <c r="E1799" s="1"/>
      <c r="F1799" s="1"/>
      <c r="G1799" s="1"/>
    </row>
    <row r="1800" spans="1:7">
      <c r="A1800" s="1"/>
      <c r="B1800" s="2"/>
      <c r="C1800" s="2"/>
      <c r="D1800" s="1"/>
      <c r="E1800" s="1"/>
      <c r="F1800" s="1"/>
      <c r="G1800" s="1"/>
    </row>
    <row r="1801" spans="1:7">
      <c r="A1801" s="1"/>
      <c r="B1801" s="2"/>
      <c r="C1801" s="2"/>
      <c r="D1801" s="1"/>
      <c r="E1801" s="1"/>
      <c r="F1801" s="1"/>
      <c r="G1801" s="1"/>
    </row>
    <row r="1802" spans="1:7">
      <c r="A1802" s="1"/>
      <c r="B1802" s="2"/>
      <c r="C1802" s="2"/>
      <c r="D1802" s="1"/>
      <c r="E1802" s="1"/>
      <c r="F1802" s="1"/>
      <c r="G1802" s="1"/>
    </row>
    <row r="1803" spans="1:7">
      <c r="A1803" s="1"/>
      <c r="B1803" s="2"/>
      <c r="C1803" s="2"/>
      <c r="D1803" s="1"/>
      <c r="E1803" s="1"/>
      <c r="F1803" s="1"/>
      <c r="G1803" s="1"/>
    </row>
    <row r="1804" spans="1:7">
      <c r="A1804" s="1"/>
      <c r="B1804" s="2"/>
      <c r="C1804" s="2"/>
      <c r="D1804" s="1"/>
      <c r="E1804" s="1"/>
      <c r="F1804" s="1"/>
      <c r="G1804" s="1"/>
    </row>
    <row r="1805" spans="1:7">
      <c r="A1805" s="1"/>
      <c r="B1805" s="2"/>
      <c r="C1805" s="2"/>
      <c r="D1805" s="1"/>
      <c r="E1805" s="1"/>
      <c r="F1805" s="1"/>
      <c r="G1805" s="1"/>
    </row>
    <row r="1806" spans="1:7">
      <c r="A1806" s="1"/>
      <c r="B1806" s="2"/>
      <c r="C1806" s="2"/>
      <c r="D1806" s="1"/>
      <c r="E1806" s="1"/>
      <c r="F1806" s="1"/>
      <c r="G1806" s="1"/>
    </row>
    <row r="1807" spans="1:7">
      <c r="A1807" s="1"/>
      <c r="B1807" s="2"/>
      <c r="C1807" s="2"/>
      <c r="D1807" s="1"/>
      <c r="E1807" s="1"/>
      <c r="F1807" s="1"/>
      <c r="G1807" s="1"/>
    </row>
    <row r="1808" spans="1:7">
      <c r="A1808" s="1"/>
      <c r="B1808" s="2"/>
      <c r="C1808" s="2"/>
      <c r="D1808" s="1"/>
      <c r="E1808" s="1"/>
      <c r="F1808" s="1"/>
      <c r="G1808" s="1"/>
    </row>
    <row r="1809" spans="1:7">
      <c r="A1809" s="1"/>
      <c r="B1809" s="2"/>
      <c r="C1809" s="2"/>
      <c r="D1809" s="1"/>
      <c r="E1809" s="1"/>
      <c r="F1809" s="1"/>
      <c r="G1809" s="1"/>
    </row>
    <row r="1810" spans="1:7">
      <c r="A1810" s="1"/>
      <c r="B1810" s="2"/>
      <c r="C1810" s="2"/>
      <c r="D1810" s="1"/>
      <c r="E1810" s="1"/>
      <c r="F1810" s="1"/>
      <c r="G1810" s="1"/>
    </row>
    <row r="1811" spans="1:7">
      <c r="A1811" s="1"/>
      <c r="B1811" s="2"/>
      <c r="C1811" s="2"/>
      <c r="D1811" s="1"/>
      <c r="E1811" s="1"/>
      <c r="F1811" s="1"/>
      <c r="G1811" s="1"/>
    </row>
    <row r="1812" spans="1:7">
      <c r="A1812" s="1"/>
      <c r="B1812" s="2"/>
      <c r="C1812" s="2"/>
      <c r="D1812" s="1"/>
      <c r="E1812" s="1"/>
      <c r="F1812" s="1"/>
      <c r="G1812" s="1"/>
    </row>
    <row r="1813" spans="1:7">
      <c r="A1813" s="1"/>
      <c r="B1813" s="2"/>
      <c r="C1813" s="2"/>
      <c r="D1813" s="1"/>
      <c r="E1813" s="1"/>
      <c r="F1813" s="1"/>
      <c r="G1813" s="1"/>
    </row>
    <row r="1814" spans="1:7">
      <c r="A1814" s="1"/>
      <c r="B1814" s="2"/>
      <c r="C1814" s="2"/>
      <c r="D1814" s="1"/>
      <c r="E1814" s="1"/>
      <c r="F1814" s="1"/>
      <c r="G1814" s="1"/>
    </row>
    <row r="1815" spans="1:7">
      <c r="A1815" s="1"/>
      <c r="B1815" s="2"/>
      <c r="C1815" s="2"/>
      <c r="D1815" s="1"/>
      <c r="E1815" s="1"/>
      <c r="F1815" s="1"/>
      <c r="G1815" s="1"/>
    </row>
    <row r="1816" spans="1:7">
      <c r="A1816" s="1"/>
      <c r="B1816" s="2"/>
      <c r="C1816" s="2"/>
      <c r="D1816" s="1"/>
      <c r="E1816" s="1"/>
      <c r="F1816" s="1"/>
      <c r="G1816" s="1"/>
    </row>
    <row r="1817" spans="1:7">
      <c r="A1817" s="1"/>
      <c r="B1817" s="2"/>
      <c r="C1817" s="2"/>
      <c r="D1817" s="1"/>
      <c r="E1817" s="1"/>
      <c r="F1817" s="1"/>
      <c r="G1817" s="1"/>
    </row>
    <row r="1818" spans="1:7">
      <c r="A1818" s="1"/>
      <c r="B1818" s="2"/>
      <c r="C1818" s="2"/>
      <c r="D1818" s="1"/>
      <c r="E1818" s="1"/>
      <c r="F1818" s="1"/>
      <c r="G1818" s="1"/>
    </row>
    <row r="1819" spans="1:7">
      <c r="A1819" s="1"/>
      <c r="B1819" s="2"/>
      <c r="C1819" s="2"/>
      <c r="D1819" s="1"/>
      <c r="E1819" s="1"/>
      <c r="F1819" s="1"/>
      <c r="G1819" s="1"/>
    </row>
    <row r="1820" spans="1:7">
      <c r="A1820" s="1"/>
      <c r="B1820" s="2"/>
      <c r="C1820" s="2"/>
      <c r="D1820" s="1"/>
      <c r="E1820" s="1"/>
      <c r="F1820" s="1"/>
      <c r="G1820" s="1"/>
    </row>
    <row r="1821" spans="1:7">
      <c r="A1821" s="1"/>
      <c r="B1821" s="2"/>
      <c r="C1821" s="2"/>
      <c r="D1821" s="1"/>
      <c r="E1821" s="1"/>
      <c r="F1821" s="1"/>
      <c r="G1821" s="1"/>
    </row>
    <row r="1822" spans="1:7">
      <c r="A1822" s="1"/>
      <c r="B1822" s="2"/>
      <c r="C1822" s="2"/>
      <c r="D1822" s="1"/>
      <c r="E1822" s="1"/>
      <c r="F1822" s="1"/>
      <c r="G1822" s="1"/>
    </row>
    <row r="1823" spans="1:7">
      <c r="A1823" s="1"/>
      <c r="B1823" s="2"/>
      <c r="C1823" s="2"/>
      <c r="D1823" s="1"/>
      <c r="E1823" s="1"/>
      <c r="F1823" s="1"/>
      <c r="G1823" s="1"/>
    </row>
    <row r="1824" spans="1:7">
      <c r="A1824" s="1"/>
      <c r="B1824" s="2"/>
      <c r="C1824" s="2"/>
      <c r="D1824" s="1"/>
      <c r="E1824" s="1"/>
      <c r="F1824" s="1"/>
      <c r="G1824" s="1"/>
    </row>
    <row r="1825" spans="1:7">
      <c r="A1825" s="1"/>
      <c r="B1825" s="2"/>
      <c r="C1825" s="2"/>
      <c r="D1825" s="1"/>
      <c r="E1825" s="1"/>
      <c r="F1825" s="1"/>
      <c r="G1825" s="1"/>
    </row>
    <row r="1826" spans="1:7">
      <c r="A1826" s="1"/>
      <c r="B1826" s="2"/>
      <c r="C1826" s="2"/>
      <c r="D1826" s="1"/>
      <c r="E1826" s="1"/>
      <c r="F1826" s="1"/>
      <c r="G1826" s="1"/>
    </row>
    <row r="1827" spans="1:7">
      <c r="A1827" s="1"/>
      <c r="B1827" s="2"/>
      <c r="C1827" s="2"/>
      <c r="D1827" s="1"/>
      <c r="E1827" s="1"/>
      <c r="F1827" s="1"/>
      <c r="G1827" s="1"/>
    </row>
    <row r="1828" spans="1:7">
      <c r="A1828" s="1"/>
      <c r="B1828" s="2"/>
      <c r="C1828" s="2"/>
      <c r="D1828" s="1"/>
      <c r="E1828" s="1"/>
      <c r="F1828" s="1"/>
      <c r="G1828" s="1"/>
    </row>
    <row r="1829" spans="1:7">
      <c r="A1829" s="1"/>
      <c r="B1829" s="2"/>
      <c r="C1829" s="2"/>
      <c r="D1829" s="1"/>
      <c r="E1829" s="1"/>
      <c r="F1829" s="1"/>
      <c r="G1829" s="1"/>
    </row>
    <row r="1830" spans="1:7">
      <c r="A1830" s="1"/>
      <c r="B1830" s="2"/>
      <c r="C1830" s="2"/>
      <c r="D1830" s="1"/>
      <c r="E1830" s="1"/>
      <c r="F1830" s="1"/>
      <c r="G1830" s="1"/>
    </row>
    <row r="1831" spans="1:7">
      <c r="A1831" s="1"/>
      <c r="B1831" s="2"/>
      <c r="C1831" s="2"/>
      <c r="D1831" s="1"/>
      <c r="E1831" s="1"/>
      <c r="F1831" s="1"/>
      <c r="G1831" s="1"/>
    </row>
    <row r="1832" spans="1:7">
      <c r="A1832" s="1"/>
      <c r="B1832" s="2"/>
      <c r="C1832" s="2"/>
      <c r="D1832" s="1"/>
      <c r="E1832" s="1"/>
      <c r="F1832" s="1"/>
      <c r="G1832" s="1"/>
    </row>
    <row r="1833" spans="1:7">
      <c r="A1833" s="1"/>
      <c r="B1833" s="2"/>
      <c r="C1833" s="2"/>
      <c r="D1833" s="1"/>
      <c r="E1833" s="1"/>
      <c r="F1833" s="1"/>
      <c r="G1833" s="1"/>
    </row>
    <row r="1834" spans="1:7">
      <c r="A1834" s="1"/>
      <c r="B1834" s="2"/>
      <c r="C1834" s="2"/>
      <c r="D1834" s="1"/>
      <c r="E1834" s="1"/>
      <c r="F1834" s="1"/>
      <c r="G1834" s="1"/>
    </row>
    <row r="1835" spans="1:7">
      <c r="A1835" s="1"/>
      <c r="B1835" s="2"/>
      <c r="C1835" s="2"/>
      <c r="D1835" s="1"/>
      <c r="E1835" s="1"/>
      <c r="F1835" s="1"/>
      <c r="G1835" s="1"/>
    </row>
    <row r="1836" spans="1:7">
      <c r="A1836" s="1"/>
      <c r="B1836" s="2"/>
      <c r="C1836" s="2"/>
      <c r="D1836" s="1"/>
      <c r="E1836" s="1"/>
      <c r="F1836" s="1"/>
      <c r="G1836" s="1"/>
    </row>
    <row r="1837" spans="1:7">
      <c r="A1837" s="1"/>
      <c r="B1837" s="2"/>
      <c r="C1837" s="2"/>
      <c r="D1837" s="1"/>
      <c r="E1837" s="1"/>
      <c r="F1837" s="1"/>
      <c r="G1837" s="1"/>
    </row>
    <row r="1838" spans="1:7">
      <c r="A1838" s="1"/>
      <c r="B1838" s="2"/>
      <c r="C1838" s="2"/>
      <c r="D1838" s="1"/>
      <c r="E1838" s="1"/>
      <c r="F1838" s="1"/>
      <c r="G1838" s="1"/>
    </row>
    <row r="1839" spans="1:7">
      <c r="A1839" s="1"/>
      <c r="B1839" s="2"/>
      <c r="C1839" s="2"/>
      <c r="D1839" s="1"/>
      <c r="E1839" s="1"/>
      <c r="F1839" s="1"/>
      <c r="G1839" s="1"/>
    </row>
    <row r="1840" spans="1:7">
      <c r="A1840" s="1"/>
      <c r="B1840" s="2"/>
      <c r="C1840" s="2"/>
      <c r="D1840" s="1"/>
      <c r="E1840" s="1"/>
      <c r="F1840" s="1"/>
      <c r="G1840" s="1"/>
    </row>
    <row r="1841" spans="1:7">
      <c r="A1841" s="1"/>
      <c r="B1841" s="2"/>
      <c r="C1841" s="2"/>
      <c r="D1841" s="1"/>
      <c r="E1841" s="1"/>
      <c r="F1841" s="1"/>
      <c r="G1841" s="1"/>
    </row>
    <row r="1842" spans="1:7">
      <c r="A1842" s="1"/>
      <c r="B1842" s="2"/>
      <c r="C1842" s="2"/>
      <c r="D1842" s="1"/>
      <c r="E1842" s="1"/>
      <c r="F1842" s="1"/>
      <c r="G1842" s="1"/>
    </row>
    <row r="1843" spans="1:7">
      <c r="A1843" s="1"/>
      <c r="B1843" s="2"/>
      <c r="C1843" s="2"/>
      <c r="D1843" s="1"/>
      <c r="E1843" s="1"/>
      <c r="F1843" s="1"/>
      <c r="G1843" s="1"/>
    </row>
    <row r="1844" spans="1:7">
      <c r="A1844" s="1"/>
      <c r="B1844" s="2"/>
      <c r="C1844" s="2"/>
      <c r="D1844" s="1"/>
      <c r="E1844" s="1"/>
      <c r="F1844" s="1"/>
      <c r="G1844" s="1"/>
    </row>
    <row r="1845" spans="1:7">
      <c r="A1845" s="1"/>
      <c r="B1845" s="2"/>
      <c r="C1845" s="2"/>
      <c r="D1845" s="1"/>
      <c r="E1845" s="1"/>
      <c r="F1845" s="1"/>
      <c r="G1845" s="1"/>
    </row>
    <row r="1846" spans="1:7">
      <c r="A1846" s="1"/>
      <c r="B1846" s="2"/>
      <c r="C1846" s="2"/>
      <c r="D1846" s="1"/>
      <c r="E1846" s="1"/>
      <c r="F1846" s="1"/>
      <c r="G1846" s="1"/>
    </row>
    <row r="1847" spans="1:7">
      <c r="A1847" s="1"/>
      <c r="B1847" s="2"/>
      <c r="C1847" s="2"/>
      <c r="D1847" s="1"/>
      <c r="E1847" s="1"/>
      <c r="F1847" s="1"/>
      <c r="G1847" s="1"/>
    </row>
    <row r="1848" spans="1:7">
      <c r="A1848" s="1"/>
      <c r="B1848" s="2"/>
      <c r="C1848" s="2"/>
      <c r="D1848" s="1"/>
      <c r="E1848" s="1"/>
      <c r="F1848" s="1"/>
      <c r="G1848" s="1"/>
    </row>
    <row r="1849" spans="1:7">
      <c r="A1849" s="1"/>
      <c r="B1849" s="2"/>
      <c r="C1849" s="2"/>
      <c r="D1849" s="1"/>
      <c r="E1849" s="1"/>
      <c r="F1849" s="1"/>
      <c r="G1849" s="1"/>
    </row>
    <row r="1850" spans="1:7">
      <c r="A1850" s="1"/>
      <c r="B1850" s="2"/>
      <c r="C1850" s="2"/>
      <c r="D1850" s="1"/>
      <c r="E1850" s="1"/>
      <c r="F1850" s="1"/>
      <c r="G1850" s="1"/>
    </row>
    <row r="1851" spans="1:7">
      <c r="A1851" s="1"/>
      <c r="B1851" s="2"/>
      <c r="C1851" s="2"/>
      <c r="D1851" s="1"/>
      <c r="E1851" s="1"/>
      <c r="F1851" s="1"/>
      <c r="G1851" s="1"/>
    </row>
    <row r="1852" spans="1:7">
      <c r="A1852" s="1"/>
      <c r="B1852" s="2"/>
      <c r="C1852" s="2"/>
      <c r="D1852" s="1"/>
      <c r="E1852" s="1"/>
      <c r="F1852" s="1"/>
      <c r="G1852" s="1"/>
    </row>
    <row r="1853" spans="1:7">
      <c r="A1853" s="1"/>
      <c r="B1853" s="2"/>
      <c r="C1853" s="2"/>
      <c r="D1853" s="1"/>
      <c r="E1853" s="1"/>
      <c r="F1853" s="1"/>
      <c r="G1853" s="1"/>
    </row>
    <row r="1854" spans="1:7">
      <c r="A1854" s="1"/>
      <c r="B1854" s="2"/>
      <c r="C1854" s="2"/>
      <c r="D1854" s="1"/>
      <c r="E1854" s="1"/>
      <c r="F1854" s="1"/>
      <c r="G1854" s="1"/>
    </row>
    <row r="1855" spans="1:7">
      <c r="A1855" s="1"/>
      <c r="B1855" s="2"/>
      <c r="C1855" s="2"/>
      <c r="D1855" s="1"/>
      <c r="E1855" s="1"/>
      <c r="F1855" s="1"/>
      <c r="G1855" s="1"/>
    </row>
    <row r="1856" spans="1:7">
      <c r="A1856" s="1"/>
      <c r="B1856" s="2"/>
      <c r="C1856" s="2"/>
      <c r="D1856" s="1"/>
      <c r="E1856" s="1"/>
      <c r="F1856" s="1"/>
      <c r="G1856" s="1"/>
    </row>
    <row r="1857" spans="1:7">
      <c r="A1857" s="1"/>
      <c r="B1857" s="2"/>
      <c r="C1857" s="2"/>
      <c r="D1857" s="1"/>
      <c r="E1857" s="1"/>
      <c r="F1857" s="1"/>
      <c r="G1857" s="1"/>
    </row>
    <row r="1858" spans="1:7">
      <c r="A1858" s="1"/>
      <c r="B1858" s="2"/>
      <c r="C1858" s="2"/>
      <c r="D1858" s="1"/>
      <c r="E1858" s="1"/>
      <c r="F1858" s="1"/>
      <c r="G1858" s="1"/>
    </row>
    <row r="1859" spans="1:7">
      <c r="A1859" s="1"/>
      <c r="B1859" s="2"/>
      <c r="C1859" s="2"/>
      <c r="D1859" s="1"/>
      <c r="E1859" s="1"/>
      <c r="F1859" s="1"/>
      <c r="G1859" s="1"/>
    </row>
    <row r="1860" spans="1:7">
      <c r="A1860" s="1"/>
      <c r="B1860" s="2"/>
      <c r="C1860" s="2"/>
      <c r="D1860" s="1"/>
      <c r="E1860" s="1"/>
      <c r="F1860" s="1"/>
      <c r="G1860" s="1"/>
    </row>
    <row r="1861" spans="1:7">
      <c r="A1861" s="1"/>
      <c r="B1861" s="2"/>
      <c r="C1861" s="2"/>
      <c r="D1861" s="1"/>
      <c r="E1861" s="1"/>
      <c r="F1861" s="1"/>
      <c r="G1861" s="1"/>
    </row>
    <row r="1862" spans="1:7">
      <c r="A1862" s="1"/>
      <c r="B1862" s="2"/>
      <c r="C1862" s="2"/>
      <c r="D1862" s="1"/>
      <c r="E1862" s="1"/>
      <c r="F1862" s="1"/>
      <c r="G1862" s="1"/>
    </row>
    <row r="1863" spans="1:7">
      <c r="A1863" s="1"/>
      <c r="B1863" s="2"/>
      <c r="C1863" s="2"/>
      <c r="D1863" s="1"/>
      <c r="E1863" s="1"/>
      <c r="F1863" s="1"/>
      <c r="G1863" s="1"/>
    </row>
    <row r="1864" spans="1:7">
      <c r="A1864" s="1"/>
      <c r="B1864" s="2"/>
      <c r="C1864" s="2"/>
      <c r="D1864" s="1"/>
      <c r="E1864" s="1"/>
      <c r="F1864" s="1"/>
      <c r="G1864" s="1"/>
    </row>
    <row r="1865" spans="1:7">
      <c r="A1865" s="1"/>
      <c r="B1865" s="2"/>
      <c r="C1865" s="2"/>
      <c r="D1865" s="1"/>
      <c r="E1865" s="1"/>
      <c r="F1865" s="1"/>
      <c r="G1865" s="1"/>
    </row>
    <row r="1866" spans="1:7">
      <c r="A1866" s="1"/>
      <c r="B1866" s="2"/>
      <c r="C1866" s="2"/>
      <c r="D1866" s="1"/>
      <c r="E1866" s="1"/>
      <c r="F1866" s="1"/>
      <c r="G1866" s="1"/>
    </row>
    <row r="1867" spans="1:7">
      <c r="A1867" s="1"/>
      <c r="B1867" s="2"/>
      <c r="C1867" s="2"/>
      <c r="D1867" s="1"/>
      <c r="E1867" s="1"/>
      <c r="F1867" s="1"/>
      <c r="G1867" s="1"/>
    </row>
    <row r="1868" spans="1:7">
      <c r="A1868" s="1"/>
      <c r="B1868" s="2"/>
      <c r="C1868" s="2"/>
      <c r="D1868" s="1"/>
      <c r="E1868" s="1"/>
      <c r="F1868" s="1"/>
      <c r="G1868" s="1"/>
    </row>
    <row r="1869" spans="1:7">
      <c r="A1869" s="1"/>
      <c r="B1869" s="2"/>
      <c r="C1869" s="2"/>
      <c r="D1869" s="1"/>
      <c r="E1869" s="1"/>
      <c r="F1869" s="1"/>
      <c r="G1869" s="1"/>
    </row>
    <row r="1870" spans="1:7">
      <c r="A1870" s="1"/>
      <c r="B1870" s="2"/>
      <c r="C1870" s="2"/>
      <c r="D1870" s="1"/>
      <c r="E1870" s="1"/>
      <c r="F1870" s="1"/>
      <c r="G1870" s="1"/>
    </row>
    <row r="1871" spans="1:7">
      <c r="A1871" s="1"/>
      <c r="B1871" s="2"/>
      <c r="C1871" s="2"/>
      <c r="D1871" s="1"/>
      <c r="E1871" s="1"/>
      <c r="F1871" s="1"/>
      <c r="G1871" s="1"/>
    </row>
    <row r="1872" spans="1:7">
      <c r="A1872" s="1"/>
      <c r="B1872" s="2"/>
      <c r="C1872" s="2"/>
      <c r="D1872" s="1"/>
      <c r="E1872" s="1"/>
      <c r="F1872" s="1"/>
      <c r="G1872" s="1"/>
    </row>
    <row r="1873" spans="1:7">
      <c r="A1873" s="1"/>
      <c r="B1873" s="2"/>
      <c r="C1873" s="2"/>
      <c r="D1873" s="1"/>
      <c r="E1873" s="1"/>
      <c r="F1873" s="1"/>
      <c r="G1873" s="1"/>
    </row>
    <row r="1874" spans="1:7">
      <c r="A1874" s="1"/>
      <c r="B1874" s="2"/>
      <c r="C1874" s="2"/>
      <c r="D1874" s="1"/>
      <c r="E1874" s="1"/>
      <c r="F1874" s="1"/>
      <c r="G1874" s="1"/>
    </row>
    <row r="1875" spans="1:7">
      <c r="A1875" s="1"/>
      <c r="B1875" s="2"/>
      <c r="C1875" s="2"/>
      <c r="D1875" s="1"/>
      <c r="E1875" s="1"/>
      <c r="F1875" s="1"/>
      <c r="G1875" s="1"/>
    </row>
    <row r="1876" spans="1:7">
      <c r="A1876" s="1"/>
      <c r="B1876" s="2"/>
      <c r="C1876" s="2"/>
      <c r="D1876" s="1"/>
      <c r="E1876" s="1"/>
      <c r="F1876" s="1"/>
      <c r="G1876" s="1"/>
    </row>
    <row r="1877" spans="1:7">
      <c r="A1877" s="1"/>
      <c r="B1877" s="2"/>
      <c r="C1877" s="2"/>
      <c r="D1877" s="1"/>
      <c r="E1877" s="1"/>
      <c r="F1877" s="1"/>
      <c r="G1877" s="1"/>
    </row>
    <row r="1878" spans="1:7">
      <c r="A1878" s="1"/>
      <c r="B1878" s="2"/>
      <c r="C1878" s="2"/>
      <c r="D1878" s="1"/>
      <c r="E1878" s="1"/>
      <c r="F1878" s="1"/>
      <c r="G1878" s="1"/>
    </row>
    <row r="1879" spans="1:7">
      <c r="A1879" s="1"/>
      <c r="B1879" s="2"/>
      <c r="C1879" s="2"/>
      <c r="D1879" s="1"/>
      <c r="E1879" s="1"/>
      <c r="F1879" s="1"/>
      <c r="G1879" s="1"/>
    </row>
    <row r="1880" spans="1:7">
      <c r="A1880" s="1"/>
      <c r="B1880" s="2"/>
      <c r="C1880" s="2"/>
      <c r="D1880" s="1"/>
      <c r="E1880" s="1"/>
      <c r="F1880" s="1"/>
      <c r="G1880" s="1"/>
    </row>
    <row r="1881" spans="1:7">
      <c r="A1881" s="1"/>
      <c r="B1881" s="2"/>
      <c r="C1881" s="2"/>
      <c r="D1881" s="1"/>
      <c r="E1881" s="1"/>
      <c r="F1881" s="1"/>
      <c r="G1881" s="1"/>
    </row>
    <row r="1882" spans="1:7">
      <c r="A1882" s="1"/>
      <c r="B1882" s="2"/>
      <c r="C1882" s="2"/>
      <c r="D1882" s="1"/>
      <c r="E1882" s="1"/>
      <c r="F1882" s="1"/>
      <c r="G1882" s="1"/>
    </row>
    <row r="1883" spans="1:7">
      <c r="A1883" s="1"/>
      <c r="B1883" s="2"/>
      <c r="C1883" s="2"/>
      <c r="D1883" s="1"/>
      <c r="E1883" s="1"/>
      <c r="F1883" s="1"/>
      <c r="G1883" s="1"/>
    </row>
    <row r="1884" spans="1:7">
      <c r="A1884" s="1"/>
      <c r="B1884" s="2"/>
      <c r="C1884" s="2"/>
      <c r="D1884" s="1"/>
      <c r="E1884" s="1"/>
      <c r="F1884" s="1"/>
      <c r="G1884" s="1"/>
    </row>
    <row r="1885" spans="1:7">
      <c r="A1885" s="1"/>
      <c r="B1885" s="2"/>
      <c r="C1885" s="2"/>
      <c r="D1885" s="1"/>
      <c r="E1885" s="1"/>
      <c r="F1885" s="1"/>
      <c r="G1885" s="1"/>
    </row>
    <row r="1886" spans="1:7">
      <c r="A1886" s="1"/>
      <c r="B1886" s="2"/>
      <c r="C1886" s="2"/>
      <c r="D1886" s="1"/>
      <c r="E1886" s="1"/>
      <c r="F1886" s="1"/>
      <c r="G1886" s="1"/>
    </row>
    <row r="1887" spans="1:7">
      <c r="A1887" s="1"/>
      <c r="B1887" s="2"/>
      <c r="C1887" s="2"/>
      <c r="D1887" s="1"/>
      <c r="E1887" s="1"/>
      <c r="F1887" s="1"/>
      <c r="G1887" s="1"/>
    </row>
    <row r="1888" spans="1:7">
      <c r="A1888" s="1"/>
      <c r="B1888" s="2"/>
      <c r="C1888" s="2"/>
      <c r="D1888" s="1"/>
      <c r="E1888" s="1"/>
      <c r="F1888" s="1"/>
      <c r="G1888" s="1"/>
    </row>
    <row r="1889" spans="1:7">
      <c r="A1889" s="1"/>
      <c r="B1889" s="2"/>
      <c r="C1889" s="2"/>
      <c r="D1889" s="1"/>
      <c r="E1889" s="1"/>
      <c r="F1889" s="1"/>
      <c r="G1889" s="1"/>
    </row>
    <row r="1890" spans="1:7">
      <c r="A1890" s="1"/>
      <c r="B1890" s="2"/>
      <c r="C1890" s="2"/>
      <c r="D1890" s="1"/>
      <c r="E1890" s="1"/>
      <c r="F1890" s="1"/>
      <c r="G1890" s="1"/>
    </row>
    <row r="1891" spans="1:7">
      <c r="A1891" s="1"/>
      <c r="B1891" s="2"/>
      <c r="C1891" s="2"/>
      <c r="D1891" s="1"/>
      <c r="E1891" s="1"/>
      <c r="F1891" s="1"/>
      <c r="G1891" s="1"/>
    </row>
    <row r="1892" spans="1:7">
      <c r="A1892" s="1"/>
      <c r="B1892" s="2"/>
      <c r="C1892" s="2"/>
      <c r="D1892" s="1"/>
      <c r="E1892" s="1"/>
      <c r="F1892" s="1"/>
      <c r="G1892" s="1"/>
    </row>
    <row r="1893" spans="1:7">
      <c r="A1893" s="1"/>
      <c r="B1893" s="2"/>
      <c r="C1893" s="2"/>
      <c r="D1893" s="1"/>
      <c r="E1893" s="1"/>
      <c r="F1893" s="1"/>
      <c r="G1893" s="1"/>
    </row>
    <row r="1894" spans="1:7">
      <c r="A1894" s="1"/>
      <c r="B1894" s="2"/>
      <c r="C1894" s="2"/>
      <c r="D1894" s="1"/>
      <c r="E1894" s="1"/>
      <c r="F1894" s="1"/>
      <c r="G1894" s="1"/>
    </row>
    <row r="1895" spans="1:7">
      <c r="A1895" s="1"/>
      <c r="B1895" s="2"/>
      <c r="C1895" s="2"/>
      <c r="D1895" s="1"/>
      <c r="E1895" s="1"/>
      <c r="F1895" s="1"/>
      <c r="G1895" s="1"/>
    </row>
    <row r="1896" spans="1:7">
      <c r="A1896" s="1"/>
      <c r="B1896" s="2"/>
      <c r="C1896" s="2"/>
      <c r="D1896" s="1"/>
      <c r="E1896" s="1"/>
      <c r="F1896" s="1"/>
      <c r="G1896" s="1"/>
    </row>
    <row r="1897" spans="1:7">
      <c r="A1897" s="1"/>
      <c r="B1897" s="2"/>
      <c r="C1897" s="2"/>
      <c r="D1897" s="1"/>
      <c r="E1897" s="1"/>
      <c r="F1897" s="1"/>
      <c r="G1897" s="1"/>
    </row>
    <row r="1898" spans="1:7">
      <c r="A1898" s="1"/>
      <c r="B1898" s="2"/>
      <c r="C1898" s="2"/>
      <c r="D1898" s="1"/>
      <c r="E1898" s="1"/>
      <c r="F1898" s="1"/>
      <c r="G1898" s="1"/>
    </row>
    <row r="1899" spans="1:7">
      <c r="A1899" s="1"/>
      <c r="B1899" s="2"/>
      <c r="C1899" s="2"/>
      <c r="D1899" s="1"/>
      <c r="E1899" s="1"/>
      <c r="F1899" s="1"/>
      <c r="G1899" s="1"/>
    </row>
    <row r="1900" spans="1:7">
      <c r="A1900" s="1"/>
      <c r="B1900" s="2"/>
      <c r="C1900" s="2"/>
      <c r="D1900" s="1"/>
      <c r="E1900" s="1"/>
      <c r="F1900" s="1"/>
      <c r="G1900" s="1"/>
    </row>
    <row r="1901" spans="1:7">
      <c r="A1901" s="1"/>
      <c r="B1901" s="2"/>
      <c r="C1901" s="2"/>
      <c r="D1901" s="1"/>
      <c r="E1901" s="1"/>
      <c r="F1901" s="1"/>
      <c r="G1901" s="1"/>
    </row>
    <row r="1902" spans="1:7">
      <c r="A1902" s="1"/>
      <c r="B1902" s="2"/>
      <c r="C1902" s="2"/>
      <c r="D1902" s="1"/>
      <c r="E1902" s="1"/>
      <c r="F1902" s="1"/>
      <c r="G1902" s="1"/>
    </row>
    <row r="1903" spans="1:7">
      <c r="A1903" s="1"/>
      <c r="B1903" s="2"/>
      <c r="C1903" s="2"/>
      <c r="D1903" s="1"/>
      <c r="E1903" s="1"/>
      <c r="F1903" s="1"/>
      <c r="G1903" s="1"/>
    </row>
    <row r="1904" spans="1:7">
      <c r="A1904" s="1"/>
      <c r="B1904" s="2"/>
      <c r="C1904" s="2"/>
      <c r="D1904" s="1"/>
      <c r="E1904" s="1"/>
      <c r="F1904" s="1"/>
      <c r="G1904" s="1"/>
    </row>
    <row r="1905" spans="1:7">
      <c r="A1905" s="1"/>
      <c r="B1905" s="2"/>
      <c r="C1905" s="2"/>
      <c r="D1905" s="1"/>
      <c r="E1905" s="1"/>
      <c r="F1905" s="1"/>
      <c r="G1905" s="1"/>
    </row>
    <row r="1906" spans="1:7">
      <c r="A1906" s="1"/>
      <c r="B1906" s="2"/>
      <c r="C1906" s="2"/>
      <c r="D1906" s="1"/>
      <c r="E1906" s="1"/>
      <c r="F1906" s="1"/>
      <c r="G1906" s="1"/>
    </row>
    <row r="1907" spans="1:7">
      <c r="A1907" s="1"/>
      <c r="B1907" s="2"/>
      <c r="C1907" s="2"/>
      <c r="D1907" s="1"/>
      <c r="E1907" s="1"/>
      <c r="F1907" s="1"/>
      <c r="G1907" s="1"/>
    </row>
    <row r="1908" spans="1:7">
      <c r="A1908" s="1"/>
      <c r="B1908" s="2"/>
      <c r="C1908" s="2"/>
      <c r="D1908" s="1"/>
      <c r="E1908" s="1"/>
      <c r="F1908" s="1"/>
      <c r="G1908" s="1"/>
    </row>
    <row r="1909" spans="1:7">
      <c r="A1909" s="1"/>
      <c r="B1909" s="2"/>
      <c r="C1909" s="2"/>
      <c r="D1909" s="1"/>
      <c r="E1909" s="1"/>
      <c r="F1909" s="1"/>
      <c r="G1909" s="1"/>
    </row>
    <row r="1910" spans="1:7">
      <c r="A1910" s="1"/>
      <c r="B1910" s="2"/>
      <c r="C1910" s="2"/>
      <c r="D1910" s="1"/>
      <c r="E1910" s="1"/>
      <c r="F1910" s="1"/>
      <c r="G1910" s="1"/>
    </row>
    <row r="1911" spans="1:7">
      <c r="A1911" s="1"/>
      <c r="B1911" s="2"/>
      <c r="C1911" s="2"/>
      <c r="D1911" s="1"/>
      <c r="E1911" s="1"/>
      <c r="F1911" s="1"/>
      <c r="G1911" s="1"/>
    </row>
    <row r="1912" spans="1:7">
      <c r="A1912" s="1"/>
      <c r="B1912" s="2"/>
      <c r="C1912" s="2"/>
      <c r="D1912" s="1"/>
      <c r="E1912" s="1"/>
      <c r="F1912" s="1"/>
      <c r="G1912" s="1"/>
    </row>
    <row r="1913" spans="1:7">
      <c r="A1913" s="1"/>
      <c r="B1913" s="2"/>
      <c r="C1913" s="2"/>
      <c r="D1913" s="1"/>
      <c r="E1913" s="1"/>
      <c r="F1913" s="1"/>
      <c r="G1913" s="1"/>
    </row>
    <row r="1914" spans="1:7">
      <c r="A1914" s="1"/>
      <c r="B1914" s="2"/>
      <c r="C1914" s="2"/>
      <c r="D1914" s="1"/>
      <c r="E1914" s="1"/>
      <c r="F1914" s="1"/>
      <c r="G1914" s="1"/>
    </row>
    <row r="1915" spans="1:7">
      <c r="A1915" s="1"/>
      <c r="B1915" s="2"/>
      <c r="C1915" s="2"/>
      <c r="D1915" s="1"/>
      <c r="E1915" s="1"/>
      <c r="F1915" s="1"/>
      <c r="G1915" s="1"/>
    </row>
    <row r="1916" spans="1:7">
      <c r="A1916" s="1"/>
      <c r="B1916" s="2"/>
      <c r="C1916" s="2"/>
      <c r="D1916" s="1"/>
      <c r="E1916" s="1"/>
      <c r="F1916" s="1"/>
      <c r="G1916" s="1"/>
    </row>
    <row r="1917" spans="1:7">
      <c r="A1917" s="1"/>
      <c r="B1917" s="2"/>
      <c r="C1917" s="2"/>
      <c r="D1917" s="1"/>
      <c r="E1917" s="1"/>
      <c r="F1917" s="1"/>
      <c r="G1917" s="1"/>
    </row>
    <row r="1918" spans="1:7">
      <c r="A1918" s="1"/>
      <c r="B1918" s="2"/>
      <c r="C1918" s="2"/>
      <c r="D1918" s="1"/>
      <c r="E1918" s="1"/>
      <c r="F1918" s="1"/>
      <c r="G1918" s="1"/>
    </row>
    <row r="1919" spans="1:7">
      <c r="A1919" s="1"/>
      <c r="B1919" s="2"/>
      <c r="C1919" s="2"/>
      <c r="D1919" s="1"/>
      <c r="E1919" s="1"/>
      <c r="F1919" s="1"/>
      <c r="G1919" s="1"/>
    </row>
    <row r="1920" spans="1:7">
      <c r="A1920" s="1"/>
      <c r="B1920" s="2"/>
      <c r="C1920" s="2"/>
      <c r="D1920" s="1"/>
      <c r="E1920" s="1"/>
      <c r="F1920" s="1"/>
      <c r="G1920" s="1"/>
    </row>
    <row r="1921" spans="1:7">
      <c r="A1921" s="1"/>
      <c r="B1921" s="2"/>
      <c r="C1921" s="2"/>
      <c r="D1921" s="1"/>
      <c r="E1921" s="1"/>
      <c r="F1921" s="1"/>
      <c r="G1921" s="1"/>
    </row>
    <row r="1922" spans="1:7">
      <c r="A1922" s="1"/>
      <c r="B1922" s="2"/>
      <c r="C1922" s="2"/>
      <c r="D1922" s="1"/>
      <c r="E1922" s="1"/>
      <c r="F1922" s="1"/>
      <c r="G1922" s="1"/>
    </row>
    <row r="1923" spans="1:7">
      <c r="A1923" s="1"/>
      <c r="B1923" s="2"/>
      <c r="C1923" s="2"/>
      <c r="D1923" s="1"/>
      <c r="E1923" s="1"/>
      <c r="F1923" s="1"/>
      <c r="G1923" s="1"/>
    </row>
    <row r="1924" spans="1:7">
      <c r="A1924" s="1"/>
      <c r="B1924" s="2"/>
      <c r="C1924" s="2"/>
      <c r="D1924" s="1"/>
      <c r="E1924" s="1"/>
      <c r="F1924" s="1"/>
      <c r="G1924" s="1"/>
    </row>
    <row r="1925" spans="1:7">
      <c r="A1925" s="1"/>
      <c r="B1925" s="2"/>
      <c r="C1925" s="2"/>
      <c r="D1925" s="1"/>
      <c r="E1925" s="1"/>
      <c r="F1925" s="1"/>
      <c r="G1925" s="1"/>
    </row>
    <row r="1926" spans="1:7">
      <c r="A1926" s="1"/>
      <c r="B1926" s="2"/>
      <c r="C1926" s="2"/>
      <c r="D1926" s="1"/>
      <c r="E1926" s="1"/>
      <c r="F1926" s="1"/>
      <c r="G1926" s="1"/>
    </row>
    <row r="1927" spans="1:7">
      <c r="A1927" s="1"/>
      <c r="B1927" s="2"/>
      <c r="C1927" s="2"/>
      <c r="D1927" s="1"/>
      <c r="E1927" s="1"/>
      <c r="F1927" s="1"/>
      <c r="G1927" s="1"/>
    </row>
    <row r="1928" spans="1:7">
      <c r="A1928" s="1"/>
      <c r="B1928" s="2"/>
      <c r="C1928" s="2"/>
      <c r="D1928" s="1"/>
      <c r="E1928" s="1"/>
      <c r="F1928" s="1"/>
      <c r="G1928" s="1"/>
    </row>
    <row r="1929" spans="1:7">
      <c r="A1929" s="1"/>
      <c r="B1929" s="2"/>
      <c r="C1929" s="2"/>
      <c r="D1929" s="1"/>
      <c r="E1929" s="1"/>
      <c r="F1929" s="1"/>
      <c r="G1929" s="1"/>
    </row>
    <row r="1930" spans="1:7">
      <c r="A1930" s="1"/>
      <c r="B1930" s="2"/>
      <c r="C1930" s="2"/>
      <c r="D1930" s="1"/>
      <c r="E1930" s="1"/>
      <c r="F1930" s="1"/>
      <c r="G1930" s="1"/>
    </row>
    <row r="1931" spans="1:7">
      <c r="A1931" s="1"/>
      <c r="B1931" s="2"/>
      <c r="C1931" s="2"/>
      <c r="D1931" s="1"/>
      <c r="E1931" s="1"/>
      <c r="F1931" s="1"/>
      <c r="G1931" s="1"/>
    </row>
    <row r="1932" spans="1:7">
      <c r="A1932" s="1"/>
      <c r="B1932" s="2"/>
      <c r="C1932" s="2"/>
      <c r="D1932" s="1"/>
      <c r="E1932" s="1"/>
      <c r="F1932" s="1"/>
      <c r="G1932" s="1"/>
    </row>
    <row r="1933" spans="1:7">
      <c r="A1933" s="1"/>
      <c r="B1933" s="2"/>
      <c r="C1933" s="2"/>
      <c r="D1933" s="1"/>
      <c r="E1933" s="1"/>
      <c r="F1933" s="1"/>
      <c r="G1933" s="1"/>
    </row>
    <row r="1934" spans="1:7">
      <c r="A1934" s="1"/>
      <c r="B1934" s="2"/>
      <c r="C1934" s="2"/>
      <c r="D1934" s="1"/>
      <c r="E1934" s="1"/>
      <c r="F1934" s="1"/>
      <c r="G1934" s="1"/>
    </row>
    <row r="1935" spans="1:7">
      <c r="A1935" s="1"/>
      <c r="B1935" s="2"/>
      <c r="C1935" s="2"/>
      <c r="D1935" s="1"/>
      <c r="E1935" s="1"/>
      <c r="F1935" s="1"/>
      <c r="G1935" s="1"/>
    </row>
    <row r="1936" spans="1:7">
      <c r="A1936" s="1"/>
      <c r="B1936" s="2"/>
      <c r="C1936" s="2"/>
      <c r="D1936" s="1"/>
      <c r="E1936" s="1"/>
      <c r="F1936" s="1"/>
      <c r="G1936" s="1"/>
    </row>
    <row r="1937" spans="1:7">
      <c r="A1937" s="1"/>
      <c r="B1937" s="2"/>
      <c r="C1937" s="2"/>
      <c r="D1937" s="1"/>
      <c r="E1937" s="1"/>
      <c r="F1937" s="1"/>
      <c r="G1937" s="1"/>
    </row>
    <row r="1938" spans="1:7">
      <c r="A1938" s="1"/>
      <c r="B1938" s="2"/>
      <c r="C1938" s="2"/>
      <c r="D1938" s="1"/>
      <c r="E1938" s="1"/>
      <c r="F1938" s="1"/>
      <c r="G1938" s="1"/>
    </row>
    <row r="1939" spans="1:7">
      <c r="A1939" s="1"/>
      <c r="B1939" s="2"/>
      <c r="C1939" s="2"/>
      <c r="D1939" s="1"/>
      <c r="E1939" s="1"/>
      <c r="F1939" s="1"/>
      <c r="G1939" s="1"/>
    </row>
    <row r="1940" spans="1:7">
      <c r="A1940" s="1"/>
      <c r="B1940" s="2"/>
      <c r="C1940" s="2"/>
      <c r="D1940" s="1"/>
      <c r="E1940" s="1"/>
      <c r="F1940" s="1"/>
      <c r="G1940" s="1"/>
    </row>
    <row r="1941" spans="1:7">
      <c r="A1941" s="1"/>
      <c r="B1941" s="2"/>
      <c r="C1941" s="2"/>
      <c r="D1941" s="1"/>
      <c r="E1941" s="1"/>
      <c r="F1941" s="1"/>
      <c r="G1941" s="1"/>
    </row>
    <row r="1942" spans="1:7">
      <c r="A1942" s="1"/>
      <c r="B1942" s="2"/>
      <c r="C1942" s="2"/>
      <c r="D1942" s="1"/>
      <c r="E1942" s="1"/>
      <c r="F1942" s="1"/>
      <c r="G1942" s="1"/>
    </row>
    <row r="1943" spans="1:7">
      <c r="A1943" s="1"/>
      <c r="B1943" s="2"/>
      <c r="C1943" s="2"/>
      <c r="D1943" s="1"/>
      <c r="E1943" s="1"/>
      <c r="F1943" s="1"/>
      <c r="G1943" s="1"/>
    </row>
    <row r="1944" spans="1:7">
      <c r="A1944" s="1"/>
      <c r="B1944" s="2"/>
      <c r="C1944" s="2"/>
      <c r="D1944" s="1"/>
      <c r="E1944" s="1"/>
      <c r="F1944" s="1"/>
      <c r="G1944" s="1"/>
    </row>
    <row r="1945" spans="1:7">
      <c r="A1945" s="1"/>
      <c r="B1945" s="2"/>
      <c r="C1945" s="2"/>
      <c r="D1945" s="1"/>
      <c r="E1945" s="1"/>
      <c r="F1945" s="1"/>
      <c r="G1945" s="1"/>
    </row>
    <row r="1946" spans="1:7">
      <c r="A1946" s="1"/>
      <c r="B1946" s="2"/>
      <c r="C1946" s="2"/>
      <c r="D1946" s="1"/>
      <c r="E1946" s="1"/>
      <c r="F1946" s="1"/>
      <c r="G1946" s="1"/>
    </row>
    <row r="1947" spans="1:7">
      <c r="A1947" s="1"/>
      <c r="B1947" s="2"/>
      <c r="C1947" s="2"/>
      <c r="D1947" s="1"/>
      <c r="E1947" s="1"/>
      <c r="F1947" s="1"/>
      <c r="G1947" s="1"/>
    </row>
    <row r="1948" spans="1:7">
      <c r="A1948" s="1"/>
      <c r="B1948" s="2"/>
      <c r="C1948" s="2"/>
      <c r="D1948" s="1"/>
      <c r="E1948" s="1"/>
      <c r="F1948" s="1"/>
      <c r="G1948" s="1"/>
    </row>
    <row r="1949" spans="1:7">
      <c r="A1949" s="1"/>
      <c r="B1949" s="2"/>
      <c r="C1949" s="2"/>
      <c r="D1949" s="1"/>
      <c r="E1949" s="1"/>
      <c r="F1949" s="1"/>
      <c r="G1949" s="1"/>
    </row>
    <row r="1950" spans="1:7">
      <c r="A1950" s="1"/>
      <c r="B1950" s="2"/>
      <c r="C1950" s="2"/>
      <c r="D1950" s="1"/>
      <c r="E1950" s="1"/>
      <c r="F1950" s="1"/>
      <c r="G1950" s="1"/>
    </row>
    <row r="1951" spans="1:7">
      <c r="A1951" s="1"/>
      <c r="B1951" s="2"/>
      <c r="C1951" s="2"/>
      <c r="D1951" s="1"/>
      <c r="E1951" s="1"/>
      <c r="F1951" s="1"/>
      <c r="G1951" s="1"/>
    </row>
    <row r="1952" spans="1:7">
      <c r="A1952" s="1"/>
      <c r="B1952" s="2"/>
      <c r="C1952" s="2"/>
      <c r="D1952" s="1"/>
      <c r="E1952" s="1"/>
      <c r="F1952" s="1"/>
      <c r="G1952" s="1"/>
    </row>
    <row r="1953" spans="1:7">
      <c r="A1953" s="1"/>
      <c r="B1953" s="2"/>
      <c r="C1953" s="2"/>
      <c r="D1953" s="1"/>
      <c r="E1953" s="1"/>
      <c r="F1953" s="1"/>
      <c r="G1953" s="1"/>
    </row>
    <row r="1954" spans="1:7">
      <c r="A1954" s="1"/>
      <c r="B1954" s="2"/>
      <c r="C1954" s="2"/>
      <c r="D1954" s="1"/>
      <c r="E1954" s="1"/>
      <c r="F1954" s="1"/>
      <c r="G1954" s="1"/>
    </row>
    <row r="1955" spans="1:7">
      <c r="A1955" s="1"/>
      <c r="B1955" s="2"/>
      <c r="C1955" s="2"/>
      <c r="D1955" s="1"/>
      <c r="E1955" s="1"/>
      <c r="F1955" s="1"/>
      <c r="G1955" s="1"/>
    </row>
    <row r="1956" spans="1:7">
      <c r="A1956" s="1"/>
      <c r="B1956" s="2"/>
      <c r="C1956" s="2"/>
      <c r="D1956" s="1"/>
      <c r="E1956" s="1"/>
      <c r="F1956" s="1"/>
      <c r="G1956" s="1"/>
    </row>
    <row r="1957" spans="1:7">
      <c r="A1957" s="1"/>
      <c r="B1957" s="2"/>
      <c r="C1957" s="2"/>
      <c r="D1957" s="1"/>
      <c r="E1957" s="1"/>
      <c r="F1957" s="1"/>
      <c r="G1957" s="1"/>
    </row>
    <row r="1958" spans="1:7">
      <c r="A1958" s="1"/>
      <c r="B1958" s="2"/>
      <c r="C1958" s="2"/>
      <c r="D1958" s="1"/>
      <c r="E1958" s="1"/>
      <c r="F1958" s="1"/>
      <c r="G1958" s="1"/>
    </row>
    <row r="1959" spans="1:7">
      <c r="A1959" s="1"/>
      <c r="B1959" s="2"/>
      <c r="C1959" s="2"/>
      <c r="D1959" s="1"/>
      <c r="E1959" s="1"/>
      <c r="F1959" s="1"/>
      <c r="G1959" s="1"/>
    </row>
    <row r="1960" spans="1:7">
      <c r="A1960" s="1"/>
      <c r="B1960" s="2"/>
      <c r="C1960" s="2"/>
      <c r="D1960" s="1"/>
      <c r="E1960" s="1"/>
      <c r="F1960" s="1"/>
      <c r="G1960" s="1"/>
    </row>
    <row r="1961" spans="1:7">
      <c r="A1961" s="1"/>
      <c r="B1961" s="2"/>
      <c r="C1961" s="2"/>
      <c r="D1961" s="1"/>
      <c r="E1961" s="1"/>
      <c r="F1961" s="1"/>
      <c r="G1961" s="1"/>
    </row>
    <row r="1962" spans="1:7">
      <c r="A1962" s="1"/>
      <c r="B1962" s="2"/>
      <c r="C1962" s="2"/>
      <c r="D1962" s="1"/>
      <c r="E1962" s="1"/>
      <c r="F1962" s="1"/>
      <c r="G1962" s="1"/>
    </row>
    <row r="1963" spans="1:7">
      <c r="A1963" s="1"/>
      <c r="B1963" s="2"/>
      <c r="C1963" s="2"/>
      <c r="D1963" s="1"/>
      <c r="E1963" s="1"/>
      <c r="F1963" s="1"/>
      <c r="G1963" s="1"/>
    </row>
    <row r="1964" spans="1:7">
      <c r="A1964" s="1"/>
      <c r="B1964" s="2"/>
      <c r="C1964" s="2"/>
      <c r="D1964" s="1"/>
      <c r="E1964" s="1"/>
      <c r="F1964" s="1"/>
      <c r="G1964" s="1"/>
    </row>
    <row r="1965" spans="1:7">
      <c r="A1965" s="1"/>
      <c r="B1965" s="2"/>
      <c r="C1965" s="2"/>
      <c r="D1965" s="1"/>
      <c r="E1965" s="1"/>
      <c r="F1965" s="1"/>
      <c r="G1965" s="1"/>
    </row>
    <row r="1966" spans="1:7">
      <c r="A1966" s="1"/>
      <c r="B1966" s="2"/>
      <c r="C1966" s="2"/>
      <c r="D1966" s="1"/>
      <c r="E1966" s="1"/>
      <c r="F1966" s="1"/>
      <c r="G1966" s="1"/>
    </row>
    <row r="1967" spans="1:7">
      <c r="A1967" s="1"/>
      <c r="B1967" s="2"/>
      <c r="C1967" s="2"/>
      <c r="D1967" s="1"/>
      <c r="E1967" s="1"/>
      <c r="F1967" s="1"/>
      <c r="G1967" s="1"/>
    </row>
    <row r="1968" spans="1:7">
      <c r="A1968" s="1"/>
      <c r="B1968" s="2"/>
      <c r="C1968" s="2"/>
      <c r="D1968" s="1"/>
      <c r="E1968" s="1"/>
      <c r="F1968" s="1"/>
      <c r="G1968" s="1"/>
    </row>
    <row r="1969" spans="1:7">
      <c r="A1969" s="1"/>
      <c r="B1969" s="2"/>
      <c r="C1969" s="2"/>
      <c r="D1969" s="1"/>
      <c r="E1969" s="1"/>
      <c r="F1969" s="1"/>
      <c r="G1969" s="1"/>
    </row>
    <row r="1970" spans="1:7">
      <c r="A1970" s="1"/>
      <c r="B1970" s="2"/>
      <c r="C1970" s="2"/>
      <c r="D1970" s="1"/>
      <c r="E1970" s="1"/>
      <c r="F1970" s="1"/>
      <c r="G1970" s="1"/>
    </row>
    <row r="1971" spans="1:7">
      <c r="A1971" s="1"/>
      <c r="B1971" s="2"/>
      <c r="C1971" s="2"/>
      <c r="D1971" s="1"/>
      <c r="E1971" s="1"/>
      <c r="F1971" s="1"/>
      <c r="G1971" s="1"/>
    </row>
    <row r="1972" spans="1:7">
      <c r="A1972" s="1"/>
      <c r="B1972" s="2"/>
      <c r="C1972" s="2"/>
      <c r="D1972" s="1"/>
      <c r="E1972" s="1"/>
      <c r="F1972" s="1"/>
      <c r="G1972" s="1"/>
    </row>
    <row r="1973" spans="1:7">
      <c r="A1973" s="1"/>
      <c r="B1973" s="2"/>
      <c r="C1973" s="2"/>
      <c r="D1973" s="1"/>
      <c r="E1973" s="1"/>
      <c r="F1973" s="1"/>
      <c r="G1973" s="1"/>
    </row>
    <row r="1974" spans="1:7">
      <c r="A1974" s="1"/>
      <c r="B1974" s="2"/>
      <c r="C1974" s="2"/>
      <c r="D1974" s="1"/>
      <c r="E1974" s="1"/>
      <c r="F1974" s="1"/>
      <c r="G1974" s="1"/>
    </row>
    <row r="1975" spans="1:7">
      <c r="A1975" s="1"/>
      <c r="B1975" s="2"/>
      <c r="C1975" s="2"/>
      <c r="D1975" s="1"/>
      <c r="E1975" s="1"/>
      <c r="F1975" s="1"/>
      <c r="G1975" s="1"/>
    </row>
    <row r="1976" spans="1:7">
      <c r="A1976" s="1"/>
      <c r="B1976" s="2"/>
      <c r="C1976" s="2"/>
      <c r="D1976" s="1"/>
      <c r="E1976" s="1"/>
      <c r="F1976" s="1"/>
      <c r="G1976" s="1"/>
    </row>
    <row r="1977" spans="1:7">
      <c r="A1977" s="1"/>
      <c r="B1977" s="2"/>
      <c r="C1977" s="2"/>
      <c r="D1977" s="1"/>
      <c r="E1977" s="1"/>
      <c r="F1977" s="1"/>
      <c r="G1977" s="1"/>
    </row>
    <row r="1978" spans="1:7">
      <c r="A1978" s="1"/>
      <c r="B1978" s="2"/>
      <c r="C1978" s="2"/>
      <c r="D1978" s="1"/>
      <c r="E1978" s="1"/>
      <c r="F1978" s="1"/>
      <c r="G1978" s="1"/>
    </row>
    <row r="1979" spans="1:7">
      <c r="A1979" s="1"/>
      <c r="B1979" s="2"/>
      <c r="C1979" s="2"/>
      <c r="D1979" s="1"/>
      <c r="E1979" s="1"/>
      <c r="F1979" s="1"/>
      <c r="G1979" s="1"/>
    </row>
    <row r="1980" spans="1:7">
      <c r="A1980" s="1"/>
      <c r="B1980" s="2"/>
      <c r="C1980" s="2"/>
      <c r="D1980" s="1"/>
      <c r="E1980" s="1"/>
      <c r="F1980" s="1"/>
      <c r="G1980" s="1"/>
    </row>
    <row r="1981" spans="1:7">
      <c r="A1981" s="1"/>
      <c r="B1981" s="2"/>
      <c r="C1981" s="2"/>
      <c r="D1981" s="1"/>
      <c r="E1981" s="1"/>
      <c r="F1981" s="1"/>
      <c r="G1981" s="1"/>
    </row>
    <row r="1982" spans="1:7">
      <c r="A1982" s="1"/>
      <c r="B1982" s="2"/>
      <c r="C1982" s="2"/>
      <c r="D1982" s="1"/>
      <c r="E1982" s="1"/>
      <c r="F1982" s="1"/>
      <c r="G1982" s="1"/>
    </row>
    <row r="1983" spans="1:7">
      <c r="A1983" s="1"/>
      <c r="B1983" s="2"/>
      <c r="C1983" s="2"/>
      <c r="D1983" s="1"/>
      <c r="E1983" s="1"/>
      <c r="F1983" s="1"/>
      <c r="G1983" s="1"/>
    </row>
    <row r="1984" spans="1:7">
      <c r="A1984" s="1"/>
      <c r="B1984" s="2"/>
      <c r="C1984" s="2"/>
      <c r="D1984" s="1"/>
      <c r="E1984" s="1"/>
      <c r="F1984" s="1"/>
      <c r="G1984" s="1"/>
    </row>
    <row r="1985" spans="1:7">
      <c r="A1985" s="1"/>
      <c r="B1985" s="2"/>
      <c r="C1985" s="2"/>
      <c r="D1985" s="1"/>
      <c r="E1985" s="1"/>
      <c r="F1985" s="1"/>
      <c r="G1985" s="1"/>
    </row>
    <row r="1986" spans="1:7">
      <c r="A1986" s="1"/>
      <c r="B1986" s="2"/>
      <c r="C1986" s="2"/>
      <c r="D1986" s="1"/>
      <c r="E1986" s="1"/>
      <c r="F1986" s="1"/>
      <c r="G1986" s="1"/>
    </row>
    <row r="1987" spans="1:7">
      <c r="A1987" s="1"/>
      <c r="B1987" s="2"/>
      <c r="C1987" s="2"/>
      <c r="D1987" s="1"/>
      <c r="E1987" s="1"/>
      <c r="F1987" s="1"/>
      <c r="G1987" s="1"/>
    </row>
    <row r="1988" spans="1:7">
      <c r="A1988" s="1"/>
      <c r="B1988" s="2"/>
      <c r="C1988" s="2"/>
      <c r="D1988" s="1"/>
      <c r="E1988" s="1"/>
      <c r="F1988" s="1"/>
      <c r="G1988" s="1"/>
    </row>
    <row r="1989" spans="1:7">
      <c r="A1989" s="1"/>
      <c r="B1989" s="2"/>
      <c r="C1989" s="2"/>
      <c r="D1989" s="1"/>
      <c r="E1989" s="1"/>
      <c r="F1989" s="1"/>
      <c r="G1989" s="1"/>
    </row>
    <row r="1990" spans="1:7">
      <c r="A1990" s="1"/>
      <c r="B1990" s="2"/>
      <c r="C1990" s="2"/>
      <c r="D1990" s="1"/>
      <c r="E1990" s="1"/>
      <c r="F1990" s="1"/>
      <c r="G1990" s="1"/>
    </row>
    <row r="1991" spans="1:7">
      <c r="A1991" s="1"/>
      <c r="B1991" s="2"/>
      <c r="C1991" s="2"/>
      <c r="D1991" s="1"/>
      <c r="E1991" s="1"/>
      <c r="F1991" s="1"/>
      <c r="G1991" s="1"/>
    </row>
    <row r="1992" spans="1:7">
      <c r="A1992" s="1"/>
      <c r="B1992" s="2"/>
      <c r="C1992" s="2"/>
      <c r="D1992" s="1"/>
      <c r="E1992" s="1"/>
      <c r="F1992" s="1"/>
      <c r="G1992" s="1"/>
    </row>
    <row r="1993" spans="1:7">
      <c r="A1993" s="1"/>
      <c r="B1993" s="2"/>
      <c r="C1993" s="2"/>
      <c r="D1993" s="1"/>
      <c r="E1993" s="1"/>
      <c r="F1993" s="1"/>
      <c r="G1993" s="1"/>
    </row>
    <row r="1994" spans="1:7">
      <c r="A1994" s="1"/>
      <c r="B1994" s="2"/>
      <c r="C1994" s="2"/>
      <c r="D1994" s="1"/>
      <c r="E1994" s="1"/>
      <c r="F1994" s="1"/>
      <c r="G1994" s="1"/>
    </row>
    <row r="1995" spans="1:7">
      <c r="A1995" s="1"/>
      <c r="B1995" s="2"/>
      <c r="C1995" s="2"/>
      <c r="D1995" s="1"/>
      <c r="E1995" s="1"/>
      <c r="F1995" s="1"/>
      <c r="G1995" s="1"/>
    </row>
    <row r="1996" spans="1:7">
      <c r="A1996" s="1"/>
      <c r="B1996" s="2"/>
      <c r="C1996" s="2"/>
      <c r="D1996" s="1"/>
      <c r="E1996" s="1"/>
      <c r="F1996" s="1"/>
      <c r="G1996" s="1"/>
    </row>
    <row r="1997" spans="1:7">
      <c r="A1997" s="1"/>
      <c r="B1997" s="2"/>
      <c r="C1997" s="2"/>
      <c r="D1997" s="1"/>
      <c r="E1997" s="1"/>
      <c r="F1997" s="1"/>
      <c r="G1997" s="1"/>
    </row>
    <row r="1998" spans="1:7">
      <c r="A1998" s="1"/>
      <c r="B1998" s="2"/>
      <c r="C1998" s="2"/>
      <c r="D1998" s="1"/>
      <c r="E1998" s="1"/>
      <c r="F1998" s="1"/>
      <c r="G1998" s="1"/>
    </row>
    <row r="1999" spans="1:7">
      <c r="A1999" s="1"/>
      <c r="B1999" s="2"/>
      <c r="C1999" s="2"/>
      <c r="D1999" s="1"/>
      <c r="E1999" s="1"/>
      <c r="F1999" s="1"/>
      <c r="G1999" s="1"/>
    </row>
    <row r="2000" spans="1:7">
      <c r="A2000" s="1"/>
      <c r="B2000" s="2"/>
      <c r="C2000" s="2"/>
      <c r="D2000" s="1"/>
      <c r="E2000" s="1"/>
      <c r="F2000" s="1"/>
      <c r="G2000" s="1"/>
    </row>
  </sheetData>
  <sheetProtection sheet="1" objects="1" scenarios="1"/>
  <phoneticPr fontId="2" type="noConversion"/>
  <conditionalFormatting sqref="A2:F1216">
    <cfRule type="expression" dxfId="5" priority="6">
      <formula>$F2=MIN(个税总额2)</formula>
    </cfRule>
  </conditionalFormatting>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rgb="FF00A1E9"/>
  </sheetPr>
  <dimension ref="A1:H44"/>
  <sheetViews>
    <sheetView showGridLines="0" workbookViewId="0">
      <selection activeCell="J27" sqref="J27"/>
    </sheetView>
  </sheetViews>
  <sheetFormatPr defaultRowHeight="13.5"/>
  <cols>
    <col min="1" max="1" width="8.25" customWidth="1"/>
    <col min="2" max="2" width="25" customWidth="1"/>
    <col min="3" max="3" width="14.5" customWidth="1"/>
    <col min="5" max="5" width="9.25" customWidth="1"/>
    <col min="6" max="6" width="7.75" customWidth="1"/>
    <col min="7" max="7" width="17.125" customWidth="1"/>
    <col min="8" max="8" width="9.875" customWidth="1"/>
    <col min="9" max="9" width="10.125" customWidth="1"/>
  </cols>
  <sheetData>
    <row r="1" spans="1:8" ht="33.75" customHeight="1">
      <c r="A1" s="108" t="s">
        <v>865</v>
      </c>
      <c r="C1" s="4"/>
      <c r="D1" s="4"/>
      <c r="E1" s="4"/>
      <c r="F1" s="125" t="s">
        <v>866</v>
      </c>
      <c r="G1" s="4"/>
      <c r="H1" s="4" t="str">
        <f>"各工资方案缴纳个税情况(年薪"&amp;ROUND(C5/10000,2)&amp;"万)"</f>
        <v>各工资方案缴纳个税情况(年薪8万)</v>
      </c>
    </row>
    <row r="2" spans="1:8" ht="21" customHeight="1">
      <c r="A2" s="124" t="s">
        <v>802</v>
      </c>
      <c r="C2" s="4"/>
      <c r="D2" s="4"/>
      <c r="E2" s="4"/>
      <c r="F2" s="4"/>
      <c r="G2" s="4"/>
      <c r="H2" s="4"/>
    </row>
    <row r="3" spans="1:8" ht="15" customHeight="1">
      <c r="D3" s="4"/>
    </row>
    <row r="4" spans="1:8" ht="22.5" customHeight="1">
      <c r="A4" s="78" t="s">
        <v>882</v>
      </c>
      <c r="B4" s="64"/>
      <c r="C4" s="72" t="s">
        <v>826</v>
      </c>
      <c r="D4" s="4"/>
      <c r="E4" s="63" t="s">
        <v>822</v>
      </c>
      <c r="F4" s="69"/>
    </row>
    <row r="5" spans="1:8" ht="17.25" customHeight="1">
      <c r="A5" s="65"/>
      <c r="B5" s="76" t="s">
        <v>829</v>
      </c>
      <c r="C5" s="77">
        <f>IF(E5="启用",F5*100,C6*12+C7*4+C8)</f>
        <v>80000</v>
      </c>
      <c r="D5" s="4"/>
      <c r="E5" s="74" t="s">
        <v>827</v>
      </c>
      <c r="F5" s="73">
        <v>807</v>
      </c>
    </row>
    <row r="6" spans="1:8" ht="17.25" customHeight="1">
      <c r="A6" s="65"/>
      <c r="B6" s="7" t="s">
        <v>801</v>
      </c>
      <c r="C6" s="70">
        <v>5000</v>
      </c>
      <c r="D6" s="4"/>
      <c r="F6" s="50"/>
    </row>
    <row r="7" spans="1:8" ht="17.25" customHeight="1">
      <c r="A7" s="7"/>
      <c r="B7" s="65" t="s">
        <v>830</v>
      </c>
      <c r="C7" s="70"/>
      <c r="D7" s="4"/>
    </row>
    <row r="8" spans="1:8" ht="17.25" customHeight="1">
      <c r="A8" s="7"/>
      <c r="B8" s="64" t="s">
        <v>800</v>
      </c>
      <c r="C8" s="123">
        <v>20000</v>
      </c>
      <c r="D8" s="4"/>
      <c r="E8" s="81"/>
    </row>
    <row r="9" spans="1:8" ht="18.75" hidden="1" customHeight="1">
      <c r="A9" s="7"/>
      <c r="B9" s="7"/>
      <c r="C9" s="4"/>
      <c r="D9" s="4"/>
    </row>
    <row r="10" spans="1:8" ht="18.75" customHeight="1">
      <c r="A10" s="7"/>
      <c r="B10" s="7"/>
      <c r="C10" s="1"/>
      <c r="D10" s="4"/>
    </row>
    <row r="11" spans="1:8" ht="18.75" customHeight="1">
      <c r="A11" s="79" t="s">
        <v>881</v>
      </c>
      <c r="B11" s="64"/>
      <c r="C11" s="122" t="s">
        <v>872</v>
      </c>
      <c r="D11" s="142" t="s">
        <v>873</v>
      </c>
    </row>
    <row r="12" spans="1:8" ht="17.25" customHeight="1">
      <c r="A12" s="66"/>
      <c r="B12" s="144" t="s">
        <v>100</v>
      </c>
      <c r="C12" s="143">
        <f>C6</f>
        <v>5000</v>
      </c>
      <c r="D12" s="173">
        <f ca="1">LOOKUP(1,0/(个税总额=MIN(个税总额)),月收入)</f>
        <v>5200</v>
      </c>
    </row>
    <row r="13" spans="1:8" ht="17.25" customHeight="1">
      <c r="A13" s="66"/>
      <c r="B13" s="144" t="s">
        <v>871</v>
      </c>
      <c r="C13" s="143">
        <f>C7</f>
        <v>0</v>
      </c>
      <c r="D13" s="173"/>
      <c r="E13" s="160"/>
      <c r="F13" s="160"/>
    </row>
    <row r="14" spans="1:8" ht="17.25" customHeight="1">
      <c r="A14" s="66"/>
      <c r="B14" s="155" t="s">
        <v>800</v>
      </c>
      <c r="C14" s="156">
        <f>C8</f>
        <v>20000</v>
      </c>
      <c r="D14" s="174">
        <f ca="1">LOOKUP(1,0/(个税总额=MIN(个税总额)),年终奖)</f>
        <v>17600</v>
      </c>
      <c r="E14" s="160"/>
      <c r="F14" s="160"/>
    </row>
    <row r="15" spans="1:8" ht="17.25" customHeight="1">
      <c r="A15" s="67"/>
      <c r="B15" s="144" t="s">
        <v>868</v>
      </c>
      <c r="C15" s="143">
        <f>ROUND(MAX((C6-3500)*{0.03,0.1,0.2,0.25,0.3,0.35,0.45}-{0,105,555,1005,2755,5505,13505},0),2)</f>
        <v>45</v>
      </c>
      <c r="D15" s="175">
        <f ca="1">ROUND(MAX((D12-3500)*{0.03,0.1,0.2,0.25,0.3,0.35,0.45}-{0,105,555,1005,2755,5505,13505},0),2)</f>
        <v>65</v>
      </c>
    </row>
    <row r="16" spans="1:8" ht="17.25" customHeight="1">
      <c r="A16" s="67"/>
      <c r="B16" s="157" t="s">
        <v>870</v>
      </c>
      <c r="C16" s="158">
        <f>(C7&lt;&gt;"")*ROUND(MAX((C6+C7-3500)*{0.03,0.1,0.2,0.25,0.3,0.35,0.45}-{0,105,555,1005,2755,5505,13505},0),2)</f>
        <v>0</v>
      </c>
      <c r="D16" s="176"/>
    </row>
    <row r="17" spans="1:8" ht="17.25" customHeight="1">
      <c r="A17" s="67"/>
      <c r="B17" s="155" t="s">
        <v>805</v>
      </c>
      <c r="C17" s="156">
        <f>LOOKUP(C8/12,{0,1500.001,4500.001,9000.001,35000.001,55000.001,80000.001},{0.03,0.1,0.2,0.25,0.3,0.35,0.45})*C8-LOOKUP(C8/12,{0,1500.001,4500.001,9000.001,35000.001,55000.001,80000.001},{0,105,555,1005,2755,5505,13505})</f>
        <v>1895</v>
      </c>
      <c r="D17" s="177">
        <f ca="1">LOOKUP(D14/12,{0,1500.001,4500.001,9000.001,35000.001,55000.001,80000.001},{0.03,0.1,0.2,0.25,0.3,0.35,0.45})*D14-LOOKUP(D14/12,{0,1500.001,4500.001,9000.001,35000.001,55000.001,80000.001},{0,105,555,1005,2755,5505,13505})</f>
        <v>528</v>
      </c>
    </row>
    <row r="18" spans="1:8" ht="17.25" customHeight="1">
      <c r="A18" s="7"/>
      <c r="B18" s="145" t="s">
        <v>869</v>
      </c>
      <c r="C18" s="146">
        <f>IF(C7=0,C15*12,C15*8+C16*4)+C17</f>
        <v>2435</v>
      </c>
      <c r="D18" s="178">
        <f ca="1">D15*12+D17</f>
        <v>1308</v>
      </c>
    </row>
    <row r="19" spans="1:8" ht="17.25" customHeight="1" thickBot="1">
      <c r="A19" s="161" t="s">
        <v>883</v>
      </c>
      <c r="B19" s="159"/>
      <c r="C19" s="147"/>
      <c r="D19" s="148">
        <f ca="1">C18-D18</f>
        <v>1127</v>
      </c>
    </row>
    <row r="20" spans="1:8" ht="18.75" customHeight="1" thickTop="1">
      <c r="A20" s="7"/>
      <c r="B20" s="9" t="s">
        <v>825</v>
      </c>
      <c r="C20" s="4"/>
      <c r="D20" s="71">
        <f ca="1">COUNTIF(个税总额,D18)</f>
        <v>1</v>
      </c>
    </row>
    <row r="21" spans="1:8" ht="16.5">
      <c r="A21" s="7"/>
      <c r="B21" s="68"/>
      <c r="C21" s="4"/>
      <c r="D21" s="4"/>
    </row>
    <row r="23" spans="1:8" ht="16.5">
      <c r="A23" s="112" t="s">
        <v>850</v>
      </c>
      <c r="B23" s="113"/>
      <c r="C23" s="99"/>
      <c r="D23" s="99"/>
      <c r="E23" s="99"/>
      <c r="F23" s="99"/>
      <c r="G23" s="99"/>
      <c r="H23" s="99"/>
    </row>
    <row r="24" spans="1:8" ht="16.5">
      <c r="A24" s="114" t="s">
        <v>851</v>
      </c>
      <c r="B24" s="115"/>
    </row>
    <row r="25" spans="1:8" ht="16.5">
      <c r="A25" s="116" t="s">
        <v>857</v>
      </c>
      <c r="B25" s="115"/>
    </row>
    <row r="26" spans="1:8" ht="16.5">
      <c r="A26" s="116" t="s">
        <v>858</v>
      </c>
      <c r="B26" s="115"/>
    </row>
    <row r="27" spans="1:8" ht="16.5">
      <c r="A27" s="116" t="s">
        <v>874</v>
      </c>
      <c r="B27" s="115"/>
    </row>
    <row r="28" spans="1:8" ht="16.5">
      <c r="A28" s="116" t="s">
        <v>854</v>
      </c>
      <c r="B28" s="115"/>
    </row>
    <row r="29" spans="1:8" ht="27.75" customHeight="1">
      <c r="A29" s="179" t="s">
        <v>852</v>
      </c>
      <c r="B29" s="115"/>
    </row>
    <row r="30" spans="1:8" ht="16.5">
      <c r="A30" s="116" t="s">
        <v>859</v>
      </c>
      <c r="B30" s="115"/>
    </row>
    <row r="31" spans="1:8" ht="16.5">
      <c r="A31" s="117" t="s">
        <v>860</v>
      </c>
      <c r="B31" s="118"/>
      <c r="C31" s="110"/>
      <c r="D31" s="110"/>
      <c r="E31" s="110"/>
      <c r="F31" s="110"/>
      <c r="G31" s="110"/>
      <c r="H31" s="110"/>
    </row>
    <row r="32" spans="1:8" ht="17.25" thickBot="1">
      <c r="A32" s="119" t="s">
        <v>855</v>
      </c>
      <c r="B32" s="120"/>
      <c r="C32" s="101"/>
      <c r="D32" s="101"/>
      <c r="E32" s="101"/>
      <c r="F32" s="101"/>
      <c r="G32" s="101"/>
      <c r="H32" s="101"/>
    </row>
    <row r="33" spans="1:8" ht="16.5">
      <c r="A33" s="114"/>
      <c r="B33" s="115"/>
    </row>
    <row r="34" spans="1:8" ht="16.5">
      <c r="A34" s="112" t="s">
        <v>853</v>
      </c>
      <c r="B34" s="113"/>
      <c r="C34" s="99"/>
      <c r="D34" s="99"/>
      <c r="E34" s="99"/>
      <c r="F34" s="99"/>
      <c r="G34" s="99"/>
      <c r="H34" s="99"/>
    </row>
    <row r="35" spans="1:8" ht="16.5">
      <c r="A35" s="116" t="s">
        <v>861</v>
      </c>
      <c r="B35" s="115"/>
    </row>
    <row r="36" spans="1:8" ht="16.5">
      <c r="A36" s="116" t="s">
        <v>862</v>
      </c>
      <c r="B36" s="115"/>
    </row>
    <row r="37" spans="1:8" ht="16.5">
      <c r="A37" s="117" t="s">
        <v>863</v>
      </c>
      <c r="B37" s="118"/>
      <c r="C37" s="110"/>
      <c r="D37" s="110"/>
      <c r="E37" s="110"/>
      <c r="F37" s="110"/>
      <c r="G37" s="110"/>
      <c r="H37" s="110"/>
    </row>
    <row r="38" spans="1:8" ht="16.5">
      <c r="A38" s="117" t="s">
        <v>886</v>
      </c>
      <c r="B38" s="118"/>
      <c r="C38" s="110"/>
      <c r="D38" s="110"/>
      <c r="E38" s="110"/>
      <c r="F38" s="110"/>
      <c r="G38" s="110"/>
      <c r="H38" s="110"/>
    </row>
    <row r="39" spans="1:8" ht="17.25" thickBot="1">
      <c r="A39" s="119" t="s">
        <v>885</v>
      </c>
      <c r="B39" s="120"/>
      <c r="C39" s="101"/>
      <c r="D39" s="101"/>
      <c r="E39" s="101"/>
      <c r="F39" s="101"/>
      <c r="G39" s="101"/>
      <c r="H39" s="101"/>
    </row>
    <row r="40" spans="1:8" ht="16.5">
      <c r="A40" s="7"/>
      <c r="B40" s="4"/>
      <c r="C40" s="4"/>
      <c r="D40" s="4"/>
    </row>
    <row r="41" spans="1:8">
      <c r="A41" s="4"/>
      <c r="B41" s="5"/>
      <c r="C41" s="4"/>
      <c r="D41" s="4"/>
    </row>
    <row r="42" spans="1:8">
      <c r="A42" s="4"/>
      <c r="B42" s="6"/>
      <c r="C42" s="4"/>
      <c r="D42" s="4"/>
    </row>
    <row r="43" spans="1:8">
      <c r="A43" s="4"/>
      <c r="C43" s="4"/>
      <c r="D43" s="4"/>
    </row>
    <row r="44" spans="1:8">
      <c r="A44" s="4"/>
      <c r="B44" s="4"/>
      <c r="C44" s="4"/>
      <c r="D44" s="4"/>
    </row>
  </sheetData>
  <sheetProtection sheet="1" objects="1" scenarios="1"/>
  <phoneticPr fontId="2" type="noConversion"/>
  <conditionalFormatting sqref="C6:C8 C15:C18 B19 D19">
    <cfRule type="expression" dxfId="4" priority="5">
      <formula>$E$5="启用"</formula>
    </cfRule>
  </conditionalFormatting>
  <conditionalFormatting sqref="F5">
    <cfRule type="expression" dxfId="3" priority="3">
      <formula>$E$5="不启用"</formula>
    </cfRule>
  </conditionalFormatting>
  <conditionalFormatting sqref="C12:C14">
    <cfRule type="expression" dxfId="2" priority="2">
      <formula>$E$5="启用"</formula>
    </cfRule>
  </conditionalFormatting>
  <conditionalFormatting sqref="A19">
    <cfRule type="expression" dxfId="1" priority="1">
      <formula>$E$5="启用"</formula>
    </cfRule>
  </conditionalFormatting>
  <dataValidations count="2">
    <dataValidation type="list" allowBlank="1" showInputMessage="1" showErrorMessage="1" sqref="E5">
      <formula1>"启用,不启用"</formula1>
    </dataValidation>
    <dataValidation type="whole" allowBlank="1" showInputMessage="1" showErrorMessage="1" sqref="F5">
      <formula1>420</formula1>
      <formula2>10000</formula2>
    </dataValidation>
  </dataValidations>
  <hyperlinks>
    <hyperlink ref="A2" r:id="rId1"/>
    <hyperlink ref="F1" location="个税筹划!A36" display="阅读使用方法"/>
  </hyperlinks>
  <pageMargins left="0.7" right="0.7" top="0.75" bottom="0.75" header="0.3" footer="0.3"/>
  <pageSetup paperSize="9" orientation="portrait" r:id="rId2"/>
  <drawing r:id="rId3"/>
  <legacyDrawing r:id="rId4"/>
  <mc:AlternateContent xmlns:mc="http://schemas.openxmlformats.org/markup-compatibility/2006">
    <mc:Choice Requires="x14">
      <controls>
        <mc:AlternateContent xmlns:mc="http://schemas.openxmlformats.org/markup-compatibility/2006">
          <mc:Choice Requires="x14">
            <control shapeId="4099" r:id="rId5" name="Spinner 3">
              <controlPr defaultSize="0" autoPict="0">
                <anchor moveWithCells="1" sizeWithCells="1">
                  <from>
                    <xdr:col>6</xdr:col>
                    <xdr:colOff>47625</xdr:colOff>
                    <xdr:row>3</xdr:row>
                    <xdr:rowOff>47625</xdr:rowOff>
                  </from>
                  <to>
                    <xdr:col>6</xdr:col>
                    <xdr:colOff>323850</xdr:colOff>
                    <xdr:row>5</xdr:row>
                    <xdr:rowOff>19050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J2000"/>
  <sheetViews>
    <sheetView showGridLines="0" workbookViewId="0">
      <pane xSplit="4" ySplit="1" topLeftCell="E2" activePane="bottomRight" state="frozen"/>
      <selection pane="topRight" activeCell="D1" sqref="D1"/>
      <selection pane="bottomLeft" activeCell="A2" sqref="A2"/>
      <selection pane="bottomRight" activeCell="K16" sqref="K16"/>
    </sheetView>
  </sheetViews>
  <sheetFormatPr defaultRowHeight="13.5"/>
  <cols>
    <col min="2" max="3" width="10.75" style="3" customWidth="1"/>
    <col min="4" max="4" width="9" style="3"/>
    <col min="5" max="5" width="13.375" customWidth="1"/>
    <col min="6" max="6" width="15.75" customWidth="1"/>
    <col min="7" max="7" width="17.375" customWidth="1"/>
    <col min="8" max="8" width="9" customWidth="1"/>
  </cols>
  <sheetData>
    <row r="1" spans="1:10" ht="17.25" thickBot="1">
      <c r="A1" s="51" t="s">
        <v>817</v>
      </c>
      <c r="B1" s="75" t="s">
        <v>828</v>
      </c>
      <c r="C1" s="53" t="s">
        <v>816</v>
      </c>
      <c r="D1" s="52" t="s">
        <v>818</v>
      </c>
      <c r="E1" s="54" t="s">
        <v>819</v>
      </c>
      <c r="F1" s="54" t="s">
        <v>820</v>
      </c>
      <c r="G1" s="54" t="s">
        <v>821</v>
      </c>
      <c r="H1" s="82" t="s">
        <v>835</v>
      </c>
      <c r="I1" s="49"/>
      <c r="J1" s="197" t="s">
        <v>1317</v>
      </c>
    </row>
    <row r="2" spans="1:10" ht="17.25" thickTop="1">
      <c r="A2" s="40" t="s">
        <v>0</v>
      </c>
      <c r="B2" s="41">
        <v>3500</v>
      </c>
      <c r="C2" s="41">
        <f t="shared" ref="C2:C65" si="0">B2*12</f>
        <v>42000</v>
      </c>
      <c r="D2" s="41">
        <f>(B2&lt;&gt;0)*年薪个税筹划!$C$5-方案清单!B2*12</f>
        <v>38000</v>
      </c>
      <c r="E2" s="42">
        <f>ROUND(MAX((B2-3500)*{0.03,0.1,0.2,0.25,0.3,0.35,0.45}-{0,105,555,1005,2755,5505,13505},0),2)</f>
        <v>0</v>
      </c>
      <c r="F2" s="42">
        <f>LOOKUP(D2/12,{0,1500.001,4500.001,9000.001,35000.001,55000.001,80000.001},{0.03,0.1,0.2,0.25,0.3,0.35,0.45})*D2-LOOKUP(D2/12,{0,1500.001,4500.001,9000.001,35000.001,55000.001,80000.001},{0,105,555,1005,2755,5505,13505})</f>
        <v>3695</v>
      </c>
      <c r="G2" s="42">
        <f>E2*12+F2</f>
        <v>3695</v>
      </c>
      <c r="H2" s="42" t="e">
        <f t="shared" ref="H2:H65" ca="1" si="1">IF(G2=MIN(个税总额),G2,#N/A)</f>
        <v>#N/A</v>
      </c>
      <c r="I2" s="1"/>
      <c r="J2" s="198" t="s">
        <v>1319</v>
      </c>
    </row>
    <row r="3" spans="1:10">
      <c r="A3" s="43" t="s">
        <v>1</v>
      </c>
      <c r="B3" s="44">
        <f>IF(B2=0,0,IF((B2+100)*12&lt;=年薪个税筹划!$C$5,B2+100,0))</f>
        <v>3600</v>
      </c>
      <c r="C3" s="44">
        <f t="shared" si="0"/>
        <v>43200</v>
      </c>
      <c r="D3" s="44">
        <f>(B3&lt;&gt;0)*年薪个税筹划!$C$5-方案清单!B3*12</f>
        <v>36800</v>
      </c>
      <c r="E3" s="45">
        <f>ROUND(MAX((B3-3500)*{0.03,0.1,0.2,0.25,0.3,0.35,0.45}-{0,105,555,1005,2755,5505,13505},0),2)</f>
        <v>3</v>
      </c>
      <c r="F3" s="45">
        <f>LOOKUP(D3/12,{0,1500.001,4500.001,9000.001,35000.001,55000.001,80000.001},{0.03,0.1,0.2,0.25,0.3,0.35,0.45})*D3-LOOKUP(D3/12,{0,1500.001,4500.001,9000.001,35000.001,55000.001,80000.001},{0,105,555,1005,2755,5505,13505})</f>
        <v>3575</v>
      </c>
      <c r="G3" s="45">
        <f t="shared" ref="G3:G58" si="2">E3*12+F3</f>
        <v>3611</v>
      </c>
      <c r="H3" s="45" t="e">
        <f t="shared" ca="1" si="1"/>
        <v>#N/A</v>
      </c>
      <c r="I3" s="1"/>
    </row>
    <row r="4" spans="1:10">
      <c r="A4" s="46" t="s">
        <v>2</v>
      </c>
      <c r="B4" s="47">
        <f>IF(B3=0,0,IF((B3+100)*12&lt;=年薪个税筹划!$C$5,B3+100,0))</f>
        <v>3700</v>
      </c>
      <c r="C4" s="47">
        <f t="shared" si="0"/>
        <v>44400</v>
      </c>
      <c r="D4" s="47">
        <f>(B4&lt;&gt;0)*年薪个税筹划!$C$5-方案清单!B4*12</f>
        <v>35600</v>
      </c>
      <c r="E4" s="48">
        <f>ROUND(MAX((B4-3500)*{0.03,0.1,0.2,0.25,0.3,0.35,0.45}-{0,105,555,1005,2755,5505,13505},0),2)</f>
        <v>6</v>
      </c>
      <c r="F4" s="48">
        <f>LOOKUP(D4/12,{0,1500.001,4500.001,9000.001,35000.001,55000.001,80000.001},{0.03,0.1,0.2,0.25,0.3,0.35,0.45})*D4-LOOKUP(D4/12,{0,1500.001,4500.001,9000.001,35000.001,55000.001,80000.001},{0,105,555,1005,2755,5505,13505})</f>
        <v>3455</v>
      </c>
      <c r="G4" s="48">
        <f t="shared" si="2"/>
        <v>3527</v>
      </c>
      <c r="H4" s="48" t="e">
        <f t="shared" ca="1" si="1"/>
        <v>#N/A</v>
      </c>
      <c r="I4" s="1"/>
    </row>
    <row r="5" spans="1:10">
      <c r="A5" s="43" t="s">
        <v>3</v>
      </c>
      <c r="B5" s="44">
        <f>IF(B4=0,0,IF((B4+100)*12&lt;=年薪个税筹划!$C$5,B4+100,0))</f>
        <v>3800</v>
      </c>
      <c r="C5" s="44">
        <f t="shared" si="0"/>
        <v>45600</v>
      </c>
      <c r="D5" s="44">
        <f>(B5&lt;&gt;0)*年薪个税筹划!$C$5-方案清单!B5*12</f>
        <v>34400</v>
      </c>
      <c r="E5" s="45">
        <f>ROUND(MAX((B5-3500)*{0.03,0.1,0.2,0.25,0.3,0.35,0.45}-{0,105,555,1005,2755,5505,13505},0),2)</f>
        <v>9</v>
      </c>
      <c r="F5" s="45">
        <f>LOOKUP(D5/12,{0,1500.001,4500.001,9000.001,35000.001,55000.001,80000.001},{0.03,0.1,0.2,0.25,0.3,0.35,0.45})*D5-LOOKUP(D5/12,{0,1500.001,4500.001,9000.001,35000.001,55000.001,80000.001},{0,105,555,1005,2755,5505,13505})</f>
        <v>3335</v>
      </c>
      <c r="G5" s="45">
        <f t="shared" si="2"/>
        <v>3443</v>
      </c>
      <c r="H5" s="45" t="e">
        <f t="shared" ca="1" si="1"/>
        <v>#N/A</v>
      </c>
    </row>
    <row r="6" spans="1:10">
      <c r="A6" s="46" t="s">
        <v>4</v>
      </c>
      <c r="B6" s="47">
        <f>IF(B5=0,0,IF((B5+100)*12&lt;=年薪个税筹划!$C$5,B5+100,0))</f>
        <v>3900</v>
      </c>
      <c r="C6" s="47">
        <f t="shared" si="0"/>
        <v>46800</v>
      </c>
      <c r="D6" s="47">
        <f>(B6&lt;&gt;0)*年薪个税筹划!$C$5-方案清单!B6*12</f>
        <v>33200</v>
      </c>
      <c r="E6" s="48">
        <f>ROUND(MAX((B6-3500)*{0.03,0.1,0.2,0.25,0.3,0.35,0.45}-{0,105,555,1005,2755,5505,13505},0),2)</f>
        <v>12</v>
      </c>
      <c r="F6" s="48">
        <f>LOOKUP(D6/12,{0,1500.001,4500.001,9000.001,35000.001,55000.001,80000.001},{0.03,0.1,0.2,0.25,0.3,0.35,0.45})*D6-LOOKUP(D6/12,{0,1500.001,4500.001,9000.001,35000.001,55000.001,80000.001},{0,105,555,1005,2755,5505,13505})</f>
        <v>3215</v>
      </c>
      <c r="G6" s="48">
        <f t="shared" si="2"/>
        <v>3359</v>
      </c>
      <c r="H6" s="48" t="e">
        <f t="shared" ca="1" si="1"/>
        <v>#N/A</v>
      </c>
      <c r="I6" s="1"/>
    </row>
    <row r="7" spans="1:10">
      <c r="A7" s="43" t="s">
        <v>5</v>
      </c>
      <c r="B7" s="44">
        <f>IF(B6=0,0,IF((B6+100)*12&lt;=年薪个税筹划!$C$5,B6+100,0))</f>
        <v>4000</v>
      </c>
      <c r="C7" s="44">
        <f t="shared" si="0"/>
        <v>48000</v>
      </c>
      <c r="D7" s="44">
        <f>(B7&lt;&gt;0)*年薪个税筹划!$C$5-方案清单!B7*12</f>
        <v>32000</v>
      </c>
      <c r="E7" s="45">
        <f>ROUND(MAX((B7-3500)*{0.03,0.1,0.2,0.25,0.3,0.35,0.45}-{0,105,555,1005,2755,5505,13505},0),2)</f>
        <v>15</v>
      </c>
      <c r="F7" s="45">
        <f>LOOKUP(D7/12,{0,1500.001,4500.001,9000.001,35000.001,55000.001,80000.001},{0.03,0.1,0.2,0.25,0.3,0.35,0.45})*D7-LOOKUP(D7/12,{0,1500.001,4500.001,9000.001,35000.001,55000.001,80000.001},{0,105,555,1005,2755,5505,13505})</f>
        <v>3095</v>
      </c>
      <c r="G7" s="45">
        <f t="shared" si="2"/>
        <v>3275</v>
      </c>
      <c r="H7" s="45" t="e">
        <f t="shared" ca="1" si="1"/>
        <v>#N/A</v>
      </c>
      <c r="I7" s="1"/>
    </row>
    <row r="8" spans="1:10">
      <c r="A8" s="46" t="s">
        <v>6</v>
      </c>
      <c r="B8" s="47">
        <f>IF(B7=0,0,IF((B7+100)*12&lt;=年薪个税筹划!$C$5,B7+100,0))</f>
        <v>4100</v>
      </c>
      <c r="C8" s="47">
        <f t="shared" si="0"/>
        <v>49200</v>
      </c>
      <c r="D8" s="47">
        <f>(B8&lt;&gt;0)*年薪个税筹划!$C$5-方案清单!B8*12</f>
        <v>30800</v>
      </c>
      <c r="E8" s="48">
        <f>ROUND(MAX((B8-3500)*{0.03,0.1,0.2,0.25,0.3,0.35,0.45}-{0,105,555,1005,2755,5505,13505},0),2)</f>
        <v>18</v>
      </c>
      <c r="F8" s="48">
        <f>LOOKUP(D8/12,{0,1500.001,4500.001,9000.001,35000.001,55000.001,80000.001},{0.03,0.1,0.2,0.25,0.3,0.35,0.45})*D8-LOOKUP(D8/12,{0,1500.001,4500.001,9000.001,35000.001,55000.001,80000.001},{0,105,555,1005,2755,5505,13505})</f>
        <v>2975</v>
      </c>
      <c r="G8" s="48">
        <f t="shared" si="2"/>
        <v>3191</v>
      </c>
      <c r="H8" s="48" t="e">
        <f t="shared" ca="1" si="1"/>
        <v>#N/A</v>
      </c>
      <c r="I8" s="1"/>
    </row>
    <row r="9" spans="1:10">
      <c r="A9" s="43" t="s">
        <v>7</v>
      </c>
      <c r="B9" s="44">
        <f>IF(B8=0,0,IF((B8+100)*12&lt;=年薪个税筹划!$C$5,B8+100,0))</f>
        <v>4200</v>
      </c>
      <c r="C9" s="44">
        <f t="shared" si="0"/>
        <v>50400</v>
      </c>
      <c r="D9" s="44">
        <f>(B9&lt;&gt;0)*年薪个税筹划!$C$5-方案清单!B9*12</f>
        <v>29600</v>
      </c>
      <c r="E9" s="45">
        <f>ROUND(MAX((B9-3500)*{0.03,0.1,0.2,0.25,0.3,0.35,0.45}-{0,105,555,1005,2755,5505,13505},0),2)</f>
        <v>21</v>
      </c>
      <c r="F9" s="45">
        <f>LOOKUP(D9/12,{0,1500.001,4500.001,9000.001,35000.001,55000.001,80000.001},{0.03,0.1,0.2,0.25,0.3,0.35,0.45})*D9-LOOKUP(D9/12,{0,1500.001,4500.001,9000.001,35000.001,55000.001,80000.001},{0,105,555,1005,2755,5505,13505})</f>
        <v>2855</v>
      </c>
      <c r="G9" s="45">
        <f t="shared" si="2"/>
        <v>3107</v>
      </c>
      <c r="H9" s="45" t="e">
        <f t="shared" ca="1" si="1"/>
        <v>#N/A</v>
      </c>
      <c r="I9" s="1"/>
    </row>
    <row r="10" spans="1:10">
      <c r="A10" s="46" t="s">
        <v>8</v>
      </c>
      <c r="B10" s="47">
        <f>IF(B9=0,0,IF((B9+100)*12&lt;=年薪个税筹划!$C$5,B9+100,0))</f>
        <v>4300</v>
      </c>
      <c r="C10" s="47">
        <f t="shared" si="0"/>
        <v>51600</v>
      </c>
      <c r="D10" s="47">
        <f>(B10&lt;&gt;0)*年薪个税筹划!$C$5-方案清单!B10*12</f>
        <v>28400</v>
      </c>
      <c r="E10" s="48">
        <f>ROUND(MAX((B10-3500)*{0.03,0.1,0.2,0.25,0.3,0.35,0.45}-{0,105,555,1005,2755,5505,13505},0),2)</f>
        <v>24</v>
      </c>
      <c r="F10" s="48">
        <f>LOOKUP(D10/12,{0,1500.001,4500.001,9000.001,35000.001,55000.001,80000.001},{0.03,0.1,0.2,0.25,0.3,0.35,0.45})*D10-LOOKUP(D10/12,{0,1500.001,4500.001,9000.001,35000.001,55000.001,80000.001},{0,105,555,1005,2755,5505,13505})</f>
        <v>2735</v>
      </c>
      <c r="G10" s="48">
        <f t="shared" si="2"/>
        <v>3023</v>
      </c>
      <c r="H10" s="48" t="e">
        <f t="shared" ca="1" si="1"/>
        <v>#N/A</v>
      </c>
      <c r="I10" s="1"/>
    </row>
    <row r="11" spans="1:10">
      <c r="A11" s="43" t="s">
        <v>9</v>
      </c>
      <c r="B11" s="44">
        <f>IF(B10=0,0,IF((B10+100)*12&lt;=年薪个税筹划!$C$5,B10+100,0))</f>
        <v>4400</v>
      </c>
      <c r="C11" s="44">
        <f t="shared" si="0"/>
        <v>52800</v>
      </c>
      <c r="D11" s="44">
        <f>(B11&lt;&gt;0)*年薪个税筹划!$C$5-方案清单!B11*12</f>
        <v>27200</v>
      </c>
      <c r="E11" s="45">
        <f>ROUND(MAX((B11-3500)*{0.03,0.1,0.2,0.25,0.3,0.35,0.45}-{0,105,555,1005,2755,5505,13505},0),2)</f>
        <v>27</v>
      </c>
      <c r="F11" s="45">
        <f>LOOKUP(D11/12,{0,1500.001,4500.001,9000.001,35000.001,55000.001,80000.001},{0.03,0.1,0.2,0.25,0.3,0.35,0.45})*D11-LOOKUP(D11/12,{0,1500.001,4500.001,9000.001,35000.001,55000.001,80000.001},{0,105,555,1005,2755,5505,13505})</f>
        <v>2615</v>
      </c>
      <c r="G11" s="45">
        <f t="shared" si="2"/>
        <v>2939</v>
      </c>
      <c r="H11" s="45" t="e">
        <f t="shared" ca="1" si="1"/>
        <v>#N/A</v>
      </c>
      <c r="I11" s="1"/>
    </row>
    <row r="12" spans="1:10">
      <c r="A12" s="46" t="s">
        <v>10</v>
      </c>
      <c r="B12" s="47">
        <f>IF(B11=0,0,IF((B11+100)*12&lt;=年薪个税筹划!$C$5,B11+100,0))</f>
        <v>4500</v>
      </c>
      <c r="C12" s="47">
        <f t="shared" si="0"/>
        <v>54000</v>
      </c>
      <c r="D12" s="47">
        <f>(B12&lt;&gt;0)*年薪个税筹划!$C$5-方案清单!B12*12</f>
        <v>26000</v>
      </c>
      <c r="E12" s="48">
        <f>ROUND(MAX((B12-3500)*{0.03,0.1,0.2,0.25,0.3,0.35,0.45}-{0,105,555,1005,2755,5505,13505},0),2)</f>
        <v>30</v>
      </c>
      <c r="F12" s="48">
        <f>LOOKUP(D12/12,{0,1500.001,4500.001,9000.001,35000.001,55000.001,80000.001},{0.03,0.1,0.2,0.25,0.3,0.35,0.45})*D12-LOOKUP(D12/12,{0,1500.001,4500.001,9000.001,35000.001,55000.001,80000.001},{0,105,555,1005,2755,5505,13505})</f>
        <v>2495</v>
      </c>
      <c r="G12" s="48">
        <f t="shared" si="2"/>
        <v>2855</v>
      </c>
      <c r="H12" s="48" t="e">
        <f t="shared" ca="1" si="1"/>
        <v>#N/A</v>
      </c>
      <c r="I12" s="1"/>
    </row>
    <row r="13" spans="1:10">
      <c r="A13" s="43" t="s">
        <v>11</v>
      </c>
      <c r="B13" s="44">
        <f>IF(B12=0,0,IF((B12+100)*12&lt;=年薪个税筹划!$C$5,B12+100,0))</f>
        <v>4600</v>
      </c>
      <c r="C13" s="44">
        <f t="shared" si="0"/>
        <v>55200</v>
      </c>
      <c r="D13" s="44">
        <f>(B13&lt;&gt;0)*年薪个税筹划!$C$5-方案清单!B13*12</f>
        <v>24800</v>
      </c>
      <c r="E13" s="45">
        <f>ROUND(MAX((B13-3500)*{0.03,0.1,0.2,0.25,0.3,0.35,0.45}-{0,105,555,1005,2755,5505,13505},0),2)</f>
        <v>33</v>
      </c>
      <c r="F13" s="45">
        <f>LOOKUP(D13/12,{0,1500.001,4500.001,9000.001,35000.001,55000.001,80000.001},{0.03,0.1,0.2,0.25,0.3,0.35,0.45})*D13-LOOKUP(D13/12,{0,1500.001,4500.001,9000.001,35000.001,55000.001,80000.001},{0,105,555,1005,2755,5505,13505})</f>
        <v>2375</v>
      </c>
      <c r="G13" s="45">
        <f t="shared" si="2"/>
        <v>2771</v>
      </c>
      <c r="H13" s="45" t="e">
        <f t="shared" ca="1" si="1"/>
        <v>#N/A</v>
      </c>
      <c r="I13" s="1"/>
    </row>
    <row r="14" spans="1:10">
      <c r="A14" s="46" t="s">
        <v>12</v>
      </c>
      <c r="B14" s="47">
        <f>IF(B13=0,0,IF((B13+100)*12&lt;=年薪个税筹划!$C$5,B13+100,0))</f>
        <v>4700</v>
      </c>
      <c r="C14" s="47">
        <f t="shared" si="0"/>
        <v>56400</v>
      </c>
      <c r="D14" s="47">
        <f>(B14&lt;&gt;0)*年薪个税筹划!$C$5-方案清单!B14*12</f>
        <v>23600</v>
      </c>
      <c r="E14" s="48">
        <f>ROUND(MAX((B14-3500)*{0.03,0.1,0.2,0.25,0.3,0.35,0.45}-{0,105,555,1005,2755,5505,13505},0),2)</f>
        <v>36</v>
      </c>
      <c r="F14" s="48">
        <f>LOOKUP(D14/12,{0,1500.001,4500.001,9000.001,35000.001,55000.001,80000.001},{0.03,0.1,0.2,0.25,0.3,0.35,0.45})*D14-LOOKUP(D14/12,{0,1500.001,4500.001,9000.001,35000.001,55000.001,80000.001},{0,105,555,1005,2755,5505,13505})</f>
        <v>2255</v>
      </c>
      <c r="G14" s="48">
        <f t="shared" si="2"/>
        <v>2687</v>
      </c>
      <c r="H14" s="48" t="e">
        <f t="shared" ca="1" si="1"/>
        <v>#N/A</v>
      </c>
      <c r="I14" s="1"/>
    </row>
    <row r="15" spans="1:10">
      <c r="A15" s="43" t="s">
        <v>13</v>
      </c>
      <c r="B15" s="44">
        <f>IF(B14=0,0,IF((B14+100)*12&lt;=年薪个税筹划!$C$5,B14+100,0))</f>
        <v>4800</v>
      </c>
      <c r="C15" s="44">
        <f t="shared" si="0"/>
        <v>57600</v>
      </c>
      <c r="D15" s="44">
        <f>(B15&lt;&gt;0)*年薪个税筹划!$C$5-方案清单!B15*12</f>
        <v>22400</v>
      </c>
      <c r="E15" s="45">
        <f>ROUND(MAX((B15-3500)*{0.03,0.1,0.2,0.25,0.3,0.35,0.45}-{0,105,555,1005,2755,5505,13505},0),2)</f>
        <v>39</v>
      </c>
      <c r="F15" s="45">
        <f>LOOKUP(D15/12,{0,1500.001,4500.001,9000.001,35000.001,55000.001,80000.001},{0.03,0.1,0.2,0.25,0.3,0.35,0.45})*D15-LOOKUP(D15/12,{0,1500.001,4500.001,9000.001,35000.001,55000.001,80000.001},{0,105,555,1005,2755,5505,13505})</f>
        <v>2135</v>
      </c>
      <c r="G15" s="45">
        <f t="shared" si="2"/>
        <v>2603</v>
      </c>
      <c r="H15" s="45" t="e">
        <f t="shared" ca="1" si="1"/>
        <v>#N/A</v>
      </c>
      <c r="I15" s="1"/>
    </row>
    <row r="16" spans="1:10">
      <c r="A16" s="46" t="s">
        <v>14</v>
      </c>
      <c r="B16" s="47">
        <f>IF(B15=0,0,IF((B15+100)*12&lt;=年薪个税筹划!$C$5,B15+100,0))</f>
        <v>4900</v>
      </c>
      <c r="C16" s="47">
        <f t="shared" si="0"/>
        <v>58800</v>
      </c>
      <c r="D16" s="47">
        <f>(B16&lt;&gt;0)*年薪个税筹划!$C$5-方案清单!B16*12</f>
        <v>21200</v>
      </c>
      <c r="E16" s="48">
        <f>ROUND(MAX((B16-3500)*{0.03,0.1,0.2,0.25,0.3,0.35,0.45}-{0,105,555,1005,2755,5505,13505},0),2)</f>
        <v>42</v>
      </c>
      <c r="F16" s="48">
        <f>LOOKUP(D16/12,{0,1500.001,4500.001,9000.001,35000.001,55000.001,80000.001},{0.03,0.1,0.2,0.25,0.3,0.35,0.45})*D16-LOOKUP(D16/12,{0,1500.001,4500.001,9000.001,35000.001,55000.001,80000.001},{0,105,555,1005,2755,5505,13505})</f>
        <v>2015</v>
      </c>
      <c r="G16" s="48">
        <f t="shared" si="2"/>
        <v>2519</v>
      </c>
      <c r="H16" s="48" t="e">
        <f t="shared" ca="1" si="1"/>
        <v>#N/A</v>
      </c>
      <c r="I16" s="1"/>
    </row>
    <row r="17" spans="1:9">
      <c r="A17" s="43" t="s">
        <v>15</v>
      </c>
      <c r="B17" s="44">
        <f>IF(B16=0,0,IF((B16+100)*12&lt;=年薪个税筹划!$C$5,B16+100,0))</f>
        <v>5000</v>
      </c>
      <c r="C17" s="44">
        <f t="shared" si="0"/>
        <v>60000</v>
      </c>
      <c r="D17" s="44">
        <f>(B17&lt;&gt;0)*年薪个税筹划!$C$5-方案清单!B17*12</f>
        <v>20000</v>
      </c>
      <c r="E17" s="45">
        <f>ROUND(MAX((B17-3500)*{0.03,0.1,0.2,0.25,0.3,0.35,0.45}-{0,105,555,1005,2755,5505,13505},0),2)</f>
        <v>45</v>
      </c>
      <c r="F17" s="45">
        <f>LOOKUP(D17/12,{0,1500.001,4500.001,9000.001,35000.001,55000.001,80000.001},{0.03,0.1,0.2,0.25,0.3,0.35,0.45})*D17-LOOKUP(D17/12,{0,1500.001,4500.001,9000.001,35000.001,55000.001,80000.001},{0,105,555,1005,2755,5505,13505})</f>
        <v>1895</v>
      </c>
      <c r="G17" s="45">
        <f t="shared" si="2"/>
        <v>2435</v>
      </c>
      <c r="H17" s="45" t="e">
        <f t="shared" ca="1" si="1"/>
        <v>#N/A</v>
      </c>
      <c r="I17" s="1"/>
    </row>
    <row r="18" spans="1:9">
      <c r="A18" s="46" t="s">
        <v>16</v>
      </c>
      <c r="B18" s="47">
        <f>IF(B17=0,0,IF((B17+100)*12&lt;=年薪个税筹划!$C$5,B17+100,0))</f>
        <v>5100</v>
      </c>
      <c r="C18" s="47">
        <f t="shared" si="0"/>
        <v>61200</v>
      </c>
      <c r="D18" s="47">
        <f>(B18&lt;&gt;0)*年薪个税筹划!$C$5-方案清单!B18*12</f>
        <v>18800</v>
      </c>
      <c r="E18" s="48">
        <f>ROUND(MAX((B18-3500)*{0.03,0.1,0.2,0.25,0.3,0.35,0.45}-{0,105,555,1005,2755,5505,13505},0),2)</f>
        <v>55</v>
      </c>
      <c r="F18" s="48">
        <f>LOOKUP(D18/12,{0,1500.001,4500.001,9000.001,35000.001,55000.001,80000.001},{0.03,0.1,0.2,0.25,0.3,0.35,0.45})*D18-LOOKUP(D18/12,{0,1500.001,4500.001,9000.001,35000.001,55000.001,80000.001},{0,105,555,1005,2755,5505,13505})</f>
        <v>1775</v>
      </c>
      <c r="G18" s="48">
        <f t="shared" si="2"/>
        <v>2435</v>
      </c>
      <c r="H18" s="48" t="e">
        <f t="shared" ca="1" si="1"/>
        <v>#N/A</v>
      </c>
      <c r="I18" s="1"/>
    </row>
    <row r="19" spans="1:9">
      <c r="A19" s="43" t="s">
        <v>17</v>
      </c>
      <c r="B19" s="44">
        <f>IF(B18=0,0,IF((B18+100)*12&lt;=年薪个税筹划!$C$5,B18+100,0))</f>
        <v>5200</v>
      </c>
      <c r="C19" s="44">
        <f t="shared" si="0"/>
        <v>62400</v>
      </c>
      <c r="D19" s="44">
        <f>(B19&lt;&gt;0)*年薪个税筹划!$C$5-方案清单!B19*12</f>
        <v>17600</v>
      </c>
      <c r="E19" s="45">
        <f>ROUND(MAX((B19-3500)*{0.03,0.1,0.2,0.25,0.3,0.35,0.45}-{0,105,555,1005,2755,5505,13505},0),2)</f>
        <v>65</v>
      </c>
      <c r="F19" s="45">
        <f>LOOKUP(D19/12,{0,1500.001,4500.001,9000.001,35000.001,55000.001,80000.001},{0.03,0.1,0.2,0.25,0.3,0.35,0.45})*D19-LOOKUP(D19/12,{0,1500.001,4500.001,9000.001,35000.001,55000.001,80000.001},{0,105,555,1005,2755,5505,13505})</f>
        <v>528</v>
      </c>
      <c r="G19" s="45">
        <f t="shared" si="2"/>
        <v>1308</v>
      </c>
      <c r="H19" s="45">
        <f t="shared" ca="1" si="1"/>
        <v>1308</v>
      </c>
      <c r="I19" s="1"/>
    </row>
    <row r="20" spans="1:9">
      <c r="A20" s="46" t="s">
        <v>18</v>
      </c>
      <c r="B20" s="47">
        <f>IF(B19=0,0,IF((B19+100)*12&lt;=年薪个税筹划!$C$5,B19+100,0))</f>
        <v>5300</v>
      </c>
      <c r="C20" s="47">
        <f t="shared" si="0"/>
        <v>63600</v>
      </c>
      <c r="D20" s="47">
        <f>(B20&lt;&gt;0)*年薪个税筹划!$C$5-方案清单!B20*12</f>
        <v>16400</v>
      </c>
      <c r="E20" s="48">
        <f>ROUND(MAX((B20-3500)*{0.03,0.1,0.2,0.25,0.3,0.35,0.45}-{0,105,555,1005,2755,5505,13505},0),2)</f>
        <v>75</v>
      </c>
      <c r="F20" s="48">
        <f>LOOKUP(D20/12,{0,1500.001,4500.001,9000.001,35000.001,55000.001,80000.001},{0.03,0.1,0.2,0.25,0.3,0.35,0.45})*D20-LOOKUP(D20/12,{0,1500.001,4500.001,9000.001,35000.001,55000.001,80000.001},{0,105,555,1005,2755,5505,13505})</f>
        <v>492</v>
      </c>
      <c r="G20" s="48">
        <f t="shared" si="2"/>
        <v>1392</v>
      </c>
      <c r="H20" s="48" t="e">
        <f t="shared" ca="1" si="1"/>
        <v>#N/A</v>
      </c>
      <c r="I20" s="1"/>
    </row>
    <row r="21" spans="1:9">
      <c r="A21" s="43" t="s">
        <v>19</v>
      </c>
      <c r="B21" s="44">
        <f>IF(B20=0,0,IF((B20+100)*12&lt;=年薪个税筹划!$C$5,B20+100,0))</f>
        <v>5400</v>
      </c>
      <c r="C21" s="44">
        <f t="shared" si="0"/>
        <v>64800</v>
      </c>
      <c r="D21" s="44">
        <f>(B21&lt;&gt;0)*年薪个税筹划!$C$5-方案清单!B21*12</f>
        <v>15200</v>
      </c>
      <c r="E21" s="45">
        <f>ROUND(MAX((B21-3500)*{0.03,0.1,0.2,0.25,0.3,0.35,0.45}-{0,105,555,1005,2755,5505,13505},0),2)</f>
        <v>85</v>
      </c>
      <c r="F21" s="45">
        <f>LOOKUP(D21/12,{0,1500.001,4500.001,9000.001,35000.001,55000.001,80000.001},{0.03,0.1,0.2,0.25,0.3,0.35,0.45})*D21-LOOKUP(D21/12,{0,1500.001,4500.001,9000.001,35000.001,55000.001,80000.001},{0,105,555,1005,2755,5505,13505})</f>
        <v>456</v>
      </c>
      <c r="G21" s="45">
        <f t="shared" si="2"/>
        <v>1476</v>
      </c>
      <c r="H21" s="45" t="e">
        <f t="shared" ca="1" si="1"/>
        <v>#N/A</v>
      </c>
      <c r="I21" s="1"/>
    </row>
    <row r="22" spans="1:9">
      <c r="A22" s="46" t="s">
        <v>20</v>
      </c>
      <c r="B22" s="47">
        <f>IF(B21=0,0,IF((B21+100)*12&lt;=年薪个税筹划!$C$5,B21+100,0))</f>
        <v>5500</v>
      </c>
      <c r="C22" s="47">
        <f t="shared" si="0"/>
        <v>66000</v>
      </c>
      <c r="D22" s="47">
        <f>(B22&lt;&gt;0)*年薪个税筹划!$C$5-方案清单!B22*12</f>
        <v>14000</v>
      </c>
      <c r="E22" s="48">
        <f>ROUND(MAX((B22-3500)*{0.03,0.1,0.2,0.25,0.3,0.35,0.45}-{0,105,555,1005,2755,5505,13505},0),2)</f>
        <v>95</v>
      </c>
      <c r="F22" s="48">
        <f>LOOKUP(D22/12,{0,1500.001,4500.001,9000.001,35000.001,55000.001,80000.001},{0.03,0.1,0.2,0.25,0.3,0.35,0.45})*D22-LOOKUP(D22/12,{0,1500.001,4500.001,9000.001,35000.001,55000.001,80000.001},{0,105,555,1005,2755,5505,13505})</f>
        <v>420</v>
      </c>
      <c r="G22" s="48">
        <f t="shared" si="2"/>
        <v>1560</v>
      </c>
      <c r="H22" s="48" t="e">
        <f t="shared" ca="1" si="1"/>
        <v>#N/A</v>
      </c>
      <c r="I22" s="1"/>
    </row>
    <row r="23" spans="1:9">
      <c r="A23" s="43" t="s">
        <v>21</v>
      </c>
      <c r="B23" s="44">
        <f>IF(B22=0,0,IF((B22+100)*12&lt;=年薪个税筹划!$C$5,B22+100,0))</f>
        <v>5600</v>
      </c>
      <c r="C23" s="44">
        <f t="shared" si="0"/>
        <v>67200</v>
      </c>
      <c r="D23" s="44">
        <f>(B23&lt;&gt;0)*年薪个税筹划!$C$5-方案清单!B23*12</f>
        <v>12800</v>
      </c>
      <c r="E23" s="45">
        <f>ROUND(MAX((B23-3500)*{0.03,0.1,0.2,0.25,0.3,0.35,0.45}-{0,105,555,1005,2755,5505,13505},0),2)</f>
        <v>105</v>
      </c>
      <c r="F23" s="45">
        <f>LOOKUP(D23/12,{0,1500.001,4500.001,9000.001,35000.001,55000.001,80000.001},{0.03,0.1,0.2,0.25,0.3,0.35,0.45})*D23-LOOKUP(D23/12,{0,1500.001,4500.001,9000.001,35000.001,55000.001,80000.001},{0,105,555,1005,2755,5505,13505})</f>
        <v>384</v>
      </c>
      <c r="G23" s="45">
        <f t="shared" si="2"/>
        <v>1644</v>
      </c>
      <c r="H23" s="45" t="e">
        <f t="shared" ca="1" si="1"/>
        <v>#N/A</v>
      </c>
    </row>
    <row r="24" spans="1:9">
      <c r="A24" s="46" t="s">
        <v>22</v>
      </c>
      <c r="B24" s="47">
        <f>IF(B23=0,0,IF((B23+100)*12&lt;=年薪个税筹划!$C$5,B23+100,0))</f>
        <v>5700</v>
      </c>
      <c r="C24" s="47">
        <f t="shared" si="0"/>
        <v>68400</v>
      </c>
      <c r="D24" s="47">
        <f>(B24&lt;&gt;0)*年薪个税筹划!$C$5-方案清单!B24*12</f>
        <v>11600</v>
      </c>
      <c r="E24" s="48">
        <f>ROUND(MAX((B24-3500)*{0.03,0.1,0.2,0.25,0.3,0.35,0.45}-{0,105,555,1005,2755,5505,13505},0),2)</f>
        <v>115</v>
      </c>
      <c r="F24" s="48">
        <f>LOOKUP(D24/12,{0,1500.001,4500.001,9000.001,35000.001,55000.001,80000.001},{0.03,0.1,0.2,0.25,0.3,0.35,0.45})*D24-LOOKUP(D24/12,{0,1500.001,4500.001,9000.001,35000.001,55000.001,80000.001},{0,105,555,1005,2755,5505,13505})</f>
        <v>348</v>
      </c>
      <c r="G24" s="48">
        <f t="shared" si="2"/>
        <v>1728</v>
      </c>
      <c r="H24" s="48" t="e">
        <f t="shared" ca="1" si="1"/>
        <v>#N/A</v>
      </c>
      <c r="I24" s="1"/>
    </row>
    <row r="25" spans="1:9">
      <c r="A25" s="43" t="s">
        <v>23</v>
      </c>
      <c r="B25" s="44">
        <f>IF(B24=0,0,IF((B24+100)*12&lt;=年薪个税筹划!$C$5,B24+100,0))</f>
        <v>5800</v>
      </c>
      <c r="C25" s="44">
        <f t="shared" si="0"/>
        <v>69600</v>
      </c>
      <c r="D25" s="44">
        <f>(B25&lt;&gt;0)*年薪个税筹划!$C$5-方案清单!B25*12</f>
        <v>10400</v>
      </c>
      <c r="E25" s="45">
        <f>ROUND(MAX((B25-3500)*{0.03,0.1,0.2,0.25,0.3,0.35,0.45}-{0,105,555,1005,2755,5505,13505},0),2)</f>
        <v>125</v>
      </c>
      <c r="F25" s="45">
        <f>LOOKUP(D25/12,{0,1500.001,4500.001,9000.001,35000.001,55000.001,80000.001},{0.03,0.1,0.2,0.25,0.3,0.35,0.45})*D25-LOOKUP(D25/12,{0,1500.001,4500.001,9000.001,35000.001,55000.001,80000.001},{0,105,555,1005,2755,5505,13505})</f>
        <v>312</v>
      </c>
      <c r="G25" s="45">
        <f t="shared" si="2"/>
        <v>1812</v>
      </c>
      <c r="H25" s="45" t="e">
        <f t="shared" ca="1" si="1"/>
        <v>#N/A</v>
      </c>
      <c r="I25" s="1"/>
    </row>
    <row r="26" spans="1:9">
      <c r="A26" s="46" t="s">
        <v>24</v>
      </c>
      <c r="B26" s="47">
        <f>IF(B25=0,0,IF((B25+100)*12&lt;=年薪个税筹划!$C$5,B25+100,0))</f>
        <v>5900</v>
      </c>
      <c r="C26" s="47">
        <f t="shared" si="0"/>
        <v>70800</v>
      </c>
      <c r="D26" s="47">
        <f>(B26&lt;&gt;0)*年薪个税筹划!$C$5-方案清单!B26*12</f>
        <v>9200</v>
      </c>
      <c r="E26" s="48">
        <f>ROUND(MAX((B26-3500)*{0.03,0.1,0.2,0.25,0.3,0.35,0.45}-{0,105,555,1005,2755,5505,13505},0),2)</f>
        <v>135</v>
      </c>
      <c r="F26" s="48">
        <f>LOOKUP(D26/12,{0,1500.001,4500.001,9000.001,35000.001,55000.001,80000.001},{0.03,0.1,0.2,0.25,0.3,0.35,0.45})*D26-LOOKUP(D26/12,{0,1500.001,4500.001,9000.001,35000.001,55000.001,80000.001},{0,105,555,1005,2755,5505,13505})</f>
        <v>276</v>
      </c>
      <c r="G26" s="48">
        <f t="shared" si="2"/>
        <v>1896</v>
      </c>
      <c r="H26" s="48" t="e">
        <f t="shared" ca="1" si="1"/>
        <v>#N/A</v>
      </c>
      <c r="I26" s="1"/>
    </row>
    <row r="27" spans="1:9">
      <c r="A27" s="43" t="s">
        <v>25</v>
      </c>
      <c r="B27" s="44">
        <f>IF(B26=0,0,IF((B26+100)*12&lt;=年薪个税筹划!$C$5,B26+100,0))</f>
        <v>6000</v>
      </c>
      <c r="C27" s="44">
        <f t="shared" si="0"/>
        <v>72000</v>
      </c>
      <c r="D27" s="44">
        <f>(B27&lt;&gt;0)*年薪个税筹划!$C$5-方案清单!B27*12</f>
        <v>8000</v>
      </c>
      <c r="E27" s="45">
        <f>ROUND(MAX((B27-3500)*{0.03,0.1,0.2,0.25,0.3,0.35,0.45}-{0,105,555,1005,2755,5505,13505},0),2)</f>
        <v>145</v>
      </c>
      <c r="F27" s="45">
        <f>LOOKUP(D27/12,{0,1500.001,4500.001,9000.001,35000.001,55000.001,80000.001},{0.03,0.1,0.2,0.25,0.3,0.35,0.45})*D27-LOOKUP(D27/12,{0,1500.001,4500.001,9000.001,35000.001,55000.001,80000.001},{0,105,555,1005,2755,5505,13505})</f>
        <v>240</v>
      </c>
      <c r="G27" s="45">
        <f t="shared" si="2"/>
        <v>1980</v>
      </c>
      <c r="H27" s="45" t="e">
        <f t="shared" ca="1" si="1"/>
        <v>#N/A</v>
      </c>
      <c r="I27" s="1"/>
    </row>
    <row r="28" spans="1:9">
      <c r="A28" s="46" t="s">
        <v>26</v>
      </c>
      <c r="B28" s="47">
        <f>IF(B27=0,0,IF((B27+100)*12&lt;=年薪个税筹划!$C$5,B27+100,0))</f>
        <v>6100</v>
      </c>
      <c r="C28" s="47">
        <f t="shared" si="0"/>
        <v>73200</v>
      </c>
      <c r="D28" s="47">
        <f>(B28&lt;&gt;0)*年薪个税筹划!$C$5-方案清单!B28*12</f>
        <v>6800</v>
      </c>
      <c r="E28" s="48">
        <f>ROUND(MAX((B28-3500)*{0.03,0.1,0.2,0.25,0.3,0.35,0.45}-{0,105,555,1005,2755,5505,13505},0),2)</f>
        <v>155</v>
      </c>
      <c r="F28" s="48">
        <f>LOOKUP(D28/12,{0,1500.001,4500.001,9000.001,35000.001,55000.001,80000.001},{0.03,0.1,0.2,0.25,0.3,0.35,0.45})*D28-LOOKUP(D28/12,{0,1500.001,4500.001,9000.001,35000.001,55000.001,80000.001},{0,105,555,1005,2755,5505,13505})</f>
        <v>204</v>
      </c>
      <c r="G28" s="48">
        <f t="shared" si="2"/>
        <v>2064</v>
      </c>
      <c r="H28" s="48" t="e">
        <f t="shared" ca="1" si="1"/>
        <v>#N/A</v>
      </c>
      <c r="I28" s="1"/>
    </row>
    <row r="29" spans="1:9">
      <c r="A29" s="43" t="s">
        <v>27</v>
      </c>
      <c r="B29" s="44">
        <f>IF(B28=0,0,IF((B28+100)*12&lt;=年薪个税筹划!$C$5,B28+100,0))</f>
        <v>6200</v>
      </c>
      <c r="C29" s="44">
        <f t="shared" si="0"/>
        <v>74400</v>
      </c>
      <c r="D29" s="44">
        <f>(B29&lt;&gt;0)*年薪个税筹划!$C$5-方案清单!B29*12</f>
        <v>5600</v>
      </c>
      <c r="E29" s="45">
        <f>ROUND(MAX((B29-3500)*{0.03,0.1,0.2,0.25,0.3,0.35,0.45}-{0,105,555,1005,2755,5505,13505},0),2)</f>
        <v>165</v>
      </c>
      <c r="F29" s="45">
        <f>LOOKUP(D29/12,{0,1500.001,4500.001,9000.001,35000.001,55000.001,80000.001},{0.03,0.1,0.2,0.25,0.3,0.35,0.45})*D29-LOOKUP(D29/12,{0,1500.001,4500.001,9000.001,35000.001,55000.001,80000.001},{0,105,555,1005,2755,5505,13505})</f>
        <v>168</v>
      </c>
      <c r="G29" s="45">
        <f t="shared" si="2"/>
        <v>2148</v>
      </c>
      <c r="H29" s="45" t="e">
        <f t="shared" ca="1" si="1"/>
        <v>#N/A</v>
      </c>
      <c r="I29" s="1"/>
    </row>
    <row r="30" spans="1:9">
      <c r="A30" s="46" t="s">
        <v>28</v>
      </c>
      <c r="B30" s="47">
        <f>IF(B29=0,0,IF((B29+100)*12&lt;=年薪个税筹划!$C$5,B29+100,0))</f>
        <v>6300</v>
      </c>
      <c r="C30" s="47">
        <f t="shared" si="0"/>
        <v>75600</v>
      </c>
      <c r="D30" s="47">
        <f>(B30&lt;&gt;0)*年薪个税筹划!$C$5-方案清单!B30*12</f>
        <v>4400</v>
      </c>
      <c r="E30" s="48">
        <f>ROUND(MAX((B30-3500)*{0.03,0.1,0.2,0.25,0.3,0.35,0.45}-{0,105,555,1005,2755,5505,13505},0),2)</f>
        <v>175</v>
      </c>
      <c r="F30" s="48">
        <f>LOOKUP(D30/12,{0,1500.001,4500.001,9000.001,35000.001,55000.001,80000.001},{0.03,0.1,0.2,0.25,0.3,0.35,0.45})*D30-LOOKUP(D30/12,{0,1500.001,4500.001,9000.001,35000.001,55000.001,80000.001},{0,105,555,1005,2755,5505,13505})</f>
        <v>132</v>
      </c>
      <c r="G30" s="48">
        <f t="shared" si="2"/>
        <v>2232</v>
      </c>
      <c r="H30" s="48" t="e">
        <f t="shared" ca="1" si="1"/>
        <v>#N/A</v>
      </c>
      <c r="I30" s="1"/>
    </row>
    <row r="31" spans="1:9">
      <c r="A31" s="43" t="s">
        <v>29</v>
      </c>
      <c r="B31" s="44">
        <f>IF(B30=0,0,IF((B30+100)*12&lt;=年薪个税筹划!$C$5,B30+100,0))</f>
        <v>6400</v>
      </c>
      <c r="C31" s="44">
        <f t="shared" si="0"/>
        <v>76800</v>
      </c>
      <c r="D31" s="44">
        <f>(B31&lt;&gt;0)*年薪个税筹划!$C$5-方案清单!B31*12</f>
        <v>3200</v>
      </c>
      <c r="E31" s="45">
        <f>ROUND(MAX((B31-3500)*{0.03,0.1,0.2,0.25,0.3,0.35,0.45}-{0,105,555,1005,2755,5505,13505},0),2)</f>
        <v>185</v>
      </c>
      <c r="F31" s="45">
        <f>LOOKUP(D31/12,{0,1500.001,4500.001,9000.001,35000.001,55000.001,80000.001},{0.03,0.1,0.2,0.25,0.3,0.35,0.45})*D31-LOOKUP(D31/12,{0,1500.001,4500.001,9000.001,35000.001,55000.001,80000.001},{0,105,555,1005,2755,5505,13505})</f>
        <v>96</v>
      </c>
      <c r="G31" s="45">
        <f t="shared" si="2"/>
        <v>2316</v>
      </c>
      <c r="H31" s="45" t="e">
        <f t="shared" ca="1" si="1"/>
        <v>#N/A</v>
      </c>
      <c r="I31" s="1"/>
    </row>
    <row r="32" spans="1:9">
      <c r="A32" s="46" t="s">
        <v>30</v>
      </c>
      <c r="B32" s="47">
        <f>IF(B31=0,0,IF((B31+100)*12&lt;=年薪个税筹划!$C$5,B31+100,0))</f>
        <v>6500</v>
      </c>
      <c r="C32" s="47">
        <f t="shared" si="0"/>
        <v>78000</v>
      </c>
      <c r="D32" s="47">
        <f>(B32&lt;&gt;0)*年薪个税筹划!$C$5-方案清单!B32*12</f>
        <v>2000</v>
      </c>
      <c r="E32" s="48">
        <f>ROUND(MAX((B32-3500)*{0.03,0.1,0.2,0.25,0.3,0.35,0.45}-{0,105,555,1005,2755,5505,13505},0),2)</f>
        <v>195</v>
      </c>
      <c r="F32" s="48">
        <f>LOOKUP(D32/12,{0,1500.001,4500.001,9000.001,35000.001,55000.001,80000.001},{0.03,0.1,0.2,0.25,0.3,0.35,0.45})*D32-LOOKUP(D32/12,{0,1500.001,4500.001,9000.001,35000.001,55000.001,80000.001},{0,105,555,1005,2755,5505,13505})</f>
        <v>60</v>
      </c>
      <c r="G32" s="48">
        <f t="shared" si="2"/>
        <v>2400</v>
      </c>
      <c r="H32" s="48" t="e">
        <f t="shared" ca="1" si="1"/>
        <v>#N/A</v>
      </c>
      <c r="I32" s="1"/>
    </row>
    <row r="33" spans="1:9">
      <c r="A33" s="43" t="s">
        <v>31</v>
      </c>
      <c r="B33" s="44">
        <f>IF(B32=0,0,IF((B32+100)*12&lt;=年薪个税筹划!$C$5,B32+100,0))</f>
        <v>6600</v>
      </c>
      <c r="C33" s="44">
        <f t="shared" si="0"/>
        <v>79200</v>
      </c>
      <c r="D33" s="44">
        <f>(B33&lt;&gt;0)*年薪个税筹划!$C$5-方案清单!B33*12</f>
        <v>800</v>
      </c>
      <c r="E33" s="45">
        <f>ROUND(MAX((B33-3500)*{0.03,0.1,0.2,0.25,0.3,0.35,0.45}-{0,105,555,1005,2755,5505,13505},0),2)</f>
        <v>205</v>
      </c>
      <c r="F33" s="45">
        <f>LOOKUP(D33/12,{0,1500.001,4500.001,9000.001,35000.001,55000.001,80000.001},{0.03,0.1,0.2,0.25,0.3,0.35,0.45})*D33-LOOKUP(D33/12,{0,1500.001,4500.001,9000.001,35000.001,55000.001,80000.001},{0,105,555,1005,2755,5505,13505})</f>
        <v>24</v>
      </c>
      <c r="G33" s="45">
        <f t="shared" si="2"/>
        <v>2484</v>
      </c>
      <c r="H33" s="45" t="e">
        <f t="shared" ca="1" si="1"/>
        <v>#N/A</v>
      </c>
    </row>
    <row r="34" spans="1:9">
      <c r="A34" s="46" t="s">
        <v>32</v>
      </c>
      <c r="B34" s="47">
        <f>IF(B33=0,0,IF((B33+100)*12&lt;=年薪个税筹划!$C$5,B33+100,0))</f>
        <v>0</v>
      </c>
      <c r="C34" s="47">
        <f t="shared" si="0"/>
        <v>0</v>
      </c>
      <c r="D34" s="47">
        <f>(B34&lt;&gt;0)*年薪个税筹划!$C$5-方案清单!B34*12</f>
        <v>0</v>
      </c>
      <c r="E34" s="48">
        <f>ROUND(MAX((B34-3500)*{0.03,0.1,0.2,0.25,0.3,0.35,0.45}-{0,105,555,1005,2755,5505,13505},0),2)</f>
        <v>0</v>
      </c>
      <c r="F34" s="48">
        <f>LOOKUP(D34/12,{0,1500.001,4500.001,9000.001,35000.001,55000.001,80000.001},{0.03,0.1,0.2,0.25,0.3,0.35,0.45})*D34-LOOKUP(D34/12,{0,1500.001,4500.001,9000.001,35000.001,55000.001,80000.001},{0,105,555,1005,2755,5505,13505})</f>
        <v>0</v>
      </c>
      <c r="G34" s="48">
        <f t="shared" si="2"/>
        <v>0</v>
      </c>
      <c r="H34" s="48" t="e">
        <f t="shared" ca="1" si="1"/>
        <v>#N/A</v>
      </c>
      <c r="I34" s="1"/>
    </row>
    <row r="35" spans="1:9">
      <c r="A35" s="43" t="s">
        <v>33</v>
      </c>
      <c r="B35" s="44">
        <f>IF(B34=0,0,IF((B34+100)*12&lt;=年薪个税筹划!$C$5,B34+100,0))</f>
        <v>0</v>
      </c>
      <c r="C35" s="44">
        <f t="shared" si="0"/>
        <v>0</v>
      </c>
      <c r="D35" s="44">
        <f>(B35&lt;&gt;0)*年薪个税筹划!$C$5-方案清单!B35*12</f>
        <v>0</v>
      </c>
      <c r="E35" s="45">
        <f>ROUND(MAX((B35-3500)*{0.03,0.1,0.2,0.25,0.3,0.35,0.45}-{0,105,555,1005,2755,5505,13505},0),2)</f>
        <v>0</v>
      </c>
      <c r="F35" s="45">
        <f>LOOKUP(D35/12,{0,1500.001,4500.001,9000.001,35000.001,55000.001,80000.001},{0.03,0.1,0.2,0.25,0.3,0.35,0.45})*D35-LOOKUP(D35/12,{0,1500.001,4500.001,9000.001,35000.001,55000.001,80000.001},{0,105,555,1005,2755,5505,13505})</f>
        <v>0</v>
      </c>
      <c r="G35" s="45">
        <f t="shared" si="2"/>
        <v>0</v>
      </c>
      <c r="H35" s="45" t="e">
        <f t="shared" ca="1" si="1"/>
        <v>#N/A</v>
      </c>
      <c r="I35" s="1"/>
    </row>
    <row r="36" spans="1:9">
      <c r="A36" s="46" t="s">
        <v>34</v>
      </c>
      <c r="B36" s="47">
        <f>IF(B35=0,0,IF((B35+100)*12&lt;=年薪个税筹划!$C$5,B35+100,0))</f>
        <v>0</v>
      </c>
      <c r="C36" s="47">
        <f t="shared" si="0"/>
        <v>0</v>
      </c>
      <c r="D36" s="47">
        <f>(B36&lt;&gt;0)*年薪个税筹划!$C$5-方案清单!B36*12</f>
        <v>0</v>
      </c>
      <c r="E36" s="48">
        <f>ROUND(MAX((B36-3500)*{0.03,0.1,0.2,0.25,0.3,0.35,0.45}-{0,105,555,1005,2755,5505,13505},0),2)</f>
        <v>0</v>
      </c>
      <c r="F36" s="48">
        <f>LOOKUP(D36/12,{0,1500.001,4500.001,9000.001,35000.001,55000.001,80000.001},{0.03,0.1,0.2,0.25,0.3,0.35,0.45})*D36-LOOKUP(D36/12,{0,1500.001,4500.001,9000.001,35000.001,55000.001,80000.001},{0,105,555,1005,2755,5505,13505})</f>
        <v>0</v>
      </c>
      <c r="G36" s="48">
        <f t="shared" si="2"/>
        <v>0</v>
      </c>
      <c r="H36" s="48" t="e">
        <f t="shared" ca="1" si="1"/>
        <v>#N/A</v>
      </c>
      <c r="I36" s="1"/>
    </row>
    <row r="37" spans="1:9">
      <c r="A37" s="43" t="s">
        <v>35</v>
      </c>
      <c r="B37" s="44">
        <f>IF(B36=0,0,IF((B36+100)*12&lt;=年薪个税筹划!$C$5,B36+100,0))</f>
        <v>0</v>
      </c>
      <c r="C37" s="44">
        <f t="shared" si="0"/>
        <v>0</v>
      </c>
      <c r="D37" s="44">
        <f>(B37&lt;&gt;0)*年薪个税筹划!$C$5-方案清单!B37*12</f>
        <v>0</v>
      </c>
      <c r="E37" s="45">
        <f>ROUND(MAX((B37-3500)*{0.03,0.1,0.2,0.25,0.3,0.35,0.45}-{0,105,555,1005,2755,5505,13505},0),2)</f>
        <v>0</v>
      </c>
      <c r="F37" s="45">
        <f>LOOKUP(D37/12,{0,1500.001,4500.001,9000.001,35000.001,55000.001,80000.001},{0.03,0.1,0.2,0.25,0.3,0.35,0.45})*D37-LOOKUP(D37/12,{0,1500.001,4500.001,9000.001,35000.001,55000.001,80000.001},{0,105,555,1005,2755,5505,13505})</f>
        <v>0</v>
      </c>
      <c r="G37" s="45">
        <f t="shared" si="2"/>
        <v>0</v>
      </c>
      <c r="H37" s="45" t="e">
        <f t="shared" ca="1" si="1"/>
        <v>#N/A</v>
      </c>
      <c r="I37" s="1"/>
    </row>
    <row r="38" spans="1:9">
      <c r="A38" s="46" t="s">
        <v>36</v>
      </c>
      <c r="B38" s="47">
        <f>IF(B37=0,0,IF((B37+100)*12&lt;=年薪个税筹划!$C$5,B37+100,0))</f>
        <v>0</v>
      </c>
      <c r="C38" s="47">
        <f t="shared" si="0"/>
        <v>0</v>
      </c>
      <c r="D38" s="47">
        <f>(B38&lt;&gt;0)*年薪个税筹划!$C$5-方案清单!B38*12</f>
        <v>0</v>
      </c>
      <c r="E38" s="48">
        <f>ROUND(MAX((B38-3500)*{0.03,0.1,0.2,0.25,0.3,0.35,0.45}-{0,105,555,1005,2755,5505,13505},0),2)</f>
        <v>0</v>
      </c>
      <c r="F38" s="48">
        <f>LOOKUP(D38/12,{0,1500.001,4500.001,9000.001,35000.001,55000.001,80000.001},{0.03,0.1,0.2,0.25,0.3,0.35,0.45})*D38-LOOKUP(D38/12,{0,1500.001,4500.001,9000.001,35000.001,55000.001,80000.001},{0,105,555,1005,2755,5505,13505})</f>
        <v>0</v>
      </c>
      <c r="G38" s="48">
        <f t="shared" si="2"/>
        <v>0</v>
      </c>
      <c r="H38" s="48" t="e">
        <f t="shared" ca="1" si="1"/>
        <v>#N/A</v>
      </c>
      <c r="I38" s="1"/>
    </row>
    <row r="39" spans="1:9">
      <c r="A39" s="43" t="s">
        <v>37</v>
      </c>
      <c r="B39" s="44">
        <f>IF(B38=0,0,IF((B38+100)*12&lt;=年薪个税筹划!$C$5,B38+100,0))</f>
        <v>0</v>
      </c>
      <c r="C39" s="44">
        <f t="shared" si="0"/>
        <v>0</v>
      </c>
      <c r="D39" s="44">
        <f>(B39&lt;&gt;0)*年薪个税筹划!$C$5-方案清单!B39*12</f>
        <v>0</v>
      </c>
      <c r="E39" s="45">
        <f>ROUND(MAX((B39-3500)*{0.03,0.1,0.2,0.25,0.3,0.35,0.45}-{0,105,555,1005,2755,5505,13505},0),2)</f>
        <v>0</v>
      </c>
      <c r="F39" s="45">
        <f>LOOKUP(D39/12,{0,1500.001,4500.001,9000.001,35000.001,55000.001,80000.001},{0.03,0.1,0.2,0.25,0.3,0.35,0.45})*D39-LOOKUP(D39/12,{0,1500.001,4500.001,9000.001,35000.001,55000.001,80000.001},{0,105,555,1005,2755,5505,13505})</f>
        <v>0</v>
      </c>
      <c r="G39" s="45">
        <f t="shared" si="2"/>
        <v>0</v>
      </c>
      <c r="H39" s="45" t="e">
        <f t="shared" ca="1" si="1"/>
        <v>#N/A</v>
      </c>
      <c r="I39" s="1"/>
    </row>
    <row r="40" spans="1:9">
      <c r="A40" s="46" t="s">
        <v>38</v>
      </c>
      <c r="B40" s="47">
        <f>IF(B39=0,0,IF((B39+100)*12&lt;=年薪个税筹划!$C$5,B39+100,0))</f>
        <v>0</v>
      </c>
      <c r="C40" s="47">
        <f t="shared" si="0"/>
        <v>0</v>
      </c>
      <c r="D40" s="47">
        <f>(B40&lt;&gt;0)*年薪个税筹划!$C$5-方案清单!B40*12</f>
        <v>0</v>
      </c>
      <c r="E40" s="48">
        <f>ROUND(MAX((B40-3500)*{0.03,0.1,0.2,0.25,0.3,0.35,0.45}-{0,105,555,1005,2755,5505,13505},0),2)</f>
        <v>0</v>
      </c>
      <c r="F40" s="48">
        <f>LOOKUP(D40/12,{0,1500.001,4500.001,9000.001,35000.001,55000.001,80000.001},{0.03,0.1,0.2,0.25,0.3,0.35,0.45})*D40-LOOKUP(D40/12,{0,1500.001,4500.001,9000.001,35000.001,55000.001,80000.001},{0,105,555,1005,2755,5505,13505})</f>
        <v>0</v>
      </c>
      <c r="G40" s="48">
        <f t="shared" si="2"/>
        <v>0</v>
      </c>
      <c r="H40" s="48" t="e">
        <f t="shared" ca="1" si="1"/>
        <v>#N/A</v>
      </c>
      <c r="I40" s="1"/>
    </row>
    <row r="41" spans="1:9">
      <c r="A41" s="43" t="s">
        <v>39</v>
      </c>
      <c r="B41" s="44">
        <f>IF(B40=0,0,IF((B40+100)*12&lt;=年薪个税筹划!$C$5,B40+100,0))</f>
        <v>0</v>
      </c>
      <c r="C41" s="44">
        <f t="shared" si="0"/>
        <v>0</v>
      </c>
      <c r="D41" s="44">
        <f>(B41&lt;&gt;0)*年薪个税筹划!$C$5-方案清单!B41*12</f>
        <v>0</v>
      </c>
      <c r="E41" s="45">
        <f>ROUND(MAX((B41-3500)*{0.03,0.1,0.2,0.25,0.3,0.35,0.45}-{0,105,555,1005,2755,5505,13505},0),2)</f>
        <v>0</v>
      </c>
      <c r="F41" s="45">
        <f>LOOKUP(D41/12,{0,1500.001,4500.001,9000.001,35000.001,55000.001,80000.001},{0.03,0.1,0.2,0.25,0.3,0.35,0.45})*D41-LOOKUP(D41/12,{0,1500.001,4500.001,9000.001,35000.001,55000.001,80000.001},{0,105,555,1005,2755,5505,13505})</f>
        <v>0</v>
      </c>
      <c r="G41" s="45">
        <f t="shared" si="2"/>
        <v>0</v>
      </c>
      <c r="H41" s="45" t="e">
        <f t="shared" ca="1" si="1"/>
        <v>#N/A</v>
      </c>
      <c r="I41" s="1"/>
    </row>
    <row r="42" spans="1:9">
      <c r="A42" s="46" t="s">
        <v>40</v>
      </c>
      <c r="B42" s="47">
        <f>IF(B41=0,0,IF((B41+100)*12&lt;=年薪个税筹划!$C$5,B41+100,0))</f>
        <v>0</v>
      </c>
      <c r="C42" s="47">
        <f t="shared" si="0"/>
        <v>0</v>
      </c>
      <c r="D42" s="47">
        <f>(B42&lt;&gt;0)*年薪个税筹划!$C$5-方案清单!B42*12</f>
        <v>0</v>
      </c>
      <c r="E42" s="48">
        <f>ROUND(MAX((B42-3500)*{0.03,0.1,0.2,0.25,0.3,0.35,0.45}-{0,105,555,1005,2755,5505,13505},0),2)</f>
        <v>0</v>
      </c>
      <c r="F42" s="48">
        <f>LOOKUP(D42/12,{0,1500.001,4500.001,9000.001,35000.001,55000.001,80000.001},{0.03,0.1,0.2,0.25,0.3,0.35,0.45})*D42-LOOKUP(D42/12,{0,1500.001,4500.001,9000.001,35000.001,55000.001,80000.001},{0,105,555,1005,2755,5505,13505})</f>
        <v>0</v>
      </c>
      <c r="G42" s="48">
        <f t="shared" si="2"/>
        <v>0</v>
      </c>
      <c r="H42" s="48" t="e">
        <f t="shared" ca="1" si="1"/>
        <v>#N/A</v>
      </c>
      <c r="I42" s="1"/>
    </row>
    <row r="43" spans="1:9">
      <c r="A43" s="43" t="s">
        <v>41</v>
      </c>
      <c r="B43" s="44">
        <f>IF(B42=0,0,IF((B42+100)*12&lt;=年薪个税筹划!$C$5,B42+100,0))</f>
        <v>0</v>
      </c>
      <c r="C43" s="44">
        <f t="shared" si="0"/>
        <v>0</v>
      </c>
      <c r="D43" s="44">
        <f>(B43&lt;&gt;0)*年薪个税筹划!$C$5-方案清单!B43*12</f>
        <v>0</v>
      </c>
      <c r="E43" s="45">
        <f>ROUND(MAX((B43-3500)*{0.03,0.1,0.2,0.25,0.3,0.35,0.45}-{0,105,555,1005,2755,5505,13505},0),2)</f>
        <v>0</v>
      </c>
      <c r="F43" s="45">
        <f>LOOKUP(D43/12,{0,1500.001,4500.001,9000.001,35000.001,55000.001,80000.001},{0.03,0.1,0.2,0.25,0.3,0.35,0.45})*D43-LOOKUP(D43/12,{0,1500.001,4500.001,9000.001,35000.001,55000.001,80000.001},{0,105,555,1005,2755,5505,13505})</f>
        <v>0</v>
      </c>
      <c r="G43" s="45">
        <f t="shared" si="2"/>
        <v>0</v>
      </c>
      <c r="H43" s="45" t="e">
        <f t="shared" ca="1" si="1"/>
        <v>#N/A</v>
      </c>
      <c r="I43" s="1"/>
    </row>
    <row r="44" spans="1:9">
      <c r="A44" s="46" t="s">
        <v>42</v>
      </c>
      <c r="B44" s="47">
        <f>IF(B43=0,0,IF((B43+100)*12&lt;=年薪个税筹划!$C$5,B43+100,0))</f>
        <v>0</v>
      </c>
      <c r="C44" s="47">
        <f t="shared" si="0"/>
        <v>0</v>
      </c>
      <c r="D44" s="47">
        <f>(B44&lt;&gt;0)*年薪个税筹划!$C$5-方案清单!B44*12</f>
        <v>0</v>
      </c>
      <c r="E44" s="48">
        <f>ROUND(MAX((B44-3500)*{0.03,0.1,0.2,0.25,0.3,0.35,0.45}-{0,105,555,1005,2755,5505,13505},0),2)</f>
        <v>0</v>
      </c>
      <c r="F44" s="48">
        <f>LOOKUP(D44/12,{0,1500.001,4500.001,9000.001,35000.001,55000.001,80000.001},{0.03,0.1,0.2,0.25,0.3,0.35,0.45})*D44-LOOKUP(D44/12,{0,1500.001,4500.001,9000.001,35000.001,55000.001,80000.001},{0,105,555,1005,2755,5505,13505})</f>
        <v>0</v>
      </c>
      <c r="G44" s="48">
        <f t="shared" si="2"/>
        <v>0</v>
      </c>
      <c r="H44" s="48" t="e">
        <f t="shared" ca="1" si="1"/>
        <v>#N/A</v>
      </c>
      <c r="I44" s="1"/>
    </row>
    <row r="45" spans="1:9">
      <c r="A45" s="43" t="s">
        <v>43</v>
      </c>
      <c r="B45" s="44">
        <f>IF(B44=0,0,IF((B44+100)*12&lt;=年薪个税筹划!$C$5,B44+100,0))</f>
        <v>0</v>
      </c>
      <c r="C45" s="44">
        <f t="shared" si="0"/>
        <v>0</v>
      </c>
      <c r="D45" s="44">
        <f>(B45&lt;&gt;0)*年薪个税筹划!$C$5-方案清单!B45*12</f>
        <v>0</v>
      </c>
      <c r="E45" s="45">
        <f>ROUND(MAX((B45-3500)*{0.03,0.1,0.2,0.25,0.3,0.35,0.45}-{0,105,555,1005,2755,5505,13505},0),2)</f>
        <v>0</v>
      </c>
      <c r="F45" s="45">
        <f>LOOKUP(D45/12,{0,1500.001,4500.001,9000.001,35000.001,55000.001,80000.001},{0.03,0.1,0.2,0.25,0.3,0.35,0.45})*D45-LOOKUP(D45/12,{0,1500.001,4500.001,9000.001,35000.001,55000.001,80000.001},{0,105,555,1005,2755,5505,13505})</f>
        <v>0</v>
      </c>
      <c r="G45" s="45">
        <f t="shared" si="2"/>
        <v>0</v>
      </c>
      <c r="H45" s="45" t="e">
        <f t="shared" ca="1" si="1"/>
        <v>#N/A</v>
      </c>
      <c r="I45" s="1"/>
    </row>
    <row r="46" spans="1:9">
      <c r="A46" s="46" t="s">
        <v>44</v>
      </c>
      <c r="B46" s="47">
        <f>IF(B45=0,0,IF((B45+100)*12&lt;=年薪个税筹划!$C$5,B45+100,0))</f>
        <v>0</v>
      </c>
      <c r="C46" s="47">
        <f t="shared" si="0"/>
        <v>0</v>
      </c>
      <c r="D46" s="47">
        <f>(B46&lt;&gt;0)*年薪个税筹划!$C$5-方案清单!B46*12</f>
        <v>0</v>
      </c>
      <c r="E46" s="48">
        <f>ROUND(MAX((B46-3500)*{0.03,0.1,0.2,0.25,0.3,0.35,0.45}-{0,105,555,1005,2755,5505,13505},0),2)</f>
        <v>0</v>
      </c>
      <c r="F46" s="48">
        <f>LOOKUP(D46/12,{0,1500.001,4500.001,9000.001,35000.001,55000.001,80000.001},{0.03,0.1,0.2,0.25,0.3,0.35,0.45})*D46-LOOKUP(D46/12,{0,1500.001,4500.001,9000.001,35000.001,55000.001,80000.001},{0,105,555,1005,2755,5505,13505})</f>
        <v>0</v>
      </c>
      <c r="G46" s="48">
        <f t="shared" si="2"/>
        <v>0</v>
      </c>
      <c r="H46" s="48" t="e">
        <f t="shared" ca="1" si="1"/>
        <v>#N/A</v>
      </c>
      <c r="I46" s="1"/>
    </row>
    <row r="47" spans="1:9">
      <c r="A47" s="43" t="s">
        <v>45</v>
      </c>
      <c r="B47" s="44">
        <f>IF(B46=0,0,IF((B46+100)*12&lt;=年薪个税筹划!$C$5,B46+100,0))</f>
        <v>0</v>
      </c>
      <c r="C47" s="44">
        <f t="shared" si="0"/>
        <v>0</v>
      </c>
      <c r="D47" s="44">
        <f>(B47&lt;&gt;0)*年薪个税筹划!$C$5-方案清单!B47*12</f>
        <v>0</v>
      </c>
      <c r="E47" s="45">
        <f>ROUND(MAX((B47-3500)*{0.03,0.1,0.2,0.25,0.3,0.35,0.45}-{0,105,555,1005,2755,5505,13505},0),2)</f>
        <v>0</v>
      </c>
      <c r="F47" s="45">
        <f>LOOKUP(D47/12,{0,1500.001,4500.001,9000.001,35000.001,55000.001,80000.001},{0.03,0.1,0.2,0.25,0.3,0.35,0.45})*D47-LOOKUP(D47/12,{0,1500.001,4500.001,9000.001,35000.001,55000.001,80000.001},{0,105,555,1005,2755,5505,13505})</f>
        <v>0</v>
      </c>
      <c r="G47" s="45">
        <f t="shared" si="2"/>
        <v>0</v>
      </c>
      <c r="H47" s="45" t="e">
        <f t="shared" ca="1" si="1"/>
        <v>#N/A</v>
      </c>
      <c r="I47" s="1"/>
    </row>
    <row r="48" spans="1:9">
      <c r="A48" s="46" t="s">
        <v>46</v>
      </c>
      <c r="B48" s="47">
        <f>IF(B47=0,0,IF((B47+100)*12&lt;=年薪个税筹划!$C$5,B47+100,0))</f>
        <v>0</v>
      </c>
      <c r="C48" s="47">
        <f t="shared" si="0"/>
        <v>0</v>
      </c>
      <c r="D48" s="47">
        <f>(B48&lt;&gt;0)*年薪个税筹划!$C$5-方案清单!B48*12</f>
        <v>0</v>
      </c>
      <c r="E48" s="48">
        <f>ROUND(MAX((B48-3500)*{0.03,0.1,0.2,0.25,0.3,0.35,0.45}-{0,105,555,1005,2755,5505,13505},0),2)</f>
        <v>0</v>
      </c>
      <c r="F48" s="48">
        <f>LOOKUP(D48/12,{0,1500.001,4500.001,9000.001,35000.001,55000.001,80000.001},{0.03,0.1,0.2,0.25,0.3,0.35,0.45})*D48-LOOKUP(D48/12,{0,1500.001,4500.001,9000.001,35000.001,55000.001,80000.001},{0,105,555,1005,2755,5505,13505})</f>
        <v>0</v>
      </c>
      <c r="G48" s="48">
        <f t="shared" si="2"/>
        <v>0</v>
      </c>
      <c r="H48" s="48" t="e">
        <f t="shared" ca="1" si="1"/>
        <v>#N/A</v>
      </c>
      <c r="I48" s="1"/>
    </row>
    <row r="49" spans="1:9">
      <c r="A49" s="43" t="s">
        <v>47</v>
      </c>
      <c r="B49" s="44">
        <f>IF(B48=0,0,IF((B48+100)*12&lt;=年薪个税筹划!$C$5,B48+100,0))</f>
        <v>0</v>
      </c>
      <c r="C49" s="44">
        <f t="shared" si="0"/>
        <v>0</v>
      </c>
      <c r="D49" s="44">
        <f>(B49&lt;&gt;0)*年薪个税筹划!$C$5-方案清单!B49*12</f>
        <v>0</v>
      </c>
      <c r="E49" s="45">
        <f>ROUND(MAX((B49-3500)*{0.03,0.1,0.2,0.25,0.3,0.35,0.45}-{0,105,555,1005,2755,5505,13505},0),2)</f>
        <v>0</v>
      </c>
      <c r="F49" s="45">
        <f>LOOKUP(D49/12,{0,1500.001,4500.001,9000.001,35000.001,55000.001,80000.001},{0.03,0.1,0.2,0.25,0.3,0.35,0.45})*D49-LOOKUP(D49/12,{0,1500.001,4500.001,9000.001,35000.001,55000.001,80000.001},{0,105,555,1005,2755,5505,13505})</f>
        <v>0</v>
      </c>
      <c r="G49" s="45">
        <f t="shared" si="2"/>
        <v>0</v>
      </c>
      <c r="H49" s="45" t="e">
        <f t="shared" ca="1" si="1"/>
        <v>#N/A</v>
      </c>
      <c r="I49" s="1"/>
    </row>
    <row r="50" spans="1:9">
      <c r="A50" s="46" t="s">
        <v>48</v>
      </c>
      <c r="B50" s="47">
        <f>IF(B49=0,0,IF((B49+100)*12&lt;=年薪个税筹划!$C$5,B49+100,0))</f>
        <v>0</v>
      </c>
      <c r="C50" s="47">
        <f t="shared" si="0"/>
        <v>0</v>
      </c>
      <c r="D50" s="47">
        <f>(B50&lt;&gt;0)*年薪个税筹划!$C$5-方案清单!B50*12</f>
        <v>0</v>
      </c>
      <c r="E50" s="48">
        <f>ROUND(MAX((B50-3500)*{0.03,0.1,0.2,0.25,0.3,0.35,0.45}-{0,105,555,1005,2755,5505,13505},0),2)</f>
        <v>0</v>
      </c>
      <c r="F50" s="48">
        <f>LOOKUP(D50/12,{0,1500.001,4500.001,9000.001,35000.001,55000.001,80000.001},{0.03,0.1,0.2,0.25,0.3,0.35,0.45})*D50-LOOKUP(D50/12,{0,1500.001,4500.001,9000.001,35000.001,55000.001,80000.001},{0,105,555,1005,2755,5505,13505})</f>
        <v>0</v>
      </c>
      <c r="G50" s="48">
        <f t="shared" si="2"/>
        <v>0</v>
      </c>
      <c r="H50" s="48" t="e">
        <f t="shared" ca="1" si="1"/>
        <v>#N/A</v>
      </c>
    </row>
    <row r="51" spans="1:9">
      <c r="A51" s="43" t="s">
        <v>49</v>
      </c>
      <c r="B51" s="44">
        <f>IF(B50=0,0,IF((B50+100)*12&lt;=年薪个税筹划!$C$5,B50+100,0))</f>
        <v>0</v>
      </c>
      <c r="C51" s="44">
        <f t="shared" si="0"/>
        <v>0</v>
      </c>
      <c r="D51" s="44">
        <f>(B51&lt;&gt;0)*年薪个税筹划!$C$5-方案清单!B51*12</f>
        <v>0</v>
      </c>
      <c r="E51" s="45">
        <f>ROUND(MAX((B51-3500)*{0.03,0.1,0.2,0.25,0.3,0.35,0.45}-{0,105,555,1005,2755,5505,13505},0),2)</f>
        <v>0</v>
      </c>
      <c r="F51" s="45">
        <f>LOOKUP(D51/12,{0,1500.001,4500.001,9000.001,35000.001,55000.001,80000.001},{0.03,0.1,0.2,0.25,0.3,0.35,0.45})*D51-LOOKUP(D51/12,{0,1500.001,4500.001,9000.001,35000.001,55000.001,80000.001},{0,105,555,1005,2755,5505,13505})</f>
        <v>0</v>
      </c>
      <c r="G51" s="45">
        <f t="shared" si="2"/>
        <v>0</v>
      </c>
      <c r="H51" s="45" t="e">
        <f t="shared" ca="1" si="1"/>
        <v>#N/A</v>
      </c>
      <c r="I51" s="1"/>
    </row>
    <row r="52" spans="1:9">
      <c r="A52" s="46" t="s">
        <v>50</v>
      </c>
      <c r="B52" s="47">
        <f>IF(B51=0,0,IF((B51+100)*12&lt;=年薪个税筹划!$C$5,B51+100,0))</f>
        <v>0</v>
      </c>
      <c r="C52" s="47">
        <f t="shared" si="0"/>
        <v>0</v>
      </c>
      <c r="D52" s="47">
        <f>(B52&lt;&gt;0)*年薪个税筹划!$C$5-方案清单!B52*12</f>
        <v>0</v>
      </c>
      <c r="E52" s="48">
        <f>ROUND(MAX((B52-3500)*{0.03,0.1,0.2,0.25,0.3,0.35,0.45}-{0,105,555,1005,2755,5505,13505},0),2)</f>
        <v>0</v>
      </c>
      <c r="F52" s="48">
        <f>LOOKUP(D52/12,{0,1500.001,4500.001,9000.001,35000.001,55000.001,80000.001},{0.03,0.1,0.2,0.25,0.3,0.35,0.45})*D52-LOOKUP(D52/12,{0,1500.001,4500.001,9000.001,35000.001,55000.001,80000.001},{0,105,555,1005,2755,5505,13505})</f>
        <v>0</v>
      </c>
      <c r="G52" s="48">
        <f t="shared" si="2"/>
        <v>0</v>
      </c>
      <c r="H52" s="48" t="e">
        <f t="shared" ca="1" si="1"/>
        <v>#N/A</v>
      </c>
      <c r="I52" s="1"/>
    </row>
    <row r="53" spans="1:9">
      <c r="A53" s="43" t="s">
        <v>51</v>
      </c>
      <c r="B53" s="44">
        <f>IF(B52=0,0,IF((B52+100)*12&lt;=年薪个税筹划!$C$5,B52+100,0))</f>
        <v>0</v>
      </c>
      <c r="C53" s="44">
        <f t="shared" si="0"/>
        <v>0</v>
      </c>
      <c r="D53" s="44">
        <f>(B53&lt;&gt;0)*年薪个税筹划!$C$5-方案清单!B53*12</f>
        <v>0</v>
      </c>
      <c r="E53" s="45">
        <f>ROUND(MAX((B53-3500)*{0.03,0.1,0.2,0.25,0.3,0.35,0.45}-{0,105,555,1005,2755,5505,13505},0),2)</f>
        <v>0</v>
      </c>
      <c r="F53" s="45">
        <f>LOOKUP(D53/12,{0,1500.001,4500.001,9000.001,35000.001,55000.001,80000.001},{0.03,0.1,0.2,0.25,0.3,0.35,0.45})*D53-LOOKUP(D53/12,{0,1500.001,4500.001,9000.001,35000.001,55000.001,80000.001},{0,105,555,1005,2755,5505,13505})</f>
        <v>0</v>
      </c>
      <c r="G53" s="45">
        <f t="shared" si="2"/>
        <v>0</v>
      </c>
      <c r="H53" s="45" t="e">
        <f t="shared" ca="1" si="1"/>
        <v>#N/A</v>
      </c>
      <c r="I53" s="1"/>
    </row>
    <row r="54" spans="1:9">
      <c r="A54" s="46" t="s">
        <v>52</v>
      </c>
      <c r="B54" s="47">
        <f>IF(B53=0,0,IF((B53+100)*12&lt;=年薪个税筹划!$C$5,B53+100,0))</f>
        <v>0</v>
      </c>
      <c r="C54" s="47">
        <f t="shared" si="0"/>
        <v>0</v>
      </c>
      <c r="D54" s="47">
        <f>(B54&lt;&gt;0)*年薪个税筹划!$C$5-方案清单!B54*12</f>
        <v>0</v>
      </c>
      <c r="E54" s="48">
        <f>ROUND(MAX((B54-3500)*{0.03,0.1,0.2,0.25,0.3,0.35,0.45}-{0,105,555,1005,2755,5505,13505},0),2)</f>
        <v>0</v>
      </c>
      <c r="F54" s="48">
        <f>LOOKUP(D54/12,{0,1500.001,4500.001,9000.001,35000.001,55000.001,80000.001},{0.03,0.1,0.2,0.25,0.3,0.35,0.45})*D54-LOOKUP(D54/12,{0,1500.001,4500.001,9000.001,35000.001,55000.001,80000.001},{0,105,555,1005,2755,5505,13505})</f>
        <v>0</v>
      </c>
      <c r="G54" s="48">
        <f t="shared" si="2"/>
        <v>0</v>
      </c>
      <c r="H54" s="48" t="e">
        <f t="shared" ca="1" si="1"/>
        <v>#N/A</v>
      </c>
      <c r="I54" s="1"/>
    </row>
    <row r="55" spans="1:9">
      <c r="A55" s="43" t="s">
        <v>53</v>
      </c>
      <c r="B55" s="44">
        <f>IF(B54=0,0,IF((B54+100)*12&lt;=年薪个税筹划!$C$5,B54+100,0))</f>
        <v>0</v>
      </c>
      <c r="C55" s="44">
        <f t="shared" si="0"/>
        <v>0</v>
      </c>
      <c r="D55" s="44">
        <f>(B55&lt;&gt;0)*年薪个税筹划!$C$5-方案清单!B55*12</f>
        <v>0</v>
      </c>
      <c r="E55" s="45">
        <f>ROUND(MAX((B55-3500)*{0.03,0.1,0.2,0.25,0.3,0.35,0.45}-{0,105,555,1005,2755,5505,13505},0),2)</f>
        <v>0</v>
      </c>
      <c r="F55" s="45">
        <f>LOOKUP(D55/12,{0,1500.001,4500.001,9000.001,35000.001,55000.001,80000.001},{0.03,0.1,0.2,0.25,0.3,0.35,0.45})*D55-LOOKUP(D55/12,{0,1500.001,4500.001,9000.001,35000.001,55000.001,80000.001},{0,105,555,1005,2755,5505,13505})</f>
        <v>0</v>
      </c>
      <c r="G55" s="45">
        <f t="shared" si="2"/>
        <v>0</v>
      </c>
      <c r="H55" s="45" t="e">
        <f t="shared" ca="1" si="1"/>
        <v>#N/A</v>
      </c>
      <c r="I55" s="1"/>
    </row>
    <row r="56" spans="1:9">
      <c r="A56" s="46" t="s">
        <v>54</v>
      </c>
      <c r="B56" s="47">
        <f>IF(B55=0,0,IF((B55+100)*12&lt;=年薪个税筹划!$C$5,B55+100,0))</f>
        <v>0</v>
      </c>
      <c r="C56" s="47">
        <f t="shared" si="0"/>
        <v>0</v>
      </c>
      <c r="D56" s="47">
        <f>(B56&lt;&gt;0)*年薪个税筹划!$C$5-方案清单!B56*12</f>
        <v>0</v>
      </c>
      <c r="E56" s="48">
        <f>ROUND(MAX((B56-3500)*{0.03,0.1,0.2,0.25,0.3,0.35,0.45}-{0,105,555,1005,2755,5505,13505},0),2)</f>
        <v>0</v>
      </c>
      <c r="F56" s="48">
        <f>LOOKUP(D56/12,{0,1500.001,4500.001,9000.001,35000.001,55000.001,80000.001},{0.03,0.1,0.2,0.25,0.3,0.35,0.45})*D56-LOOKUP(D56/12,{0,1500.001,4500.001,9000.001,35000.001,55000.001,80000.001},{0,105,555,1005,2755,5505,13505})</f>
        <v>0</v>
      </c>
      <c r="G56" s="48">
        <f t="shared" si="2"/>
        <v>0</v>
      </c>
      <c r="H56" s="48" t="e">
        <f t="shared" ca="1" si="1"/>
        <v>#N/A</v>
      </c>
      <c r="I56" s="1"/>
    </row>
    <row r="57" spans="1:9">
      <c r="A57" s="43" t="s">
        <v>55</v>
      </c>
      <c r="B57" s="44">
        <f>IF(B56=0,0,IF((B56+100)*12&lt;=年薪个税筹划!$C$5,B56+100,0))</f>
        <v>0</v>
      </c>
      <c r="C57" s="44">
        <f t="shared" si="0"/>
        <v>0</v>
      </c>
      <c r="D57" s="44">
        <f>(B57&lt;&gt;0)*年薪个税筹划!$C$5-方案清单!B57*12</f>
        <v>0</v>
      </c>
      <c r="E57" s="45">
        <f>ROUND(MAX((B57-3500)*{0.03,0.1,0.2,0.25,0.3,0.35,0.45}-{0,105,555,1005,2755,5505,13505},0),2)</f>
        <v>0</v>
      </c>
      <c r="F57" s="45">
        <f>LOOKUP(D57/12,{0,1500.001,4500.001,9000.001,35000.001,55000.001,80000.001},{0.03,0.1,0.2,0.25,0.3,0.35,0.45})*D57-LOOKUP(D57/12,{0,1500.001,4500.001,9000.001,35000.001,55000.001,80000.001},{0,105,555,1005,2755,5505,13505})</f>
        <v>0</v>
      </c>
      <c r="G57" s="45">
        <f t="shared" si="2"/>
        <v>0</v>
      </c>
      <c r="H57" s="45" t="e">
        <f t="shared" ca="1" si="1"/>
        <v>#N/A</v>
      </c>
      <c r="I57" s="1"/>
    </row>
    <row r="58" spans="1:9">
      <c r="A58" s="46" t="s">
        <v>56</v>
      </c>
      <c r="B58" s="47">
        <f>IF(B57=0,0,IF((B57+100)*12&lt;=年薪个税筹划!$C$5,B57+100,0))</f>
        <v>0</v>
      </c>
      <c r="C58" s="47">
        <f t="shared" si="0"/>
        <v>0</v>
      </c>
      <c r="D58" s="47">
        <f>(B58&lt;&gt;0)*年薪个税筹划!$C$5-方案清单!B58*12</f>
        <v>0</v>
      </c>
      <c r="E58" s="48">
        <f>ROUND(MAX((B58-3500)*{0.03,0.1,0.2,0.25,0.3,0.35,0.45}-{0,105,555,1005,2755,5505,13505},0),2)</f>
        <v>0</v>
      </c>
      <c r="F58" s="48">
        <f>LOOKUP(D58/12,{0,1500.001,4500.001,9000.001,35000.001,55000.001,80000.001},{0.03,0.1,0.2,0.25,0.3,0.35,0.45})*D58-LOOKUP(D58/12,{0,1500.001,4500.001,9000.001,35000.001,55000.001,80000.001},{0,105,555,1005,2755,5505,13505})</f>
        <v>0</v>
      </c>
      <c r="G58" s="48">
        <f t="shared" si="2"/>
        <v>0</v>
      </c>
      <c r="H58" s="48" t="e">
        <f t="shared" ca="1" si="1"/>
        <v>#N/A</v>
      </c>
      <c r="I58" s="1"/>
    </row>
    <row r="59" spans="1:9">
      <c r="A59" s="43" t="s">
        <v>57</v>
      </c>
      <c r="B59" s="44">
        <f>IF(B58=0,0,IF((B58+100)*12&lt;=年薪个税筹划!$C$5,B58+100,0))</f>
        <v>0</v>
      </c>
      <c r="C59" s="44">
        <f t="shared" si="0"/>
        <v>0</v>
      </c>
      <c r="D59" s="44">
        <f>(B59&lt;&gt;0)*年薪个税筹划!$C$5-方案清单!B59*12</f>
        <v>0</v>
      </c>
      <c r="E59" s="45">
        <f>ROUND(MAX((B59-3500)*{0.03,0.1,0.2,0.25,0.3,0.35,0.45}-{0,105,555,1005,2755,5505,13505},0),2)</f>
        <v>0</v>
      </c>
      <c r="F59" s="45">
        <f>LOOKUP(D59/12,{0,1500.001,4500.001,9000.001,35000.001,55000.001,80000.001},{0.03,0.1,0.2,0.25,0.3,0.35,0.45})*D59-LOOKUP(D59/12,{0,1500.001,4500.001,9000.001,35000.001,55000.001,80000.001},{0,105,555,1005,2755,5505,13505})</f>
        <v>0</v>
      </c>
      <c r="G59" s="45">
        <f t="shared" ref="G59:G101" si="3">E59*12+F59</f>
        <v>0</v>
      </c>
      <c r="H59" s="45" t="e">
        <f t="shared" ca="1" si="1"/>
        <v>#N/A</v>
      </c>
      <c r="I59" s="1"/>
    </row>
    <row r="60" spans="1:9">
      <c r="A60" s="46" t="s">
        <v>58</v>
      </c>
      <c r="B60" s="47">
        <f>IF(B59=0,0,IF((B59+100)*12&lt;=年薪个税筹划!$C$5,B59+100,0))</f>
        <v>0</v>
      </c>
      <c r="C60" s="47">
        <f t="shared" si="0"/>
        <v>0</v>
      </c>
      <c r="D60" s="47">
        <f>(B60&lt;&gt;0)*年薪个税筹划!$C$5-方案清单!B60*12</f>
        <v>0</v>
      </c>
      <c r="E60" s="48">
        <f>ROUND(MAX((B60-3500)*{0.03,0.1,0.2,0.25,0.3,0.35,0.45}-{0,105,555,1005,2755,5505,13505},0),2)</f>
        <v>0</v>
      </c>
      <c r="F60" s="48">
        <f>LOOKUP(D60/12,{0,1500.001,4500.001,9000.001,35000.001,55000.001,80000.001},{0.03,0.1,0.2,0.25,0.3,0.35,0.45})*D60-LOOKUP(D60/12,{0,1500.001,4500.001,9000.001,35000.001,55000.001,80000.001},{0,105,555,1005,2755,5505,13505})</f>
        <v>0</v>
      </c>
      <c r="G60" s="48">
        <f t="shared" si="3"/>
        <v>0</v>
      </c>
      <c r="H60" s="48" t="e">
        <f t="shared" ca="1" si="1"/>
        <v>#N/A</v>
      </c>
      <c r="I60" s="1"/>
    </row>
    <row r="61" spans="1:9">
      <c r="A61" s="43" t="s">
        <v>59</v>
      </c>
      <c r="B61" s="44">
        <f>IF(B60=0,0,IF((B60+100)*12&lt;=年薪个税筹划!$C$5,B60+100,0))</f>
        <v>0</v>
      </c>
      <c r="C61" s="44">
        <f t="shared" si="0"/>
        <v>0</v>
      </c>
      <c r="D61" s="44">
        <f>(B61&lt;&gt;0)*年薪个税筹划!$C$5-方案清单!B61*12</f>
        <v>0</v>
      </c>
      <c r="E61" s="45">
        <f>ROUND(MAX((B61-3500)*{0.03,0.1,0.2,0.25,0.3,0.35,0.45}-{0,105,555,1005,2755,5505,13505},0),2)</f>
        <v>0</v>
      </c>
      <c r="F61" s="45">
        <f>LOOKUP(D61/12,{0,1500.001,4500.001,9000.001,35000.001,55000.001,80000.001},{0.03,0.1,0.2,0.25,0.3,0.35,0.45})*D61-LOOKUP(D61/12,{0,1500.001,4500.001,9000.001,35000.001,55000.001,80000.001},{0,105,555,1005,2755,5505,13505})</f>
        <v>0</v>
      </c>
      <c r="G61" s="45">
        <f t="shared" si="3"/>
        <v>0</v>
      </c>
      <c r="H61" s="45" t="e">
        <f t="shared" ca="1" si="1"/>
        <v>#N/A</v>
      </c>
      <c r="I61" s="1"/>
    </row>
    <row r="62" spans="1:9">
      <c r="A62" s="46" t="s">
        <v>60</v>
      </c>
      <c r="B62" s="47">
        <f>IF(B61=0,0,IF((B61+100)*12&lt;=年薪个税筹划!$C$5,B61+100,0))</f>
        <v>0</v>
      </c>
      <c r="C62" s="47">
        <f t="shared" si="0"/>
        <v>0</v>
      </c>
      <c r="D62" s="47">
        <f>(B62&lt;&gt;0)*年薪个税筹划!$C$5-方案清单!B62*12</f>
        <v>0</v>
      </c>
      <c r="E62" s="48">
        <f>ROUND(MAX((B62-3500)*{0.03,0.1,0.2,0.25,0.3,0.35,0.45}-{0,105,555,1005,2755,5505,13505},0),2)</f>
        <v>0</v>
      </c>
      <c r="F62" s="48">
        <f>LOOKUP(D62/12,{0,1500.001,4500.001,9000.001,35000.001,55000.001,80000.001},{0.03,0.1,0.2,0.25,0.3,0.35,0.45})*D62-LOOKUP(D62/12,{0,1500.001,4500.001,9000.001,35000.001,55000.001,80000.001},{0,105,555,1005,2755,5505,13505})</f>
        <v>0</v>
      </c>
      <c r="G62" s="48">
        <f t="shared" si="3"/>
        <v>0</v>
      </c>
      <c r="H62" s="48" t="e">
        <f t="shared" ca="1" si="1"/>
        <v>#N/A</v>
      </c>
      <c r="I62" s="1"/>
    </row>
    <row r="63" spans="1:9">
      <c r="A63" s="43" t="s">
        <v>61</v>
      </c>
      <c r="B63" s="44">
        <f>IF(B62=0,0,IF((B62+100)*12&lt;=年薪个税筹划!$C$5,B62+100,0))</f>
        <v>0</v>
      </c>
      <c r="C63" s="44">
        <f t="shared" si="0"/>
        <v>0</v>
      </c>
      <c r="D63" s="44">
        <f>(B63&lt;&gt;0)*年薪个税筹划!$C$5-方案清单!B63*12</f>
        <v>0</v>
      </c>
      <c r="E63" s="45">
        <f>ROUND(MAX((B63-3500)*{0.03,0.1,0.2,0.25,0.3,0.35,0.45}-{0,105,555,1005,2755,5505,13505},0),2)</f>
        <v>0</v>
      </c>
      <c r="F63" s="45">
        <f>LOOKUP(D63/12,{0,1500.001,4500.001,9000.001,35000.001,55000.001,80000.001},{0.03,0.1,0.2,0.25,0.3,0.35,0.45})*D63-LOOKUP(D63/12,{0,1500.001,4500.001,9000.001,35000.001,55000.001,80000.001},{0,105,555,1005,2755,5505,13505})</f>
        <v>0</v>
      </c>
      <c r="G63" s="45">
        <f t="shared" si="3"/>
        <v>0</v>
      </c>
      <c r="H63" s="45" t="e">
        <f t="shared" ca="1" si="1"/>
        <v>#N/A</v>
      </c>
      <c r="I63" s="1"/>
    </row>
    <row r="64" spans="1:9">
      <c r="A64" s="46" t="s">
        <v>62</v>
      </c>
      <c r="B64" s="47">
        <f>IF(B63=0,0,IF((B63+100)*12&lt;=年薪个税筹划!$C$5,B63+100,0))</f>
        <v>0</v>
      </c>
      <c r="C64" s="47">
        <f t="shared" si="0"/>
        <v>0</v>
      </c>
      <c r="D64" s="47">
        <f>(B64&lt;&gt;0)*年薪个税筹划!$C$5-方案清单!B64*12</f>
        <v>0</v>
      </c>
      <c r="E64" s="48">
        <f>ROUND(MAX((B64-3500)*{0.03,0.1,0.2,0.25,0.3,0.35,0.45}-{0,105,555,1005,2755,5505,13505},0),2)</f>
        <v>0</v>
      </c>
      <c r="F64" s="48">
        <f>LOOKUP(D64/12,{0,1500.001,4500.001,9000.001,35000.001,55000.001,80000.001},{0.03,0.1,0.2,0.25,0.3,0.35,0.45})*D64-LOOKUP(D64/12,{0,1500.001,4500.001,9000.001,35000.001,55000.001,80000.001},{0,105,555,1005,2755,5505,13505})</f>
        <v>0</v>
      </c>
      <c r="G64" s="48">
        <f t="shared" si="3"/>
        <v>0</v>
      </c>
      <c r="H64" s="48" t="e">
        <f t="shared" ca="1" si="1"/>
        <v>#N/A</v>
      </c>
      <c r="I64" s="1"/>
    </row>
    <row r="65" spans="1:9">
      <c r="A65" s="43" t="s">
        <v>63</v>
      </c>
      <c r="B65" s="44">
        <f>IF(B64=0,0,IF((B64+100)*12&lt;=年薪个税筹划!$C$5,B64+100,0))</f>
        <v>0</v>
      </c>
      <c r="C65" s="44">
        <f t="shared" si="0"/>
        <v>0</v>
      </c>
      <c r="D65" s="44">
        <f>(B65&lt;&gt;0)*年薪个税筹划!$C$5-方案清单!B65*12</f>
        <v>0</v>
      </c>
      <c r="E65" s="45">
        <f>ROUND(MAX((B65-3500)*{0.03,0.1,0.2,0.25,0.3,0.35,0.45}-{0,105,555,1005,2755,5505,13505},0),2)</f>
        <v>0</v>
      </c>
      <c r="F65" s="45">
        <f>LOOKUP(D65/12,{0,1500.001,4500.001,9000.001,35000.001,55000.001,80000.001},{0.03,0.1,0.2,0.25,0.3,0.35,0.45})*D65-LOOKUP(D65/12,{0,1500.001,4500.001,9000.001,35000.001,55000.001,80000.001},{0,105,555,1005,2755,5505,13505})</f>
        <v>0</v>
      </c>
      <c r="G65" s="45">
        <f t="shared" si="3"/>
        <v>0</v>
      </c>
      <c r="H65" s="45" t="e">
        <f t="shared" ca="1" si="1"/>
        <v>#N/A</v>
      </c>
      <c r="I65" s="1"/>
    </row>
    <row r="66" spans="1:9">
      <c r="A66" s="46" t="s">
        <v>64</v>
      </c>
      <c r="B66" s="47">
        <f>IF(B65=0,0,IF((B65+100)*12&lt;=年薪个税筹划!$C$5,B65+100,0))</f>
        <v>0</v>
      </c>
      <c r="C66" s="47">
        <f t="shared" ref="C66:C129" si="4">B66*12</f>
        <v>0</v>
      </c>
      <c r="D66" s="47">
        <f>(B66&lt;&gt;0)*年薪个税筹划!$C$5-方案清单!B66*12</f>
        <v>0</v>
      </c>
      <c r="E66" s="48">
        <f>ROUND(MAX((B66-3500)*{0.03,0.1,0.2,0.25,0.3,0.35,0.45}-{0,105,555,1005,2755,5505,13505},0),2)</f>
        <v>0</v>
      </c>
      <c r="F66" s="48">
        <f>LOOKUP(D66/12,{0,1500.001,4500.001,9000.001,35000.001,55000.001,80000.001},{0.03,0.1,0.2,0.25,0.3,0.35,0.45})*D66-LOOKUP(D66/12,{0,1500.001,4500.001,9000.001,35000.001,55000.001,80000.001},{0,105,555,1005,2755,5505,13505})</f>
        <v>0</v>
      </c>
      <c r="G66" s="48">
        <f t="shared" si="3"/>
        <v>0</v>
      </c>
      <c r="H66" s="48" t="e">
        <f t="shared" ref="H66:H129" ca="1" si="5">IF(G66=MIN(个税总额),G66,#N/A)</f>
        <v>#N/A</v>
      </c>
      <c r="I66" s="1"/>
    </row>
    <row r="67" spans="1:9">
      <c r="A67" s="43" t="s">
        <v>65</v>
      </c>
      <c r="B67" s="44">
        <f>IF(B66=0,0,IF((B66+100)*12&lt;=年薪个税筹划!$C$5,B66+100,0))</f>
        <v>0</v>
      </c>
      <c r="C67" s="44">
        <f t="shared" si="4"/>
        <v>0</v>
      </c>
      <c r="D67" s="44">
        <f>(B67&lt;&gt;0)*年薪个税筹划!$C$5-方案清单!B67*12</f>
        <v>0</v>
      </c>
      <c r="E67" s="45">
        <f>ROUND(MAX((B67-3500)*{0.03,0.1,0.2,0.25,0.3,0.35,0.45}-{0,105,555,1005,2755,5505,13505},0),2)</f>
        <v>0</v>
      </c>
      <c r="F67" s="45">
        <f>LOOKUP(D67/12,{0,1500.001,4500.001,9000.001,35000.001,55000.001,80000.001},{0.03,0.1,0.2,0.25,0.3,0.35,0.45})*D67-LOOKUP(D67/12,{0,1500.001,4500.001,9000.001,35000.001,55000.001,80000.001},{0,105,555,1005,2755,5505,13505})</f>
        <v>0</v>
      </c>
      <c r="G67" s="45">
        <f t="shared" si="3"/>
        <v>0</v>
      </c>
      <c r="H67" s="45" t="e">
        <f t="shared" ca="1" si="5"/>
        <v>#N/A</v>
      </c>
      <c r="I67" s="1"/>
    </row>
    <row r="68" spans="1:9">
      <c r="A68" s="46" t="s">
        <v>66</v>
      </c>
      <c r="B68" s="47">
        <f>IF(B67=0,0,IF((B67+100)*12&lt;=年薪个税筹划!$C$5,B67+100,0))</f>
        <v>0</v>
      </c>
      <c r="C68" s="47">
        <f t="shared" si="4"/>
        <v>0</v>
      </c>
      <c r="D68" s="47">
        <f>(B68&lt;&gt;0)*年薪个税筹划!$C$5-方案清单!B68*12</f>
        <v>0</v>
      </c>
      <c r="E68" s="48">
        <f>ROUND(MAX((B68-3500)*{0.03,0.1,0.2,0.25,0.3,0.35,0.45}-{0,105,555,1005,2755,5505,13505},0),2)</f>
        <v>0</v>
      </c>
      <c r="F68" s="48">
        <f>LOOKUP(D68/12,{0,1500.001,4500.001,9000.001,35000.001,55000.001,80000.001},{0.03,0.1,0.2,0.25,0.3,0.35,0.45})*D68-LOOKUP(D68/12,{0,1500.001,4500.001,9000.001,35000.001,55000.001,80000.001},{0,105,555,1005,2755,5505,13505})</f>
        <v>0</v>
      </c>
      <c r="G68" s="48">
        <f t="shared" si="3"/>
        <v>0</v>
      </c>
      <c r="H68" s="48" t="e">
        <f t="shared" ca="1" si="5"/>
        <v>#N/A</v>
      </c>
      <c r="I68" s="1"/>
    </row>
    <row r="69" spans="1:9">
      <c r="A69" s="43" t="s">
        <v>67</v>
      </c>
      <c r="B69" s="44">
        <f>IF(B68=0,0,IF((B68+100)*12&lt;=年薪个税筹划!$C$5,B68+100,0))</f>
        <v>0</v>
      </c>
      <c r="C69" s="44">
        <f t="shared" si="4"/>
        <v>0</v>
      </c>
      <c r="D69" s="44">
        <f>(B69&lt;&gt;0)*年薪个税筹划!$C$5-方案清单!B69*12</f>
        <v>0</v>
      </c>
      <c r="E69" s="45">
        <f>ROUND(MAX((B69-3500)*{0.03,0.1,0.2,0.25,0.3,0.35,0.45}-{0,105,555,1005,2755,5505,13505},0),2)</f>
        <v>0</v>
      </c>
      <c r="F69" s="45">
        <f>LOOKUP(D69/12,{0,1500.001,4500.001,9000.001,35000.001,55000.001,80000.001},{0.03,0.1,0.2,0.25,0.3,0.35,0.45})*D69-LOOKUP(D69/12,{0,1500.001,4500.001,9000.001,35000.001,55000.001,80000.001},{0,105,555,1005,2755,5505,13505})</f>
        <v>0</v>
      </c>
      <c r="G69" s="45">
        <f t="shared" si="3"/>
        <v>0</v>
      </c>
      <c r="H69" s="45" t="e">
        <f t="shared" ca="1" si="5"/>
        <v>#N/A</v>
      </c>
      <c r="I69" s="1"/>
    </row>
    <row r="70" spans="1:9">
      <c r="A70" s="46" t="s">
        <v>68</v>
      </c>
      <c r="B70" s="47">
        <f>IF(B69=0,0,IF((B69+100)*12&lt;=年薪个税筹划!$C$5,B69+100,0))</f>
        <v>0</v>
      </c>
      <c r="C70" s="47">
        <f t="shared" si="4"/>
        <v>0</v>
      </c>
      <c r="D70" s="47">
        <f>(B70&lt;&gt;0)*年薪个税筹划!$C$5-方案清单!B70*12</f>
        <v>0</v>
      </c>
      <c r="E70" s="48">
        <f>ROUND(MAX((B70-3500)*{0.03,0.1,0.2,0.25,0.3,0.35,0.45}-{0,105,555,1005,2755,5505,13505},0),2)</f>
        <v>0</v>
      </c>
      <c r="F70" s="48">
        <f>LOOKUP(D70/12,{0,1500.001,4500.001,9000.001,35000.001,55000.001,80000.001},{0.03,0.1,0.2,0.25,0.3,0.35,0.45})*D70-LOOKUP(D70/12,{0,1500.001,4500.001,9000.001,35000.001,55000.001,80000.001},{0,105,555,1005,2755,5505,13505})</f>
        <v>0</v>
      </c>
      <c r="G70" s="48">
        <f t="shared" si="3"/>
        <v>0</v>
      </c>
      <c r="H70" s="48" t="e">
        <f t="shared" ca="1" si="5"/>
        <v>#N/A</v>
      </c>
      <c r="I70" s="1"/>
    </row>
    <row r="71" spans="1:9">
      <c r="A71" s="43" t="s">
        <v>69</v>
      </c>
      <c r="B71" s="44">
        <f>IF(B70=0,0,IF((B70+100)*12&lt;=年薪个税筹划!$C$5,B70+100,0))</f>
        <v>0</v>
      </c>
      <c r="C71" s="44">
        <f t="shared" si="4"/>
        <v>0</v>
      </c>
      <c r="D71" s="44">
        <f>(B71&lt;&gt;0)*年薪个税筹划!$C$5-方案清单!B71*12</f>
        <v>0</v>
      </c>
      <c r="E71" s="45">
        <f>ROUND(MAX((B71-3500)*{0.03,0.1,0.2,0.25,0.3,0.35,0.45}-{0,105,555,1005,2755,5505,13505},0),2)</f>
        <v>0</v>
      </c>
      <c r="F71" s="45">
        <f>LOOKUP(D71/12,{0,1500.001,4500.001,9000.001,35000.001,55000.001,80000.001},{0.03,0.1,0.2,0.25,0.3,0.35,0.45})*D71-LOOKUP(D71/12,{0,1500.001,4500.001,9000.001,35000.001,55000.001,80000.001},{0,105,555,1005,2755,5505,13505})</f>
        <v>0</v>
      </c>
      <c r="G71" s="45">
        <f t="shared" si="3"/>
        <v>0</v>
      </c>
      <c r="H71" s="45" t="e">
        <f t="shared" ca="1" si="5"/>
        <v>#N/A</v>
      </c>
      <c r="I71" s="1"/>
    </row>
    <row r="72" spans="1:9">
      <c r="A72" s="46" t="s">
        <v>70</v>
      </c>
      <c r="B72" s="47">
        <f>IF(B71=0,0,IF((B71+100)*12&lt;=年薪个税筹划!$C$5,B71+100,0))</f>
        <v>0</v>
      </c>
      <c r="C72" s="47">
        <f t="shared" si="4"/>
        <v>0</v>
      </c>
      <c r="D72" s="47">
        <f>(B72&lt;&gt;0)*年薪个税筹划!$C$5-方案清单!B72*12</f>
        <v>0</v>
      </c>
      <c r="E72" s="48">
        <f>ROUND(MAX((B72-3500)*{0.03,0.1,0.2,0.25,0.3,0.35,0.45}-{0,105,555,1005,2755,5505,13505},0),2)</f>
        <v>0</v>
      </c>
      <c r="F72" s="48">
        <f>LOOKUP(D72/12,{0,1500.001,4500.001,9000.001,35000.001,55000.001,80000.001},{0.03,0.1,0.2,0.25,0.3,0.35,0.45})*D72-LOOKUP(D72/12,{0,1500.001,4500.001,9000.001,35000.001,55000.001,80000.001},{0,105,555,1005,2755,5505,13505})</f>
        <v>0</v>
      </c>
      <c r="G72" s="48">
        <f t="shared" si="3"/>
        <v>0</v>
      </c>
      <c r="H72" s="48" t="e">
        <f t="shared" ca="1" si="5"/>
        <v>#N/A</v>
      </c>
      <c r="I72" s="1"/>
    </row>
    <row r="73" spans="1:9">
      <c r="A73" s="43" t="s">
        <v>71</v>
      </c>
      <c r="B73" s="44">
        <f>IF(B72=0,0,IF((B72+100)*12&lt;=年薪个税筹划!$C$5,B72+100,0))</f>
        <v>0</v>
      </c>
      <c r="C73" s="44">
        <f t="shared" si="4"/>
        <v>0</v>
      </c>
      <c r="D73" s="44">
        <f>(B73&lt;&gt;0)*年薪个税筹划!$C$5-方案清单!B73*12</f>
        <v>0</v>
      </c>
      <c r="E73" s="45">
        <f>ROUND(MAX((B73-3500)*{0.03,0.1,0.2,0.25,0.3,0.35,0.45}-{0,105,555,1005,2755,5505,13505},0),2)</f>
        <v>0</v>
      </c>
      <c r="F73" s="45">
        <f>LOOKUP(D73/12,{0,1500.001,4500.001,9000.001,35000.001,55000.001,80000.001},{0.03,0.1,0.2,0.25,0.3,0.35,0.45})*D73-LOOKUP(D73/12,{0,1500.001,4500.001,9000.001,35000.001,55000.001,80000.001},{0,105,555,1005,2755,5505,13505})</f>
        <v>0</v>
      </c>
      <c r="G73" s="45">
        <f t="shared" si="3"/>
        <v>0</v>
      </c>
      <c r="H73" s="45" t="e">
        <f t="shared" ca="1" si="5"/>
        <v>#N/A</v>
      </c>
      <c r="I73" s="1"/>
    </row>
    <row r="74" spans="1:9">
      <c r="A74" s="46" t="s">
        <v>72</v>
      </c>
      <c r="B74" s="47">
        <f>IF(B73=0,0,IF((B73+100)*12&lt;=年薪个税筹划!$C$5,B73+100,0))</f>
        <v>0</v>
      </c>
      <c r="C74" s="47">
        <f t="shared" si="4"/>
        <v>0</v>
      </c>
      <c r="D74" s="47">
        <f>(B74&lt;&gt;0)*年薪个税筹划!$C$5-方案清单!B74*12</f>
        <v>0</v>
      </c>
      <c r="E74" s="48">
        <f>ROUND(MAX((B74-3500)*{0.03,0.1,0.2,0.25,0.3,0.35,0.45}-{0,105,555,1005,2755,5505,13505},0),2)</f>
        <v>0</v>
      </c>
      <c r="F74" s="48">
        <f>LOOKUP(D74/12,{0,1500.001,4500.001,9000.001,35000.001,55000.001,80000.001},{0.03,0.1,0.2,0.25,0.3,0.35,0.45})*D74-LOOKUP(D74/12,{0,1500.001,4500.001,9000.001,35000.001,55000.001,80000.001},{0,105,555,1005,2755,5505,13505})</f>
        <v>0</v>
      </c>
      <c r="G74" s="48">
        <f t="shared" si="3"/>
        <v>0</v>
      </c>
      <c r="H74" s="48" t="e">
        <f t="shared" ca="1" si="5"/>
        <v>#N/A</v>
      </c>
      <c r="I74" s="1"/>
    </row>
    <row r="75" spans="1:9">
      <c r="A75" s="43" t="s">
        <v>73</v>
      </c>
      <c r="B75" s="44">
        <f>IF(B74=0,0,IF((B74+100)*12&lt;=年薪个税筹划!$C$5,B74+100,0))</f>
        <v>0</v>
      </c>
      <c r="C75" s="44">
        <f t="shared" si="4"/>
        <v>0</v>
      </c>
      <c r="D75" s="44">
        <f>(B75&lt;&gt;0)*年薪个税筹划!$C$5-方案清单!B75*12</f>
        <v>0</v>
      </c>
      <c r="E75" s="45">
        <f>ROUND(MAX((B75-3500)*{0.03,0.1,0.2,0.25,0.3,0.35,0.45}-{0,105,555,1005,2755,5505,13505},0),2)</f>
        <v>0</v>
      </c>
      <c r="F75" s="45">
        <f>LOOKUP(D75/12,{0,1500.001,4500.001,9000.001,35000.001,55000.001,80000.001},{0.03,0.1,0.2,0.25,0.3,0.35,0.45})*D75-LOOKUP(D75/12,{0,1500.001,4500.001,9000.001,35000.001,55000.001,80000.001},{0,105,555,1005,2755,5505,13505})</f>
        <v>0</v>
      </c>
      <c r="G75" s="45">
        <f t="shared" si="3"/>
        <v>0</v>
      </c>
      <c r="H75" s="45" t="e">
        <f t="shared" ca="1" si="5"/>
        <v>#N/A</v>
      </c>
      <c r="I75" s="1"/>
    </row>
    <row r="76" spans="1:9">
      <c r="A76" s="46" t="s">
        <v>74</v>
      </c>
      <c r="B76" s="47">
        <f>IF(B75=0,0,IF((B75+100)*12&lt;=年薪个税筹划!$C$5,B75+100,0))</f>
        <v>0</v>
      </c>
      <c r="C76" s="47">
        <f t="shared" si="4"/>
        <v>0</v>
      </c>
      <c r="D76" s="47">
        <f>(B76&lt;&gt;0)*年薪个税筹划!$C$5-方案清单!B76*12</f>
        <v>0</v>
      </c>
      <c r="E76" s="48">
        <f>ROUND(MAX((B76-3500)*{0.03,0.1,0.2,0.25,0.3,0.35,0.45}-{0,105,555,1005,2755,5505,13505},0),2)</f>
        <v>0</v>
      </c>
      <c r="F76" s="48">
        <f>LOOKUP(D76/12,{0,1500.001,4500.001,9000.001,35000.001,55000.001,80000.001},{0.03,0.1,0.2,0.25,0.3,0.35,0.45})*D76-LOOKUP(D76/12,{0,1500.001,4500.001,9000.001,35000.001,55000.001,80000.001},{0,105,555,1005,2755,5505,13505})</f>
        <v>0</v>
      </c>
      <c r="G76" s="48">
        <f t="shared" si="3"/>
        <v>0</v>
      </c>
      <c r="H76" s="48" t="e">
        <f t="shared" ca="1" si="5"/>
        <v>#N/A</v>
      </c>
      <c r="I76" s="1"/>
    </row>
    <row r="77" spans="1:9">
      <c r="A77" s="43" t="s">
        <v>75</v>
      </c>
      <c r="B77" s="44">
        <f>IF(B76=0,0,IF((B76+100)*12&lt;=年薪个税筹划!$C$5,B76+100,0))</f>
        <v>0</v>
      </c>
      <c r="C77" s="44">
        <f t="shared" si="4"/>
        <v>0</v>
      </c>
      <c r="D77" s="44">
        <f>(B77&lt;&gt;0)*年薪个税筹划!$C$5-方案清单!B77*12</f>
        <v>0</v>
      </c>
      <c r="E77" s="45">
        <f>ROUND(MAX((B77-3500)*{0.03,0.1,0.2,0.25,0.3,0.35,0.45}-{0,105,555,1005,2755,5505,13505},0),2)</f>
        <v>0</v>
      </c>
      <c r="F77" s="45">
        <f>LOOKUP(D77/12,{0,1500.001,4500.001,9000.001,35000.001,55000.001,80000.001},{0.03,0.1,0.2,0.25,0.3,0.35,0.45})*D77-LOOKUP(D77/12,{0,1500.001,4500.001,9000.001,35000.001,55000.001,80000.001},{0,105,555,1005,2755,5505,13505})</f>
        <v>0</v>
      </c>
      <c r="G77" s="45">
        <f t="shared" si="3"/>
        <v>0</v>
      </c>
      <c r="H77" s="45" t="e">
        <f t="shared" ca="1" si="5"/>
        <v>#N/A</v>
      </c>
      <c r="I77" s="1"/>
    </row>
    <row r="78" spans="1:9">
      <c r="A78" s="46" t="s">
        <v>76</v>
      </c>
      <c r="B78" s="47">
        <f>IF(B77=0,0,IF((B77+100)*12&lt;=年薪个税筹划!$C$5,B77+100,0))</f>
        <v>0</v>
      </c>
      <c r="C78" s="47">
        <f t="shared" si="4"/>
        <v>0</v>
      </c>
      <c r="D78" s="47">
        <f>(B78&lt;&gt;0)*年薪个税筹划!$C$5-方案清单!B78*12</f>
        <v>0</v>
      </c>
      <c r="E78" s="48">
        <f>ROUND(MAX((B78-3500)*{0.03,0.1,0.2,0.25,0.3,0.35,0.45}-{0,105,555,1005,2755,5505,13505},0),2)</f>
        <v>0</v>
      </c>
      <c r="F78" s="48">
        <f>LOOKUP(D78/12,{0,1500.001,4500.001,9000.001,35000.001,55000.001,80000.001},{0.03,0.1,0.2,0.25,0.3,0.35,0.45})*D78-LOOKUP(D78/12,{0,1500.001,4500.001,9000.001,35000.001,55000.001,80000.001},{0,105,555,1005,2755,5505,13505})</f>
        <v>0</v>
      </c>
      <c r="G78" s="48">
        <f t="shared" si="3"/>
        <v>0</v>
      </c>
      <c r="H78" s="48" t="e">
        <f t="shared" ca="1" si="5"/>
        <v>#N/A</v>
      </c>
      <c r="I78" s="1"/>
    </row>
    <row r="79" spans="1:9">
      <c r="A79" s="43" t="s">
        <v>77</v>
      </c>
      <c r="B79" s="44">
        <f>IF(B78=0,0,IF((B78+100)*12&lt;=年薪个税筹划!$C$5,B78+100,0))</f>
        <v>0</v>
      </c>
      <c r="C79" s="44">
        <f t="shared" si="4"/>
        <v>0</v>
      </c>
      <c r="D79" s="44">
        <f>(B79&lt;&gt;0)*年薪个税筹划!$C$5-方案清单!B79*12</f>
        <v>0</v>
      </c>
      <c r="E79" s="45">
        <f>ROUND(MAX((B79-3500)*{0.03,0.1,0.2,0.25,0.3,0.35,0.45}-{0,105,555,1005,2755,5505,13505},0),2)</f>
        <v>0</v>
      </c>
      <c r="F79" s="45">
        <f>LOOKUP(D79/12,{0,1500.001,4500.001,9000.001,35000.001,55000.001,80000.001},{0.03,0.1,0.2,0.25,0.3,0.35,0.45})*D79-LOOKUP(D79/12,{0,1500.001,4500.001,9000.001,35000.001,55000.001,80000.001},{0,105,555,1005,2755,5505,13505})</f>
        <v>0</v>
      </c>
      <c r="G79" s="45">
        <f t="shared" si="3"/>
        <v>0</v>
      </c>
      <c r="H79" s="45" t="e">
        <f t="shared" ca="1" si="5"/>
        <v>#N/A</v>
      </c>
      <c r="I79" s="1"/>
    </row>
    <row r="80" spans="1:9">
      <c r="A80" s="46" t="s">
        <v>78</v>
      </c>
      <c r="B80" s="47">
        <f>IF(B79=0,0,IF((B79+100)*12&lt;=年薪个税筹划!$C$5,B79+100,0))</f>
        <v>0</v>
      </c>
      <c r="C80" s="47">
        <f t="shared" si="4"/>
        <v>0</v>
      </c>
      <c r="D80" s="47">
        <f>(B80&lt;&gt;0)*年薪个税筹划!$C$5-方案清单!B80*12</f>
        <v>0</v>
      </c>
      <c r="E80" s="48">
        <f>ROUND(MAX((B80-3500)*{0.03,0.1,0.2,0.25,0.3,0.35,0.45}-{0,105,555,1005,2755,5505,13505},0),2)</f>
        <v>0</v>
      </c>
      <c r="F80" s="48">
        <f>LOOKUP(D80/12,{0,1500.001,4500.001,9000.001,35000.001,55000.001,80000.001},{0.03,0.1,0.2,0.25,0.3,0.35,0.45})*D80-LOOKUP(D80/12,{0,1500.001,4500.001,9000.001,35000.001,55000.001,80000.001},{0,105,555,1005,2755,5505,13505})</f>
        <v>0</v>
      </c>
      <c r="G80" s="48">
        <f t="shared" si="3"/>
        <v>0</v>
      </c>
      <c r="H80" s="48" t="e">
        <f t="shared" ca="1" si="5"/>
        <v>#N/A</v>
      </c>
      <c r="I80" s="1"/>
    </row>
    <row r="81" spans="1:9">
      <c r="A81" s="43" t="s">
        <v>79</v>
      </c>
      <c r="B81" s="44">
        <f>IF(B80=0,0,IF((B80+100)*12&lt;=年薪个税筹划!$C$5,B80+100,0))</f>
        <v>0</v>
      </c>
      <c r="C81" s="44">
        <f t="shared" si="4"/>
        <v>0</v>
      </c>
      <c r="D81" s="44">
        <f>(B81&lt;&gt;0)*年薪个税筹划!$C$5-方案清单!B81*12</f>
        <v>0</v>
      </c>
      <c r="E81" s="45">
        <f>ROUND(MAX((B81-3500)*{0.03,0.1,0.2,0.25,0.3,0.35,0.45}-{0,105,555,1005,2755,5505,13505},0),2)</f>
        <v>0</v>
      </c>
      <c r="F81" s="45">
        <f>LOOKUP(D81/12,{0,1500.001,4500.001,9000.001,35000.001,55000.001,80000.001},{0.03,0.1,0.2,0.25,0.3,0.35,0.45})*D81-LOOKUP(D81/12,{0,1500.001,4500.001,9000.001,35000.001,55000.001,80000.001},{0,105,555,1005,2755,5505,13505})</f>
        <v>0</v>
      </c>
      <c r="G81" s="45">
        <f t="shared" si="3"/>
        <v>0</v>
      </c>
      <c r="H81" s="45" t="e">
        <f t="shared" ca="1" si="5"/>
        <v>#N/A</v>
      </c>
      <c r="I81" s="1"/>
    </row>
    <row r="82" spans="1:9">
      <c r="A82" s="46" t="s">
        <v>80</v>
      </c>
      <c r="B82" s="47">
        <f>IF(B81=0,0,IF((B81+100)*12&lt;=年薪个税筹划!$C$5,B81+100,0))</f>
        <v>0</v>
      </c>
      <c r="C82" s="47">
        <f t="shared" si="4"/>
        <v>0</v>
      </c>
      <c r="D82" s="47">
        <f>(B82&lt;&gt;0)*年薪个税筹划!$C$5-方案清单!B82*12</f>
        <v>0</v>
      </c>
      <c r="E82" s="48">
        <f>ROUND(MAX((B82-3500)*{0.03,0.1,0.2,0.25,0.3,0.35,0.45}-{0,105,555,1005,2755,5505,13505},0),2)</f>
        <v>0</v>
      </c>
      <c r="F82" s="48">
        <f>LOOKUP(D82/12,{0,1500.001,4500.001,9000.001,35000.001,55000.001,80000.001},{0.03,0.1,0.2,0.25,0.3,0.35,0.45})*D82-LOOKUP(D82/12,{0,1500.001,4500.001,9000.001,35000.001,55000.001,80000.001},{0,105,555,1005,2755,5505,13505})</f>
        <v>0</v>
      </c>
      <c r="G82" s="48">
        <f t="shared" si="3"/>
        <v>0</v>
      </c>
      <c r="H82" s="48" t="e">
        <f t="shared" ca="1" si="5"/>
        <v>#N/A</v>
      </c>
      <c r="I82" s="1"/>
    </row>
    <row r="83" spans="1:9">
      <c r="A83" s="43" t="s">
        <v>81</v>
      </c>
      <c r="B83" s="44">
        <f>IF(B82=0,0,IF((B82+100)*12&lt;=年薪个税筹划!$C$5,B82+100,0))</f>
        <v>0</v>
      </c>
      <c r="C83" s="44">
        <f t="shared" si="4"/>
        <v>0</v>
      </c>
      <c r="D83" s="44">
        <f>(B83&lt;&gt;0)*年薪个税筹划!$C$5-方案清单!B83*12</f>
        <v>0</v>
      </c>
      <c r="E83" s="45">
        <f>ROUND(MAX((B83-3500)*{0.03,0.1,0.2,0.25,0.3,0.35,0.45}-{0,105,555,1005,2755,5505,13505},0),2)</f>
        <v>0</v>
      </c>
      <c r="F83" s="45">
        <f>LOOKUP(D83/12,{0,1500.001,4500.001,9000.001,35000.001,55000.001,80000.001},{0.03,0.1,0.2,0.25,0.3,0.35,0.45})*D83-LOOKUP(D83/12,{0,1500.001,4500.001,9000.001,35000.001,55000.001,80000.001},{0,105,555,1005,2755,5505,13505})</f>
        <v>0</v>
      </c>
      <c r="G83" s="45">
        <f t="shared" si="3"/>
        <v>0</v>
      </c>
      <c r="H83" s="45" t="e">
        <f t="shared" ca="1" si="5"/>
        <v>#N/A</v>
      </c>
      <c r="I83" s="1"/>
    </row>
    <row r="84" spans="1:9">
      <c r="A84" s="46" t="s">
        <v>82</v>
      </c>
      <c r="B84" s="47">
        <f>IF(B83=0,0,IF((B83+100)*12&lt;=年薪个税筹划!$C$5,B83+100,0))</f>
        <v>0</v>
      </c>
      <c r="C84" s="47">
        <f t="shared" si="4"/>
        <v>0</v>
      </c>
      <c r="D84" s="47">
        <f>(B84&lt;&gt;0)*年薪个税筹划!$C$5-方案清单!B84*12</f>
        <v>0</v>
      </c>
      <c r="E84" s="48">
        <f>ROUND(MAX((B84-3500)*{0.03,0.1,0.2,0.25,0.3,0.35,0.45}-{0,105,555,1005,2755,5505,13505},0),2)</f>
        <v>0</v>
      </c>
      <c r="F84" s="48">
        <f>LOOKUP(D84/12,{0,1500.001,4500.001,9000.001,35000.001,55000.001,80000.001},{0.03,0.1,0.2,0.25,0.3,0.35,0.45})*D84-LOOKUP(D84/12,{0,1500.001,4500.001,9000.001,35000.001,55000.001,80000.001},{0,105,555,1005,2755,5505,13505})</f>
        <v>0</v>
      </c>
      <c r="G84" s="48">
        <f t="shared" si="3"/>
        <v>0</v>
      </c>
      <c r="H84" s="48" t="e">
        <f t="shared" ca="1" si="5"/>
        <v>#N/A</v>
      </c>
      <c r="I84" s="1"/>
    </row>
    <row r="85" spans="1:9">
      <c r="A85" s="43" t="s">
        <v>83</v>
      </c>
      <c r="B85" s="44">
        <f>IF(B84=0,0,IF((B84+100)*12&lt;=年薪个税筹划!$C$5,B84+100,0))</f>
        <v>0</v>
      </c>
      <c r="C85" s="44">
        <f t="shared" si="4"/>
        <v>0</v>
      </c>
      <c r="D85" s="44">
        <f>(B85&lt;&gt;0)*年薪个税筹划!$C$5-方案清单!B85*12</f>
        <v>0</v>
      </c>
      <c r="E85" s="45">
        <f>ROUND(MAX((B85-3500)*{0.03,0.1,0.2,0.25,0.3,0.35,0.45}-{0,105,555,1005,2755,5505,13505},0),2)</f>
        <v>0</v>
      </c>
      <c r="F85" s="45">
        <f>LOOKUP(D85/12,{0,1500.001,4500.001,9000.001,35000.001,55000.001,80000.001},{0.03,0.1,0.2,0.25,0.3,0.35,0.45})*D85-LOOKUP(D85/12,{0,1500.001,4500.001,9000.001,35000.001,55000.001,80000.001},{0,105,555,1005,2755,5505,13505})</f>
        <v>0</v>
      </c>
      <c r="G85" s="45">
        <f t="shared" si="3"/>
        <v>0</v>
      </c>
      <c r="H85" s="45" t="e">
        <f t="shared" ca="1" si="5"/>
        <v>#N/A</v>
      </c>
      <c r="I85" s="1"/>
    </row>
    <row r="86" spans="1:9">
      <c r="A86" s="46" t="s">
        <v>84</v>
      </c>
      <c r="B86" s="47">
        <f>IF(B85=0,0,IF((B85+100)*12&lt;=年薪个税筹划!$C$5,B85+100,0))</f>
        <v>0</v>
      </c>
      <c r="C86" s="47">
        <f t="shared" si="4"/>
        <v>0</v>
      </c>
      <c r="D86" s="47">
        <f>(B86&lt;&gt;0)*年薪个税筹划!$C$5-方案清单!B86*12</f>
        <v>0</v>
      </c>
      <c r="E86" s="48">
        <f>ROUND(MAX((B86-3500)*{0.03,0.1,0.2,0.25,0.3,0.35,0.45}-{0,105,555,1005,2755,5505,13505},0),2)</f>
        <v>0</v>
      </c>
      <c r="F86" s="48">
        <f>LOOKUP(D86/12,{0,1500.001,4500.001,9000.001,35000.001,55000.001,80000.001},{0.03,0.1,0.2,0.25,0.3,0.35,0.45})*D86-LOOKUP(D86/12,{0,1500.001,4500.001,9000.001,35000.001,55000.001,80000.001},{0,105,555,1005,2755,5505,13505})</f>
        <v>0</v>
      </c>
      <c r="G86" s="48">
        <f t="shared" si="3"/>
        <v>0</v>
      </c>
      <c r="H86" s="48" t="e">
        <f t="shared" ca="1" si="5"/>
        <v>#N/A</v>
      </c>
      <c r="I86" s="1"/>
    </row>
    <row r="87" spans="1:9">
      <c r="A87" s="43" t="s">
        <v>85</v>
      </c>
      <c r="B87" s="44">
        <f>IF(B86=0,0,IF((B86+100)*12&lt;=年薪个税筹划!$C$5,B86+100,0))</f>
        <v>0</v>
      </c>
      <c r="C87" s="44">
        <f t="shared" si="4"/>
        <v>0</v>
      </c>
      <c r="D87" s="44">
        <f>(B87&lt;&gt;0)*年薪个税筹划!$C$5-方案清单!B87*12</f>
        <v>0</v>
      </c>
      <c r="E87" s="45">
        <f>ROUND(MAX((B87-3500)*{0.03,0.1,0.2,0.25,0.3,0.35,0.45}-{0,105,555,1005,2755,5505,13505},0),2)</f>
        <v>0</v>
      </c>
      <c r="F87" s="45">
        <f>LOOKUP(D87/12,{0,1500.001,4500.001,9000.001,35000.001,55000.001,80000.001},{0.03,0.1,0.2,0.25,0.3,0.35,0.45})*D87-LOOKUP(D87/12,{0,1500.001,4500.001,9000.001,35000.001,55000.001,80000.001},{0,105,555,1005,2755,5505,13505})</f>
        <v>0</v>
      </c>
      <c r="G87" s="45">
        <f t="shared" si="3"/>
        <v>0</v>
      </c>
      <c r="H87" s="45" t="e">
        <f t="shared" ca="1" si="5"/>
        <v>#N/A</v>
      </c>
      <c r="I87" s="1"/>
    </row>
    <row r="88" spans="1:9">
      <c r="A88" s="46" t="s">
        <v>86</v>
      </c>
      <c r="B88" s="47">
        <f>IF(B87=0,0,IF((B87+100)*12&lt;=年薪个税筹划!$C$5,B87+100,0))</f>
        <v>0</v>
      </c>
      <c r="C88" s="47">
        <f t="shared" si="4"/>
        <v>0</v>
      </c>
      <c r="D88" s="47">
        <f>(B88&lt;&gt;0)*年薪个税筹划!$C$5-方案清单!B88*12</f>
        <v>0</v>
      </c>
      <c r="E88" s="48">
        <f>ROUND(MAX((B88-3500)*{0.03,0.1,0.2,0.25,0.3,0.35,0.45}-{0,105,555,1005,2755,5505,13505},0),2)</f>
        <v>0</v>
      </c>
      <c r="F88" s="48">
        <f>LOOKUP(D88/12,{0,1500.001,4500.001,9000.001,35000.001,55000.001,80000.001},{0.03,0.1,0.2,0.25,0.3,0.35,0.45})*D88-LOOKUP(D88/12,{0,1500.001,4500.001,9000.001,35000.001,55000.001,80000.001},{0,105,555,1005,2755,5505,13505})</f>
        <v>0</v>
      </c>
      <c r="G88" s="48">
        <f t="shared" si="3"/>
        <v>0</v>
      </c>
      <c r="H88" s="48" t="e">
        <f t="shared" ca="1" si="5"/>
        <v>#N/A</v>
      </c>
      <c r="I88" s="1"/>
    </row>
    <row r="89" spans="1:9">
      <c r="A89" s="43" t="s">
        <v>87</v>
      </c>
      <c r="B89" s="44">
        <f>IF(B88=0,0,IF((B88+100)*12&lt;=年薪个税筹划!$C$5,B88+100,0))</f>
        <v>0</v>
      </c>
      <c r="C89" s="44">
        <f t="shared" si="4"/>
        <v>0</v>
      </c>
      <c r="D89" s="44">
        <f>(B89&lt;&gt;0)*年薪个税筹划!$C$5-方案清单!B89*12</f>
        <v>0</v>
      </c>
      <c r="E89" s="45">
        <f>ROUND(MAX((B89-3500)*{0.03,0.1,0.2,0.25,0.3,0.35,0.45}-{0,105,555,1005,2755,5505,13505},0),2)</f>
        <v>0</v>
      </c>
      <c r="F89" s="45">
        <f>LOOKUP(D89/12,{0,1500.001,4500.001,9000.001,35000.001,55000.001,80000.001},{0.03,0.1,0.2,0.25,0.3,0.35,0.45})*D89-LOOKUP(D89/12,{0,1500.001,4500.001,9000.001,35000.001,55000.001,80000.001},{0,105,555,1005,2755,5505,13505})</f>
        <v>0</v>
      </c>
      <c r="G89" s="45">
        <f t="shared" si="3"/>
        <v>0</v>
      </c>
      <c r="H89" s="45" t="e">
        <f t="shared" ca="1" si="5"/>
        <v>#N/A</v>
      </c>
      <c r="I89" s="1"/>
    </row>
    <row r="90" spans="1:9">
      <c r="A90" s="46" t="s">
        <v>88</v>
      </c>
      <c r="B90" s="47">
        <f>IF(B89=0,0,IF((B89+100)*12&lt;=年薪个税筹划!$C$5,B89+100,0))</f>
        <v>0</v>
      </c>
      <c r="C90" s="47">
        <f t="shared" si="4"/>
        <v>0</v>
      </c>
      <c r="D90" s="47">
        <f>(B90&lt;&gt;0)*年薪个税筹划!$C$5-方案清单!B90*12</f>
        <v>0</v>
      </c>
      <c r="E90" s="48">
        <f>ROUND(MAX((B90-3500)*{0.03,0.1,0.2,0.25,0.3,0.35,0.45}-{0,105,555,1005,2755,5505,13505},0),2)</f>
        <v>0</v>
      </c>
      <c r="F90" s="48">
        <f>LOOKUP(D90/12,{0,1500.001,4500.001,9000.001,35000.001,55000.001,80000.001},{0.03,0.1,0.2,0.25,0.3,0.35,0.45})*D90-LOOKUP(D90/12,{0,1500.001,4500.001,9000.001,35000.001,55000.001,80000.001},{0,105,555,1005,2755,5505,13505})</f>
        <v>0</v>
      </c>
      <c r="G90" s="48">
        <f t="shared" si="3"/>
        <v>0</v>
      </c>
      <c r="H90" s="48" t="e">
        <f t="shared" ca="1" si="5"/>
        <v>#N/A</v>
      </c>
      <c r="I90" s="1"/>
    </row>
    <row r="91" spans="1:9">
      <c r="A91" s="43" t="s">
        <v>89</v>
      </c>
      <c r="B91" s="44">
        <f>IF(B90=0,0,IF((B90+100)*12&lt;=年薪个税筹划!$C$5,B90+100,0))</f>
        <v>0</v>
      </c>
      <c r="C91" s="44">
        <f t="shared" si="4"/>
        <v>0</v>
      </c>
      <c r="D91" s="44">
        <f>(B91&lt;&gt;0)*年薪个税筹划!$C$5-方案清单!B91*12</f>
        <v>0</v>
      </c>
      <c r="E91" s="45">
        <f>ROUND(MAX((B91-3500)*{0.03,0.1,0.2,0.25,0.3,0.35,0.45}-{0,105,555,1005,2755,5505,13505},0),2)</f>
        <v>0</v>
      </c>
      <c r="F91" s="45">
        <f>LOOKUP(D91/12,{0,1500.001,4500.001,9000.001,35000.001,55000.001,80000.001},{0.03,0.1,0.2,0.25,0.3,0.35,0.45})*D91-LOOKUP(D91/12,{0,1500.001,4500.001,9000.001,35000.001,55000.001,80000.001},{0,105,555,1005,2755,5505,13505})</f>
        <v>0</v>
      </c>
      <c r="G91" s="45">
        <f t="shared" si="3"/>
        <v>0</v>
      </c>
      <c r="H91" s="45" t="e">
        <f t="shared" ca="1" si="5"/>
        <v>#N/A</v>
      </c>
      <c r="I91" s="1"/>
    </row>
    <row r="92" spans="1:9">
      <c r="A92" s="46" t="s">
        <v>90</v>
      </c>
      <c r="B92" s="47">
        <f>IF(B91=0,0,IF((B91+100)*12&lt;=年薪个税筹划!$C$5,B91+100,0))</f>
        <v>0</v>
      </c>
      <c r="C92" s="47">
        <f t="shared" si="4"/>
        <v>0</v>
      </c>
      <c r="D92" s="47">
        <f>(B92&lt;&gt;0)*年薪个税筹划!$C$5-方案清单!B92*12</f>
        <v>0</v>
      </c>
      <c r="E92" s="48">
        <f>ROUND(MAX((B92-3500)*{0.03,0.1,0.2,0.25,0.3,0.35,0.45}-{0,105,555,1005,2755,5505,13505},0),2)</f>
        <v>0</v>
      </c>
      <c r="F92" s="48">
        <f>LOOKUP(D92/12,{0,1500.001,4500.001,9000.001,35000.001,55000.001,80000.001},{0.03,0.1,0.2,0.25,0.3,0.35,0.45})*D92-LOOKUP(D92/12,{0,1500.001,4500.001,9000.001,35000.001,55000.001,80000.001},{0,105,555,1005,2755,5505,13505})</f>
        <v>0</v>
      </c>
      <c r="G92" s="48">
        <f t="shared" si="3"/>
        <v>0</v>
      </c>
      <c r="H92" s="48" t="e">
        <f t="shared" ca="1" si="5"/>
        <v>#N/A</v>
      </c>
      <c r="I92" s="1"/>
    </row>
    <row r="93" spans="1:9">
      <c r="A93" s="43" t="s">
        <v>91</v>
      </c>
      <c r="B93" s="44">
        <f>IF(B92=0,0,IF((B92+100)*12&lt;=年薪个税筹划!$C$5,B92+100,0))</f>
        <v>0</v>
      </c>
      <c r="C93" s="44">
        <f t="shared" si="4"/>
        <v>0</v>
      </c>
      <c r="D93" s="44">
        <f>(B93&lt;&gt;0)*年薪个税筹划!$C$5-方案清单!B93*12</f>
        <v>0</v>
      </c>
      <c r="E93" s="45">
        <f>ROUND(MAX((B93-3500)*{0.03,0.1,0.2,0.25,0.3,0.35,0.45}-{0,105,555,1005,2755,5505,13505},0),2)</f>
        <v>0</v>
      </c>
      <c r="F93" s="45">
        <f>LOOKUP(D93/12,{0,1500.001,4500.001,9000.001,35000.001,55000.001,80000.001},{0.03,0.1,0.2,0.25,0.3,0.35,0.45})*D93-LOOKUP(D93/12,{0,1500.001,4500.001,9000.001,35000.001,55000.001,80000.001},{0,105,555,1005,2755,5505,13505})</f>
        <v>0</v>
      </c>
      <c r="G93" s="45">
        <f t="shared" si="3"/>
        <v>0</v>
      </c>
      <c r="H93" s="45" t="e">
        <f t="shared" ca="1" si="5"/>
        <v>#N/A</v>
      </c>
      <c r="I93" s="1"/>
    </row>
    <row r="94" spans="1:9">
      <c r="A94" s="46" t="s">
        <v>92</v>
      </c>
      <c r="B94" s="47">
        <f>IF(B93=0,0,IF((B93+100)*12&lt;=年薪个税筹划!$C$5,B93+100,0))</f>
        <v>0</v>
      </c>
      <c r="C94" s="47">
        <f t="shared" si="4"/>
        <v>0</v>
      </c>
      <c r="D94" s="47">
        <f>(B94&lt;&gt;0)*年薪个税筹划!$C$5-方案清单!B94*12</f>
        <v>0</v>
      </c>
      <c r="E94" s="48">
        <f>ROUND(MAX((B94-3500)*{0.03,0.1,0.2,0.25,0.3,0.35,0.45}-{0,105,555,1005,2755,5505,13505},0),2)</f>
        <v>0</v>
      </c>
      <c r="F94" s="48">
        <f>LOOKUP(D94/12,{0,1500.001,4500.001,9000.001,35000.001,55000.001,80000.001},{0.03,0.1,0.2,0.25,0.3,0.35,0.45})*D94-LOOKUP(D94/12,{0,1500.001,4500.001,9000.001,35000.001,55000.001,80000.001},{0,105,555,1005,2755,5505,13505})</f>
        <v>0</v>
      </c>
      <c r="G94" s="48">
        <f t="shared" si="3"/>
        <v>0</v>
      </c>
      <c r="H94" s="48" t="e">
        <f t="shared" ca="1" si="5"/>
        <v>#N/A</v>
      </c>
      <c r="I94" s="1"/>
    </row>
    <row r="95" spans="1:9">
      <c r="A95" s="43" t="s">
        <v>93</v>
      </c>
      <c r="B95" s="44">
        <f>IF(B94=0,0,IF((B94+100)*12&lt;=年薪个税筹划!$C$5,B94+100,0))</f>
        <v>0</v>
      </c>
      <c r="C95" s="44">
        <f t="shared" si="4"/>
        <v>0</v>
      </c>
      <c r="D95" s="44">
        <f>(B95&lt;&gt;0)*年薪个税筹划!$C$5-方案清单!B95*12</f>
        <v>0</v>
      </c>
      <c r="E95" s="45">
        <f>ROUND(MAX((B95-3500)*{0.03,0.1,0.2,0.25,0.3,0.35,0.45}-{0,105,555,1005,2755,5505,13505},0),2)</f>
        <v>0</v>
      </c>
      <c r="F95" s="45">
        <f>LOOKUP(D95/12,{0,1500.001,4500.001,9000.001,35000.001,55000.001,80000.001},{0.03,0.1,0.2,0.25,0.3,0.35,0.45})*D95-LOOKUP(D95/12,{0,1500.001,4500.001,9000.001,35000.001,55000.001,80000.001},{0,105,555,1005,2755,5505,13505})</f>
        <v>0</v>
      </c>
      <c r="G95" s="45">
        <f t="shared" si="3"/>
        <v>0</v>
      </c>
      <c r="H95" s="45" t="e">
        <f t="shared" ca="1" si="5"/>
        <v>#N/A</v>
      </c>
      <c r="I95" s="1"/>
    </row>
    <row r="96" spans="1:9">
      <c r="A96" s="46" t="s">
        <v>94</v>
      </c>
      <c r="B96" s="47">
        <f>IF(B95=0,0,IF((B95+100)*12&lt;=年薪个税筹划!$C$5,B95+100,0))</f>
        <v>0</v>
      </c>
      <c r="C96" s="47">
        <f t="shared" si="4"/>
        <v>0</v>
      </c>
      <c r="D96" s="47">
        <f>(B96&lt;&gt;0)*年薪个税筹划!$C$5-方案清单!B96*12</f>
        <v>0</v>
      </c>
      <c r="E96" s="48">
        <f>ROUND(MAX((B96-3500)*{0.03,0.1,0.2,0.25,0.3,0.35,0.45}-{0,105,555,1005,2755,5505,13505},0),2)</f>
        <v>0</v>
      </c>
      <c r="F96" s="48">
        <f>LOOKUP(D96/12,{0,1500.001,4500.001,9000.001,35000.001,55000.001,80000.001},{0.03,0.1,0.2,0.25,0.3,0.35,0.45})*D96-LOOKUP(D96/12,{0,1500.001,4500.001,9000.001,35000.001,55000.001,80000.001},{0,105,555,1005,2755,5505,13505})</f>
        <v>0</v>
      </c>
      <c r="G96" s="48">
        <f t="shared" si="3"/>
        <v>0</v>
      </c>
      <c r="H96" s="48" t="e">
        <f t="shared" ca="1" si="5"/>
        <v>#N/A</v>
      </c>
      <c r="I96" s="1"/>
    </row>
    <row r="97" spans="1:9">
      <c r="A97" s="43" t="s">
        <v>95</v>
      </c>
      <c r="B97" s="44">
        <f>IF(B96=0,0,IF((B96+100)*12&lt;=年薪个税筹划!$C$5,B96+100,0))</f>
        <v>0</v>
      </c>
      <c r="C97" s="44">
        <f t="shared" si="4"/>
        <v>0</v>
      </c>
      <c r="D97" s="44">
        <f>(B97&lt;&gt;0)*年薪个税筹划!$C$5-方案清单!B97*12</f>
        <v>0</v>
      </c>
      <c r="E97" s="45">
        <f>ROUND(MAX((B97-3500)*{0.03,0.1,0.2,0.25,0.3,0.35,0.45}-{0,105,555,1005,2755,5505,13505},0),2)</f>
        <v>0</v>
      </c>
      <c r="F97" s="45">
        <f>LOOKUP(D97/12,{0,1500.001,4500.001,9000.001,35000.001,55000.001,80000.001},{0.03,0.1,0.2,0.25,0.3,0.35,0.45})*D97-LOOKUP(D97/12,{0,1500.001,4500.001,9000.001,35000.001,55000.001,80000.001},{0,105,555,1005,2755,5505,13505})</f>
        <v>0</v>
      </c>
      <c r="G97" s="45">
        <f t="shared" si="3"/>
        <v>0</v>
      </c>
      <c r="H97" s="45" t="e">
        <f t="shared" ca="1" si="5"/>
        <v>#N/A</v>
      </c>
      <c r="I97" s="1"/>
    </row>
    <row r="98" spans="1:9">
      <c r="A98" s="46" t="s">
        <v>96</v>
      </c>
      <c r="B98" s="47">
        <f>IF(B97=0,0,IF((B97+100)*12&lt;=年薪个税筹划!$C$5,B97+100,0))</f>
        <v>0</v>
      </c>
      <c r="C98" s="47">
        <f t="shared" si="4"/>
        <v>0</v>
      </c>
      <c r="D98" s="47">
        <f>(B98&lt;&gt;0)*年薪个税筹划!$C$5-方案清单!B98*12</f>
        <v>0</v>
      </c>
      <c r="E98" s="48">
        <f>ROUND(MAX((B98-3500)*{0.03,0.1,0.2,0.25,0.3,0.35,0.45}-{0,105,555,1005,2755,5505,13505},0),2)</f>
        <v>0</v>
      </c>
      <c r="F98" s="48">
        <f>LOOKUP(D98/12,{0,1500.001,4500.001,9000.001,35000.001,55000.001,80000.001},{0.03,0.1,0.2,0.25,0.3,0.35,0.45})*D98-LOOKUP(D98/12,{0,1500.001,4500.001,9000.001,35000.001,55000.001,80000.001},{0,105,555,1005,2755,5505,13505})</f>
        <v>0</v>
      </c>
      <c r="G98" s="48">
        <f t="shared" si="3"/>
        <v>0</v>
      </c>
      <c r="H98" s="48" t="e">
        <f t="shared" ca="1" si="5"/>
        <v>#N/A</v>
      </c>
      <c r="I98" s="1"/>
    </row>
    <row r="99" spans="1:9">
      <c r="A99" s="43" t="s">
        <v>97</v>
      </c>
      <c r="B99" s="44">
        <f>IF(B98=0,0,IF((B98+100)*12&lt;=年薪个税筹划!$C$5,B98+100,0))</f>
        <v>0</v>
      </c>
      <c r="C99" s="44">
        <f t="shared" si="4"/>
        <v>0</v>
      </c>
      <c r="D99" s="44">
        <f>(B99&lt;&gt;0)*年薪个税筹划!$C$5-方案清单!B99*12</f>
        <v>0</v>
      </c>
      <c r="E99" s="45">
        <f>ROUND(MAX((B99-3500)*{0.03,0.1,0.2,0.25,0.3,0.35,0.45}-{0,105,555,1005,2755,5505,13505},0),2)</f>
        <v>0</v>
      </c>
      <c r="F99" s="45">
        <f>LOOKUP(D99/12,{0,1500.001,4500.001,9000.001,35000.001,55000.001,80000.001},{0.03,0.1,0.2,0.25,0.3,0.35,0.45})*D99-LOOKUP(D99/12,{0,1500.001,4500.001,9000.001,35000.001,55000.001,80000.001},{0,105,555,1005,2755,5505,13505})</f>
        <v>0</v>
      </c>
      <c r="G99" s="45">
        <f t="shared" si="3"/>
        <v>0</v>
      </c>
      <c r="H99" s="45" t="e">
        <f t="shared" ca="1" si="5"/>
        <v>#N/A</v>
      </c>
      <c r="I99" s="1"/>
    </row>
    <row r="100" spans="1:9">
      <c r="A100" s="46" t="s">
        <v>98</v>
      </c>
      <c r="B100" s="47">
        <f>IF(B99=0,0,IF((B99+100)*12&lt;=年薪个税筹划!$C$5,B99+100,0))</f>
        <v>0</v>
      </c>
      <c r="C100" s="47">
        <f t="shared" si="4"/>
        <v>0</v>
      </c>
      <c r="D100" s="47">
        <f>(B100&lt;&gt;0)*年薪个税筹划!$C$5-方案清单!B100*12</f>
        <v>0</v>
      </c>
      <c r="E100" s="48">
        <f>ROUND(MAX((B100-3500)*{0.03,0.1,0.2,0.25,0.3,0.35,0.45}-{0,105,555,1005,2755,5505,13505},0),2)</f>
        <v>0</v>
      </c>
      <c r="F100" s="48">
        <f>LOOKUP(D100/12,{0,1500.001,4500.001,9000.001,35000.001,55000.001,80000.001},{0.03,0.1,0.2,0.25,0.3,0.35,0.45})*D100-LOOKUP(D100/12,{0,1500.001,4500.001,9000.001,35000.001,55000.001,80000.001},{0,105,555,1005,2755,5505,13505})</f>
        <v>0</v>
      </c>
      <c r="G100" s="48">
        <f t="shared" si="3"/>
        <v>0</v>
      </c>
      <c r="H100" s="48" t="e">
        <f t="shared" ca="1" si="5"/>
        <v>#N/A</v>
      </c>
      <c r="I100" s="1"/>
    </row>
    <row r="101" spans="1:9">
      <c r="A101" s="43" t="s">
        <v>99</v>
      </c>
      <c r="B101" s="44">
        <f>IF(B100=0,0,IF((B100+100)*12&lt;=年薪个税筹划!$C$5,B100+100,0))</f>
        <v>0</v>
      </c>
      <c r="C101" s="44">
        <f t="shared" si="4"/>
        <v>0</v>
      </c>
      <c r="D101" s="44">
        <f>(B101&lt;&gt;0)*年薪个税筹划!$C$5-方案清单!B101*12</f>
        <v>0</v>
      </c>
      <c r="E101" s="45">
        <f>ROUND(MAX((B101-3500)*{0.03,0.1,0.2,0.25,0.3,0.35,0.45}-{0,105,555,1005,2755,5505,13505},0),2)</f>
        <v>0</v>
      </c>
      <c r="F101" s="45">
        <f>LOOKUP(D101/12,{0,1500.001,4500.001,9000.001,35000.001,55000.001,80000.001},{0.03,0.1,0.2,0.25,0.3,0.35,0.45})*D101-LOOKUP(D101/12,{0,1500.001,4500.001,9000.001,35000.001,55000.001,80000.001},{0,105,555,1005,2755,5505,13505})</f>
        <v>0</v>
      </c>
      <c r="G101" s="45">
        <f t="shared" si="3"/>
        <v>0</v>
      </c>
      <c r="H101" s="45" t="e">
        <f t="shared" ca="1" si="5"/>
        <v>#N/A</v>
      </c>
      <c r="I101" s="1"/>
    </row>
    <row r="102" spans="1:9">
      <c r="A102" s="46" t="s">
        <v>101</v>
      </c>
      <c r="B102" s="47">
        <f>IF(B101=0,0,IF((B101+100)*12&lt;=年薪个税筹划!$C$5,B101+100,0))</f>
        <v>0</v>
      </c>
      <c r="C102" s="47">
        <f t="shared" si="4"/>
        <v>0</v>
      </c>
      <c r="D102" s="47">
        <f>(B102&lt;&gt;0)*年薪个税筹划!$C$5-方案清单!B102*12</f>
        <v>0</v>
      </c>
      <c r="E102" s="48">
        <f>ROUND(MAX((B102-3500)*{0.03,0.1,0.2,0.25,0.3,0.35,0.45}-{0,105,555,1005,2755,5505,13505},0),2)</f>
        <v>0</v>
      </c>
      <c r="F102" s="48">
        <f>LOOKUP(D102/12,{0,1500.001,4500.001,9000.001,35000.001,55000.001,80000.001},{0.03,0.1,0.2,0.25,0.3,0.35,0.45})*D102-LOOKUP(D102/12,{0,1500.001,4500.001,9000.001,35000.001,55000.001,80000.001},{0,105,555,1005,2755,5505,13505})</f>
        <v>0</v>
      </c>
      <c r="G102" s="48">
        <f t="shared" ref="G102" si="6">E102*12+F102</f>
        <v>0</v>
      </c>
      <c r="H102" s="48" t="e">
        <f t="shared" ca="1" si="5"/>
        <v>#N/A</v>
      </c>
      <c r="I102" s="1"/>
    </row>
    <row r="103" spans="1:9">
      <c r="A103" s="43" t="s">
        <v>102</v>
      </c>
      <c r="B103" s="44">
        <f>IF(B102=0,0,IF((B102+100)*12&lt;=年薪个税筹划!$C$5,B102+100,0))</f>
        <v>0</v>
      </c>
      <c r="C103" s="44">
        <f t="shared" si="4"/>
        <v>0</v>
      </c>
      <c r="D103" s="44">
        <f>(B103&lt;&gt;0)*年薪个税筹划!$C$5-方案清单!B103*12</f>
        <v>0</v>
      </c>
      <c r="E103" s="45">
        <f>ROUND(MAX((B103-3500)*{0.03,0.1,0.2,0.25,0.3,0.35,0.45}-{0,105,555,1005,2755,5505,13505},0),2)</f>
        <v>0</v>
      </c>
      <c r="F103" s="45">
        <f>LOOKUP(D103/12,{0,1500.001,4500.001,9000.001,35000.001,55000.001,80000.001},{0.03,0.1,0.2,0.25,0.3,0.35,0.45})*D103-LOOKUP(D103/12,{0,1500.001,4500.001,9000.001,35000.001,55000.001,80000.001},{0,105,555,1005,2755,5505,13505})</f>
        <v>0</v>
      </c>
      <c r="G103" s="45">
        <f t="shared" ref="G103:G166" si="7">E103*12+F103</f>
        <v>0</v>
      </c>
      <c r="H103" s="45" t="e">
        <f t="shared" ca="1" si="5"/>
        <v>#N/A</v>
      </c>
      <c r="I103" s="1"/>
    </row>
    <row r="104" spans="1:9">
      <c r="A104" s="46" t="s">
        <v>103</v>
      </c>
      <c r="B104" s="47">
        <f>IF(B103=0,0,IF((B103+100)*12&lt;=年薪个税筹划!$C$5,B103+100,0))</f>
        <v>0</v>
      </c>
      <c r="C104" s="47">
        <f t="shared" si="4"/>
        <v>0</v>
      </c>
      <c r="D104" s="47">
        <f>(B104&lt;&gt;0)*年薪个税筹划!$C$5-方案清单!B104*12</f>
        <v>0</v>
      </c>
      <c r="E104" s="48">
        <f>ROUND(MAX((B104-3500)*{0.03,0.1,0.2,0.25,0.3,0.35,0.45}-{0,105,555,1005,2755,5505,13505},0),2)</f>
        <v>0</v>
      </c>
      <c r="F104" s="48">
        <f>LOOKUP(D104/12,{0,1500.001,4500.001,9000.001,35000.001,55000.001,80000.001},{0.03,0.1,0.2,0.25,0.3,0.35,0.45})*D104-LOOKUP(D104/12,{0,1500.001,4500.001,9000.001,35000.001,55000.001,80000.001},{0,105,555,1005,2755,5505,13505})</f>
        <v>0</v>
      </c>
      <c r="G104" s="48">
        <f t="shared" si="7"/>
        <v>0</v>
      </c>
      <c r="H104" s="48" t="e">
        <f t="shared" ca="1" si="5"/>
        <v>#N/A</v>
      </c>
      <c r="I104" s="1"/>
    </row>
    <row r="105" spans="1:9">
      <c r="A105" s="43" t="s">
        <v>104</v>
      </c>
      <c r="B105" s="44">
        <f>IF(B104=0,0,IF((B104+100)*12&lt;=年薪个税筹划!$C$5,B104+100,0))</f>
        <v>0</v>
      </c>
      <c r="C105" s="44">
        <f t="shared" si="4"/>
        <v>0</v>
      </c>
      <c r="D105" s="44">
        <f>(B105&lt;&gt;0)*年薪个税筹划!$C$5-方案清单!B105*12</f>
        <v>0</v>
      </c>
      <c r="E105" s="45">
        <f>ROUND(MAX((B105-3500)*{0.03,0.1,0.2,0.25,0.3,0.35,0.45}-{0,105,555,1005,2755,5505,13505},0),2)</f>
        <v>0</v>
      </c>
      <c r="F105" s="45">
        <f>LOOKUP(D105/12,{0,1500.001,4500.001,9000.001,35000.001,55000.001,80000.001},{0.03,0.1,0.2,0.25,0.3,0.35,0.45})*D105-LOOKUP(D105/12,{0,1500.001,4500.001,9000.001,35000.001,55000.001,80000.001},{0,105,555,1005,2755,5505,13505})</f>
        <v>0</v>
      </c>
      <c r="G105" s="45">
        <f t="shared" si="7"/>
        <v>0</v>
      </c>
      <c r="H105" s="45" t="e">
        <f t="shared" ca="1" si="5"/>
        <v>#N/A</v>
      </c>
      <c r="I105" s="1"/>
    </row>
    <row r="106" spans="1:9">
      <c r="A106" s="46" t="s">
        <v>105</v>
      </c>
      <c r="B106" s="47">
        <f>IF(B105=0,0,IF((B105+100)*12&lt;=年薪个税筹划!$C$5,B105+100,0))</f>
        <v>0</v>
      </c>
      <c r="C106" s="47">
        <f t="shared" si="4"/>
        <v>0</v>
      </c>
      <c r="D106" s="47">
        <f>(B106&lt;&gt;0)*年薪个税筹划!$C$5-方案清单!B106*12</f>
        <v>0</v>
      </c>
      <c r="E106" s="48">
        <f>ROUND(MAX((B106-3500)*{0.03,0.1,0.2,0.25,0.3,0.35,0.45}-{0,105,555,1005,2755,5505,13505},0),2)</f>
        <v>0</v>
      </c>
      <c r="F106" s="48">
        <f>LOOKUP(D106/12,{0,1500.001,4500.001,9000.001,35000.001,55000.001,80000.001},{0.03,0.1,0.2,0.25,0.3,0.35,0.45})*D106-LOOKUP(D106/12,{0,1500.001,4500.001,9000.001,35000.001,55000.001,80000.001},{0,105,555,1005,2755,5505,13505})</f>
        <v>0</v>
      </c>
      <c r="G106" s="48">
        <f t="shared" si="7"/>
        <v>0</v>
      </c>
      <c r="H106" s="48" t="e">
        <f t="shared" ca="1" si="5"/>
        <v>#N/A</v>
      </c>
      <c r="I106" s="1"/>
    </row>
    <row r="107" spans="1:9">
      <c r="A107" s="43" t="s">
        <v>106</v>
      </c>
      <c r="B107" s="44">
        <f>IF(B106=0,0,IF((B106+100)*12&lt;=年薪个税筹划!$C$5,B106+100,0))</f>
        <v>0</v>
      </c>
      <c r="C107" s="44">
        <f t="shared" si="4"/>
        <v>0</v>
      </c>
      <c r="D107" s="44">
        <f>(B107&lt;&gt;0)*年薪个税筹划!$C$5-方案清单!B107*12</f>
        <v>0</v>
      </c>
      <c r="E107" s="45">
        <f>ROUND(MAX((B107-3500)*{0.03,0.1,0.2,0.25,0.3,0.35,0.45}-{0,105,555,1005,2755,5505,13505},0),2)</f>
        <v>0</v>
      </c>
      <c r="F107" s="45">
        <f>LOOKUP(D107/12,{0,1500.001,4500.001,9000.001,35000.001,55000.001,80000.001},{0.03,0.1,0.2,0.25,0.3,0.35,0.45})*D107-LOOKUP(D107/12,{0,1500.001,4500.001,9000.001,35000.001,55000.001,80000.001},{0,105,555,1005,2755,5505,13505})</f>
        <v>0</v>
      </c>
      <c r="G107" s="45">
        <f t="shared" si="7"/>
        <v>0</v>
      </c>
      <c r="H107" s="45" t="e">
        <f t="shared" ca="1" si="5"/>
        <v>#N/A</v>
      </c>
      <c r="I107" s="1"/>
    </row>
    <row r="108" spans="1:9">
      <c r="A108" s="46" t="s">
        <v>107</v>
      </c>
      <c r="B108" s="47">
        <f>IF(B107=0,0,IF((B107+100)*12&lt;=年薪个税筹划!$C$5,B107+100,0))</f>
        <v>0</v>
      </c>
      <c r="C108" s="47">
        <f t="shared" si="4"/>
        <v>0</v>
      </c>
      <c r="D108" s="47">
        <f>(B108&lt;&gt;0)*年薪个税筹划!$C$5-方案清单!B108*12</f>
        <v>0</v>
      </c>
      <c r="E108" s="48">
        <f>ROUND(MAX((B108-3500)*{0.03,0.1,0.2,0.25,0.3,0.35,0.45}-{0,105,555,1005,2755,5505,13505},0),2)</f>
        <v>0</v>
      </c>
      <c r="F108" s="48">
        <f>LOOKUP(D108/12,{0,1500.001,4500.001,9000.001,35000.001,55000.001,80000.001},{0.03,0.1,0.2,0.25,0.3,0.35,0.45})*D108-LOOKUP(D108/12,{0,1500.001,4500.001,9000.001,35000.001,55000.001,80000.001},{0,105,555,1005,2755,5505,13505})</f>
        <v>0</v>
      </c>
      <c r="G108" s="48">
        <f t="shared" si="7"/>
        <v>0</v>
      </c>
      <c r="H108" s="48" t="e">
        <f t="shared" ca="1" si="5"/>
        <v>#N/A</v>
      </c>
      <c r="I108" s="1"/>
    </row>
    <row r="109" spans="1:9">
      <c r="A109" s="43" t="s">
        <v>108</v>
      </c>
      <c r="B109" s="44">
        <f>IF(B108=0,0,IF((B108+100)*12&lt;=年薪个税筹划!$C$5,B108+100,0))</f>
        <v>0</v>
      </c>
      <c r="C109" s="44">
        <f t="shared" si="4"/>
        <v>0</v>
      </c>
      <c r="D109" s="44">
        <f>(B109&lt;&gt;0)*年薪个税筹划!$C$5-方案清单!B109*12</f>
        <v>0</v>
      </c>
      <c r="E109" s="45">
        <f>ROUND(MAX((B109-3500)*{0.03,0.1,0.2,0.25,0.3,0.35,0.45}-{0,105,555,1005,2755,5505,13505},0),2)</f>
        <v>0</v>
      </c>
      <c r="F109" s="45">
        <f>LOOKUP(D109/12,{0,1500.001,4500.001,9000.001,35000.001,55000.001,80000.001},{0.03,0.1,0.2,0.25,0.3,0.35,0.45})*D109-LOOKUP(D109/12,{0,1500.001,4500.001,9000.001,35000.001,55000.001,80000.001},{0,105,555,1005,2755,5505,13505})</f>
        <v>0</v>
      </c>
      <c r="G109" s="45">
        <f t="shared" si="7"/>
        <v>0</v>
      </c>
      <c r="H109" s="45" t="e">
        <f t="shared" ca="1" si="5"/>
        <v>#N/A</v>
      </c>
      <c r="I109" s="1"/>
    </row>
    <row r="110" spans="1:9">
      <c r="A110" s="46" t="s">
        <v>109</v>
      </c>
      <c r="B110" s="47">
        <f>IF(B109=0,0,IF((B109+100)*12&lt;=年薪个税筹划!$C$5,B109+100,0))</f>
        <v>0</v>
      </c>
      <c r="C110" s="47">
        <f t="shared" si="4"/>
        <v>0</v>
      </c>
      <c r="D110" s="47">
        <f>(B110&lt;&gt;0)*年薪个税筹划!$C$5-方案清单!B110*12</f>
        <v>0</v>
      </c>
      <c r="E110" s="48">
        <f>ROUND(MAX((B110-3500)*{0.03,0.1,0.2,0.25,0.3,0.35,0.45}-{0,105,555,1005,2755,5505,13505},0),2)</f>
        <v>0</v>
      </c>
      <c r="F110" s="48">
        <f>LOOKUP(D110/12,{0,1500.001,4500.001,9000.001,35000.001,55000.001,80000.001},{0.03,0.1,0.2,0.25,0.3,0.35,0.45})*D110-LOOKUP(D110/12,{0,1500.001,4500.001,9000.001,35000.001,55000.001,80000.001},{0,105,555,1005,2755,5505,13505})</f>
        <v>0</v>
      </c>
      <c r="G110" s="48">
        <f t="shared" si="7"/>
        <v>0</v>
      </c>
      <c r="H110" s="48" t="e">
        <f t="shared" ca="1" si="5"/>
        <v>#N/A</v>
      </c>
      <c r="I110" s="1"/>
    </row>
    <row r="111" spans="1:9">
      <c r="A111" s="43" t="s">
        <v>110</v>
      </c>
      <c r="B111" s="44">
        <f>IF(B110=0,0,IF((B110+100)*12&lt;=年薪个税筹划!$C$5,B110+100,0))</f>
        <v>0</v>
      </c>
      <c r="C111" s="44">
        <f t="shared" si="4"/>
        <v>0</v>
      </c>
      <c r="D111" s="44">
        <f>(B111&lt;&gt;0)*年薪个税筹划!$C$5-方案清单!B111*12</f>
        <v>0</v>
      </c>
      <c r="E111" s="45">
        <f>ROUND(MAX((B111-3500)*{0.03,0.1,0.2,0.25,0.3,0.35,0.45}-{0,105,555,1005,2755,5505,13505},0),2)</f>
        <v>0</v>
      </c>
      <c r="F111" s="45">
        <f>LOOKUP(D111/12,{0,1500.001,4500.001,9000.001,35000.001,55000.001,80000.001},{0.03,0.1,0.2,0.25,0.3,0.35,0.45})*D111-LOOKUP(D111/12,{0,1500.001,4500.001,9000.001,35000.001,55000.001,80000.001},{0,105,555,1005,2755,5505,13505})</f>
        <v>0</v>
      </c>
      <c r="G111" s="45">
        <f t="shared" si="7"/>
        <v>0</v>
      </c>
      <c r="H111" s="45" t="e">
        <f t="shared" ca="1" si="5"/>
        <v>#N/A</v>
      </c>
      <c r="I111" s="1"/>
    </row>
    <row r="112" spans="1:9">
      <c r="A112" s="46" t="s">
        <v>111</v>
      </c>
      <c r="B112" s="47">
        <f>IF(B111=0,0,IF((B111+100)*12&lt;=年薪个税筹划!$C$5,B111+100,0))</f>
        <v>0</v>
      </c>
      <c r="C112" s="47">
        <f t="shared" si="4"/>
        <v>0</v>
      </c>
      <c r="D112" s="47">
        <f>(B112&lt;&gt;0)*年薪个税筹划!$C$5-方案清单!B112*12</f>
        <v>0</v>
      </c>
      <c r="E112" s="48">
        <f>ROUND(MAX((B112-3500)*{0.03,0.1,0.2,0.25,0.3,0.35,0.45}-{0,105,555,1005,2755,5505,13505},0),2)</f>
        <v>0</v>
      </c>
      <c r="F112" s="48">
        <f>LOOKUP(D112/12,{0,1500.001,4500.001,9000.001,35000.001,55000.001,80000.001},{0.03,0.1,0.2,0.25,0.3,0.35,0.45})*D112-LOOKUP(D112/12,{0,1500.001,4500.001,9000.001,35000.001,55000.001,80000.001},{0,105,555,1005,2755,5505,13505})</f>
        <v>0</v>
      </c>
      <c r="G112" s="48">
        <f t="shared" si="7"/>
        <v>0</v>
      </c>
      <c r="H112" s="48" t="e">
        <f t="shared" ca="1" si="5"/>
        <v>#N/A</v>
      </c>
      <c r="I112" s="1"/>
    </row>
    <row r="113" spans="1:9">
      <c r="A113" s="43" t="s">
        <v>112</v>
      </c>
      <c r="B113" s="44">
        <f>IF(B112=0,0,IF((B112+100)*12&lt;=年薪个税筹划!$C$5,B112+100,0))</f>
        <v>0</v>
      </c>
      <c r="C113" s="44">
        <f t="shared" si="4"/>
        <v>0</v>
      </c>
      <c r="D113" s="44">
        <f>(B113&lt;&gt;0)*年薪个税筹划!$C$5-方案清单!B113*12</f>
        <v>0</v>
      </c>
      <c r="E113" s="45">
        <f>ROUND(MAX((B113-3500)*{0.03,0.1,0.2,0.25,0.3,0.35,0.45}-{0,105,555,1005,2755,5505,13505},0),2)</f>
        <v>0</v>
      </c>
      <c r="F113" s="45">
        <f>LOOKUP(D113/12,{0,1500.001,4500.001,9000.001,35000.001,55000.001,80000.001},{0.03,0.1,0.2,0.25,0.3,0.35,0.45})*D113-LOOKUP(D113/12,{0,1500.001,4500.001,9000.001,35000.001,55000.001,80000.001},{0,105,555,1005,2755,5505,13505})</f>
        <v>0</v>
      </c>
      <c r="G113" s="45">
        <f t="shared" si="7"/>
        <v>0</v>
      </c>
      <c r="H113" s="45" t="e">
        <f t="shared" ca="1" si="5"/>
        <v>#N/A</v>
      </c>
      <c r="I113" s="1"/>
    </row>
    <row r="114" spans="1:9">
      <c r="A114" s="46" t="s">
        <v>113</v>
      </c>
      <c r="B114" s="47">
        <f>IF(B113=0,0,IF((B113+100)*12&lt;=年薪个税筹划!$C$5,B113+100,0))</f>
        <v>0</v>
      </c>
      <c r="C114" s="47">
        <f t="shared" si="4"/>
        <v>0</v>
      </c>
      <c r="D114" s="47">
        <f>(B114&lt;&gt;0)*年薪个税筹划!$C$5-方案清单!B114*12</f>
        <v>0</v>
      </c>
      <c r="E114" s="48">
        <f>ROUND(MAX((B114-3500)*{0.03,0.1,0.2,0.25,0.3,0.35,0.45}-{0,105,555,1005,2755,5505,13505},0),2)</f>
        <v>0</v>
      </c>
      <c r="F114" s="48">
        <f>LOOKUP(D114/12,{0,1500.001,4500.001,9000.001,35000.001,55000.001,80000.001},{0.03,0.1,0.2,0.25,0.3,0.35,0.45})*D114-LOOKUP(D114/12,{0,1500.001,4500.001,9000.001,35000.001,55000.001,80000.001},{0,105,555,1005,2755,5505,13505})</f>
        <v>0</v>
      </c>
      <c r="G114" s="48">
        <f t="shared" si="7"/>
        <v>0</v>
      </c>
      <c r="H114" s="48" t="e">
        <f t="shared" ca="1" si="5"/>
        <v>#N/A</v>
      </c>
      <c r="I114" s="1"/>
    </row>
    <row r="115" spans="1:9">
      <c r="A115" s="43" t="s">
        <v>114</v>
      </c>
      <c r="B115" s="44">
        <f>IF(B114=0,0,IF((B114+100)*12&lt;=年薪个税筹划!$C$5,B114+100,0))</f>
        <v>0</v>
      </c>
      <c r="C115" s="44">
        <f t="shared" si="4"/>
        <v>0</v>
      </c>
      <c r="D115" s="44">
        <f>(B115&lt;&gt;0)*年薪个税筹划!$C$5-方案清单!B115*12</f>
        <v>0</v>
      </c>
      <c r="E115" s="45">
        <f>ROUND(MAX((B115-3500)*{0.03,0.1,0.2,0.25,0.3,0.35,0.45}-{0,105,555,1005,2755,5505,13505},0),2)</f>
        <v>0</v>
      </c>
      <c r="F115" s="45">
        <f>LOOKUP(D115/12,{0,1500.001,4500.001,9000.001,35000.001,55000.001,80000.001},{0.03,0.1,0.2,0.25,0.3,0.35,0.45})*D115-LOOKUP(D115/12,{0,1500.001,4500.001,9000.001,35000.001,55000.001,80000.001},{0,105,555,1005,2755,5505,13505})</f>
        <v>0</v>
      </c>
      <c r="G115" s="45">
        <f t="shared" si="7"/>
        <v>0</v>
      </c>
      <c r="H115" s="45" t="e">
        <f t="shared" ca="1" si="5"/>
        <v>#N/A</v>
      </c>
      <c r="I115" s="1"/>
    </row>
    <row r="116" spans="1:9">
      <c r="A116" s="46" t="s">
        <v>115</v>
      </c>
      <c r="B116" s="47">
        <f>IF(B115=0,0,IF((B115+100)*12&lt;=年薪个税筹划!$C$5,B115+100,0))</f>
        <v>0</v>
      </c>
      <c r="C116" s="47">
        <f t="shared" si="4"/>
        <v>0</v>
      </c>
      <c r="D116" s="47">
        <f>(B116&lt;&gt;0)*年薪个税筹划!$C$5-方案清单!B116*12</f>
        <v>0</v>
      </c>
      <c r="E116" s="48">
        <f>ROUND(MAX((B116-3500)*{0.03,0.1,0.2,0.25,0.3,0.35,0.45}-{0,105,555,1005,2755,5505,13505},0),2)</f>
        <v>0</v>
      </c>
      <c r="F116" s="48">
        <f>LOOKUP(D116/12,{0,1500.001,4500.001,9000.001,35000.001,55000.001,80000.001},{0.03,0.1,0.2,0.25,0.3,0.35,0.45})*D116-LOOKUP(D116/12,{0,1500.001,4500.001,9000.001,35000.001,55000.001,80000.001},{0,105,555,1005,2755,5505,13505})</f>
        <v>0</v>
      </c>
      <c r="G116" s="48">
        <f t="shared" si="7"/>
        <v>0</v>
      </c>
      <c r="H116" s="48" t="e">
        <f t="shared" ca="1" si="5"/>
        <v>#N/A</v>
      </c>
      <c r="I116" s="1"/>
    </row>
    <row r="117" spans="1:9">
      <c r="A117" s="43" t="s">
        <v>116</v>
      </c>
      <c r="B117" s="44">
        <f>IF(B116=0,0,IF((B116+100)*12&lt;=年薪个税筹划!$C$5,B116+100,0))</f>
        <v>0</v>
      </c>
      <c r="C117" s="44">
        <f t="shared" si="4"/>
        <v>0</v>
      </c>
      <c r="D117" s="44">
        <f>(B117&lt;&gt;0)*年薪个税筹划!$C$5-方案清单!B117*12</f>
        <v>0</v>
      </c>
      <c r="E117" s="45">
        <f>ROUND(MAX((B117-3500)*{0.03,0.1,0.2,0.25,0.3,0.35,0.45}-{0,105,555,1005,2755,5505,13505},0),2)</f>
        <v>0</v>
      </c>
      <c r="F117" s="45">
        <f>LOOKUP(D117/12,{0,1500.001,4500.001,9000.001,35000.001,55000.001,80000.001},{0.03,0.1,0.2,0.25,0.3,0.35,0.45})*D117-LOOKUP(D117/12,{0,1500.001,4500.001,9000.001,35000.001,55000.001,80000.001},{0,105,555,1005,2755,5505,13505})</f>
        <v>0</v>
      </c>
      <c r="G117" s="45">
        <f t="shared" si="7"/>
        <v>0</v>
      </c>
      <c r="H117" s="45" t="e">
        <f t="shared" ca="1" si="5"/>
        <v>#N/A</v>
      </c>
      <c r="I117" s="1"/>
    </row>
    <row r="118" spans="1:9">
      <c r="A118" s="46" t="s">
        <v>117</v>
      </c>
      <c r="B118" s="47">
        <f>IF(B117=0,0,IF((B117+100)*12&lt;=年薪个税筹划!$C$5,B117+100,0))</f>
        <v>0</v>
      </c>
      <c r="C118" s="47">
        <f t="shared" si="4"/>
        <v>0</v>
      </c>
      <c r="D118" s="47">
        <f>(B118&lt;&gt;0)*年薪个税筹划!$C$5-方案清单!B118*12</f>
        <v>0</v>
      </c>
      <c r="E118" s="48">
        <f>ROUND(MAX((B118-3500)*{0.03,0.1,0.2,0.25,0.3,0.35,0.45}-{0,105,555,1005,2755,5505,13505},0),2)</f>
        <v>0</v>
      </c>
      <c r="F118" s="48">
        <f>LOOKUP(D118/12,{0,1500.001,4500.001,9000.001,35000.001,55000.001,80000.001},{0.03,0.1,0.2,0.25,0.3,0.35,0.45})*D118-LOOKUP(D118/12,{0,1500.001,4500.001,9000.001,35000.001,55000.001,80000.001},{0,105,555,1005,2755,5505,13505})</f>
        <v>0</v>
      </c>
      <c r="G118" s="48">
        <f t="shared" si="7"/>
        <v>0</v>
      </c>
      <c r="H118" s="48" t="e">
        <f t="shared" ca="1" si="5"/>
        <v>#N/A</v>
      </c>
      <c r="I118" s="1"/>
    </row>
    <row r="119" spans="1:9">
      <c r="A119" s="43" t="s">
        <v>118</v>
      </c>
      <c r="B119" s="44">
        <f>IF(B118=0,0,IF((B118+100)*12&lt;=年薪个税筹划!$C$5,B118+100,0))</f>
        <v>0</v>
      </c>
      <c r="C119" s="44">
        <f t="shared" si="4"/>
        <v>0</v>
      </c>
      <c r="D119" s="44">
        <f>(B119&lt;&gt;0)*年薪个税筹划!$C$5-方案清单!B119*12</f>
        <v>0</v>
      </c>
      <c r="E119" s="45">
        <f>ROUND(MAX((B119-3500)*{0.03,0.1,0.2,0.25,0.3,0.35,0.45}-{0,105,555,1005,2755,5505,13505},0),2)</f>
        <v>0</v>
      </c>
      <c r="F119" s="45">
        <f>LOOKUP(D119/12,{0,1500.001,4500.001,9000.001,35000.001,55000.001,80000.001},{0.03,0.1,0.2,0.25,0.3,0.35,0.45})*D119-LOOKUP(D119/12,{0,1500.001,4500.001,9000.001,35000.001,55000.001,80000.001},{0,105,555,1005,2755,5505,13505})</f>
        <v>0</v>
      </c>
      <c r="G119" s="45">
        <f t="shared" si="7"/>
        <v>0</v>
      </c>
      <c r="H119" s="45" t="e">
        <f t="shared" ca="1" si="5"/>
        <v>#N/A</v>
      </c>
      <c r="I119" s="1"/>
    </row>
    <row r="120" spans="1:9">
      <c r="A120" s="46" t="s">
        <v>119</v>
      </c>
      <c r="B120" s="47">
        <f>IF(B119=0,0,IF((B119+100)*12&lt;=年薪个税筹划!$C$5,B119+100,0))</f>
        <v>0</v>
      </c>
      <c r="C120" s="47">
        <f t="shared" si="4"/>
        <v>0</v>
      </c>
      <c r="D120" s="47">
        <f>(B120&lt;&gt;0)*年薪个税筹划!$C$5-方案清单!B120*12</f>
        <v>0</v>
      </c>
      <c r="E120" s="48">
        <f>ROUND(MAX((B120-3500)*{0.03,0.1,0.2,0.25,0.3,0.35,0.45}-{0,105,555,1005,2755,5505,13505},0),2)</f>
        <v>0</v>
      </c>
      <c r="F120" s="48">
        <f>LOOKUP(D120/12,{0,1500.001,4500.001,9000.001,35000.001,55000.001,80000.001},{0.03,0.1,0.2,0.25,0.3,0.35,0.45})*D120-LOOKUP(D120/12,{0,1500.001,4500.001,9000.001,35000.001,55000.001,80000.001},{0,105,555,1005,2755,5505,13505})</f>
        <v>0</v>
      </c>
      <c r="G120" s="48">
        <f t="shared" si="7"/>
        <v>0</v>
      </c>
      <c r="H120" s="48" t="e">
        <f t="shared" ca="1" si="5"/>
        <v>#N/A</v>
      </c>
      <c r="I120" s="1"/>
    </row>
    <row r="121" spans="1:9">
      <c r="A121" s="43" t="s">
        <v>120</v>
      </c>
      <c r="B121" s="44">
        <f>IF(B120=0,0,IF((B120+100)*12&lt;=年薪个税筹划!$C$5,B120+100,0))</f>
        <v>0</v>
      </c>
      <c r="C121" s="44">
        <f t="shared" si="4"/>
        <v>0</v>
      </c>
      <c r="D121" s="44">
        <f>(B121&lt;&gt;0)*年薪个税筹划!$C$5-方案清单!B121*12</f>
        <v>0</v>
      </c>
      <c r="E121" s="45">
        <f>ROUND(MAX((B121-3500)*{0.03,0.1,0.2,0.25,0.3,0.35,0.45}-{0,105,555,1005,2755,5505,13505},0),2)</f>
        <v>0</v>
      </c>
      <c r="F121" s="45">
        <f>LOOKUP(D121/12,{0,1500.001,4500.001,9000.001,35000.001,55000.001,80000.001},{0.03,0.1,0.2,0.25,0.3,0.35,0.45})*D121-LOOKUP(D121/12,{0,1500.001,4500.001,9000.001,35000.001,55000.001,80000.001},{0,105,555,1005,2755,5505,13505})</f>
        <v>0</v>
      </c>
      <c r="G121" s="45">
        <f t="shared" si="7"/>
        <v>0</v>
      </c>
      <c r="H121" s="45" t="e">
        <f t="shared" ca="1" si="5"/>
        <v>#N/A</v>
      </c>
      <c r="I121" s="1"/>
    </row>
    <row r="122" spans="1:9">
      <c r="A122" s="46" t="s">
        <v>121</v>
      </c>
      <c r="B122" s="47">
        <f>IF(B121=0,0,IF((B121+100)*12&lt;=年薪个税筹划!$C$5,B121+100,0))</f>
        <v>0</v>
      </c>
      <c r="C122" s="47">
        <f t="shared" si="4"/>
        <v>0</v>
      </c>
      <c r="D122" s="47">
        <f>(B122&lt;&gt;0)*年薪个税筹划!$C$5-方案清单!B122*12</f>
        <v>0</v>
      </c>
      <c r="E122" s="48">
        <f>ROUND(MAX((B122-3500)*{0.03,0.1,0.2,0.25,0.3,0.35,0.45}-{0,105,555,1005,2755,5505,13505},0),2)</f>
        <v>0</v>
      </c>
      <c r="F122" s="48">
        <f>LOOKUP(D122/12,{0,1500.001,4500.001,9000.001,35000.001,55000.001,80000.001},{0.03,0.1,0.2,0.25,0.3,0.35,0.45})*D122-LOOKUP(D122/12,{0,1500.001,4500.001,9000.001,35000.001,55000.001,80000.001},{0,105,555,1005,2755,5505,13505})</f>
        <v>0</v>
      </c>
      <c r="G122" s="48">
        <f t="shared" si="7"/>
        <v>0</v>
      </c>
      <c r="H122" s="48" t="e">
        <f t="shared" ca="1" si="5"/>
        <v>#N/A</v>
      </c>
      <c r="I122" s="1"/>
    </row>
    <row r="123" spans="1:9">
      <c r="A123" s="43" t="s">
        <v>122</v>
      </c>
      <c r="B123" s="44">
        <f>IF(B122=0,0,IF((B122+100)*12&lt;=年薪个税筹划!$C$5,B122+100,0))</f>
        <v>0</v>
      </c>
      <c r="C123" s="44">
        <f t="shared" si="4"/>
        <v>0</v>
      </c>
      <c r="D123" s="44">
        <f>(B123&lt;&gt;0)*年薪个税筹划!$C$5-方案清单!B123*12</f>
        <v>0</v>
      </c>
      <c r="E123" s="45">
        <f>ROUND(MAX((B123-3500)*{0.03,0.1,0.2,0.25,0.3,0.35,0.45}-{0,105,555,1005,2755,5505,13505},0),2)</f>
        <v>0</v>
      </c>
      <c r="F123" s="45">
        <f>LOOKUP(D123/12,{0,1500.001,4500.001,9000.001,35000.001,55000.001,80000.001},{0.03,0.1,0.2,0.25,0.3,0.35,0.45})*D123-LOOKUP(D123/12,{0,1500.001,4500.001,9000.001,35000.001,55000.001,80000.001},{0,105,555,1005,2755,5505,13505})</f>
        <v>0</v>
      </c>
      <c r="G123" s="45">
        <f t="shared" si="7"/>
        <v>0</v>
      </c>
      <c r="H123" s="45" t="e">
        <f t="shared" ca="1" si="5"/>
        <v>#N/A</v>
      </c>
      <c r="I123" s="1"/>
    </row>
    <row r="124" spans="1:9">
      <c r="A124" s="46" t="s">
        <v>123</v>
      </c>
      <c r="B124" s="47">
        <f>IF(B123=0,0,IF((B123+100)*12&lt;=年薪个税筹划!$C$5,B123+100,0))</f>
        <v>0</v>
      </c>
      <c r="C124" s="47">
        <f t="shared" si="4"/>
        <v>0</v>
      </c>
      <c r="D124" s="47">
        <f>(B124&lt;&gt;0)*年薪个税筹划!$C$5-方案清单!B124*12</f>
        <v>0</v>
      </c>
      <c r="E124" s="48">
        <f>ROUND(MAX((B124-3500)*{0.03,0.1,0.2,0.25,0.3,0.35,0.45}-{0,105,555,1005,2755,5505,13505},0),2)</f>
        <v>0</v>
      </c>
      <c r="F124" s="48">
        <f>LOOKUP(D124/12,{0,1500.001,4500.001,9000.001,35000.001,55000.001,80000.001},{0.03,0.1,0.2,0.25,0.3,0.35,0.45})*D124-LOOKUP(D124/12,{0,1500.001,4500.001,9000.001,35000.001,55000.001,80000.001},{0,105,555,1005,2755,5505,13505})</f>
        <v>0</v>
      </c>
      <c r="G124" s="48">
        <f t="shared" si="7"/>
        <v>0</v>
      </c>
      <c r="H124" s="48" t="e">
        <f t="shared" ca="1" si="5"/>
        <v>#N/A</v>
      </c>
      <c r="I124" s="1"/>
    </row>
    <row r="125" spans="1:9">
      <c r="A125" s="43" t="s">
        <v>124</v>
      </c>
      <c r="B125" s="44">
        <f>IF(B124=0,0,IF((B124+100)*12&lt;=年薪个税筹划!$C$5,B124+100,0))</f>
        <v>0</v>
      </c>
      <c r="C125" s="44">
        <f t="shared" si="4"/>
        <v>0</v>
      </c>
      <c r="D125" s="44">
        <f>(B125&lt;&gt;0)*年薪个税筹划!$C$5-方案清单!B125*12</f>
        <v>0</v>
      </c>
      <c r="E125" s="45">
        <f>ROUND(MAX((B125-3500)*{0.03,0.1,0.2,0.25,0.3,0.35,0.45}-{0,105,555,1005,2755,5505,13505},0),2)</f>
        <v>0</v>
      </c>
      <c r="F125" s="45">
        <f>LOOKUP(D125/12,{0,1500.001,4500.001,9000.001,35000.001,55000.001,80000.001},{0.03,0.1,0.2,0.25,0.3,0.35,0.45})*D125-LOOKUP(D125/12,{0,1500.001,4500.001,9000.001,35000.001,55000.001,80000.001},{0,105,555,1005,2755,5505,13505})</f>
        <v>0</v>
      </c>
      <c r="G125" s="45">
        <f t="shared" si="7"/>
        <v>0</v>
      </c>
      <c r="H125" s="45" t="e">
        <f t="shared" ca="1" si="5"/>
        <v>#N/A</v>
      </c>
      <c r="I125" s="1"/>
    </row>
    <row r="126" spans="1:9">
      <c r="A126" s="46" t="s">
        <v>125</v>
      </c>
      <c r="B126" s="47">
        <f>IF(B125=0,0,IF((B125+100)*12&lt;=年薪个税筹划!$C$5,B125+100,0))</f>
        <v>0</v>
      </c>
      <c r="C126" s="47">
        <f t="shared" si="4"/>
        <v>0</v>
      </c>
      <c r="D126" s="47">
        <f>(B126&lt;&gt;0)*年薪个税筹划!$C$5-方案清单!B126*12</f>
        <v>0</v>
      </c>
      <c r="E126" s="48">
        <f>ROUND(MAX((B126-3500)*{0.03,0.1,0.2,0.25,0.3,0.35,0.45}-{0,105,555,1005,2755,5505,13505},0),2)</f>
        <v>0</v>
      </c>
      <c r="F126" s="48">
        <f>LOOKUP(D126/12,{0,1500.001,4500.001,9000.001,35000.001,55000.001,80000.001},{0.03,0.1,0.2,0.25,0.3,0.35,0.45})*D126-LOOKUP(D126/12,{0,1500.001,4500.001,9000.001,35000.001,55000.001,80000.001},{0,105,555,1005,2755,5505,13505})</f>
        <v>0</v>
      </c>
      <c r="G126" s="48">
        <f t="shared" si="7"/>
        <v>0</v>
      </c>
      <c r="H126" s="48" t="e">
        <f t="shared" ca="1" si="5"/>
        <v>#N/A</v>
      </c>
      <c r="I126" s="1"/>
    </row>
    <row r="127" spans="1:9">
      <c r="A127" s="43" t="s">
        <v>126</v>
      </c>
      <c r="B127" s="44">
        <f>IF(B126=0,0,IF((B126+100)*12&lt;=年薪个税筹划!$C$5,B126+100,0))</f>
        <v>0</v>
      </c>
      <c r="C127" s="44">
        <f t="shared" si="4"/>
        <v>0</v>
      </c>
      <c r="D127" s="44">
        <f>(B127&lt;&gt;0)*年薪个税筹划!$C$5-方案清单!B127*12</f>
        <v>0</v>
      </c>
      <c r="E127" s="45">
        <f>ROUND(MAX((B127-3500)*{0.03,0.1,0.2,0.25,0.3,0.35,0.45}-{0,105,555,1005,2755,5505,13505},0),2)</f>
        <v>0</v>
      </c>
      <c r="F127" s="45">
        <f>LOOKUP(D127/12,{0,1500.001,4500.001,9000.001,35000.001,55000.001,80000.001},{0.03,0.1,0.2,0.25,0.3,0.35,0.45})*D127-LOOKUP(D127/12,{0,1500.001,4500.001,9000.001,35000.001,55000.001,80000.001},{0,105,555,1005,2755,5505,13505})</f>
        <v>0</v>
      </c>
      <c r="G127" s="45">
        <f t="shared" si="7"/>
        <v>0</v>
      </c>
      <c r="H127" s="45" t="e">
        <f t="shared" ca="1" si="5"/>
        <v>#N/A</v>
      </c>
      <c r="I127" s="1"/>
    </row>
    <row r="128" spans="1:9">
      <c r="A128" s="46" t="s">
        <v>127</v>
      </c>
      <c r="B128" s="47">
        <f>IF(B127=0,0,IF((B127+100)*12&lt;=年薪个税筹划!$C$5,B127+100,0))</f>
        <v>0</v>
      </c>
      <c r="C128" s="47">
        <f t="shared" si="4"/>
        <v>0</v>
      </c>
      <c r="D128" s="47">
        <f>(B128&lt;&gt;0)*年薪个税筹划!$C$5-方案清单!B128*12</f>
        <v>0</v>
      </c>
      <c r="E128" s="48">
        <f>ROUND(MAX((B128-3500)*{0.03,0.1,0.2,0.25,0.3,0.35,0.45}-{0,105,555,1005,2755,5505,13505},0),2)</f>
        <v>0</v>
      </c>
      <c r="F128" s="48">
        <f>LOOKUP(D128/12,{0,1500.001,4500.001,9000.001,35000.001,55000.001,80000.001},{0.03,0.1,0.2,0.25,0.3,0.35,0.45})*D128-LOOKUP(D128/12,{0,1500.001,4500.001,9000.001,35000.001,55000.001,80000.001},{0,105,555,1005,2755,5505,13505})</f>
        <v>0</v>
      </c>
      <c r="G128" s="48">
        <f t="shared" si="7"/>
        <v>0</v>
      </c>
      <c r="H128" s="48" t="e">
        <f t="shared" ca="1" si="5"/>
        <v>#N/A</v>
      </c>
      <c r="I128" s="1"/>
    </row>
    <row r="129" spans="1:9">
      <c r="A129" s="43" t="s">
        <v>128</v>
      </c>
      <c r="B129" s="44">
        <f>IF(B128=0,0,IF((B128+100)*12&lt;=年薪个税筹划!$C$5,B128+100,0))</f>
        <v>0</v>
      </c>
      <c r="C129" s="44">
        <f t="shared" si="4"/>
        <v>0</v>
      </c>
      <c r="D129" s="44">
        <f>(B129&lt;&gt;0)*年薪个税筹划!$C$5-方案清单!B129*12</f>
        <v>0</v>
      </c>
      <c r="E129" s="45">
        <f>ROUND(MAX((B129-3500)*{0.03,0.1,0.2,0.25,0.3,0.35,0.45}-{0,105,555,1005,2755,5505,13505},0),2)</f>
        <v>0</v>
      </c>
      <c r="F129" s="45">
        <f>LOOKUP(D129/12,{0,1500.001,4500.001,9000.001,35000.001,55000.001,80000.001},{0.03,0.1,0.2,0.25,0.3,0.35,0.45})*D129-LOOKUP(D129/12,{0,1500.001,4500.001,9000.001,35000.001,55000.001,80000.001},{0,105,555,1005,2755,5505,13505})</f>
        <v>0</v>
      </c>
      <c r="G129" s="45">
        <f t="shared" si="7"/>
        <v>0</v>
      </c>
      <c r="H129" s="45" t="e">
        <f t="shared" ca="1" si="5"/>
        <v>#N/A</v>
      </c>
      <c r="I129" s="1"/>
    </row>
    <row r="130" spans="1:9">
      <c r="A130" s="46" t="s">
        <v>129</v>
      </c>
      <c r="B130" s="47">
        <f>IF(B129=0,0,IF((B129+100)*12&lt;=年薪个税筹划!$C$5,B129+100,0))</f>
        <v>0</v>
      </c>
      <c r="C130" s="47">
        <f t="shared" ref="C130:C193" si="8">B130*12</f>
        <v>0</v>
      </c>
      <c r="D130" s="47">
        <f>(B130&lt;&gt;0)*年薪个税筹划!$C$5-方案清单!B130*12</f>
        <v>0</v>
      </c>
      <c r="E130" s="48">
        <f>ROUND(MAX((B130-3500)*{0.03,0.1,0.2,0.25,0.3,0.35,0.45}-{0,105,555,1005,2755,5505,13505},0),2)</f>
        <v>0</v>
      </c>
      <c r="F130" s="48">
        <f>LOOKUP(D130/12,{0,1500.001,4500.001,9000.001,35000.001,55000.001,80000.001},{0.03,0.1,0.2,0.25,0.3,0.35,0.45})*D130-LOOKUP(D130/12,{0,1500.001,4500.001,9000.001,35000.001,55000.001,80000.001},{0,105,555,1005,2755,5505,13505})</f>
        <v>0</v>
      </c>
      <c r="G130" s="48">
        <f t="shared" si="7"/>
        <v>0</v>
      </c>
      <c r="H130" s="48" t="e">
        <f t="shared" ref="H130:H193" ca="1" si="9">IF(G130=MIN(个税总额),G130,#N/A)</f>
        <v>#N/A</v>
      </c>
      <c r="I130" s="1"/>
    </row>
    <row r="131" spans="1:9">
      <c r="A131" s="43" t="s">
        <v>130</v>
      </c>
      <c r="B131" s="44">
        <f>IF(B130=0,0,IF((B130+100)*12&lt;=年薪个税筹划!$C$5,B130+100,0))</f>
        <v>0</v>
      </c>
      <c r="C131" s="44">
        <f t="shared" si="8"/>
        <v>0</v>
      </c>
      <c r="D131" s="44">
        <f>(B131&lt;&gt;0)*年薪个税筹划!$C$5-方案清单!B131*12</f>
        <v>0</v>
      </c>
      <c r="E131" s="45">
        <f>ROUND(MAX((B131-3500)*{0.03,0.1,0.2,0.25,0.3,0.35,0.45}-{0,105,555,1005,2755,5505,13505},0),2)</f>
        <v>0</v>
      </c>
      <c r="F131" s="45">
        <f>LOOKUP(D131/12,{0,1500.001,4500.001,9000.001,35000.001,55000.001,80000.001},{0.03,0.1,0.2,0.25,0.3,0.35,0.45})*D131-LOOKUP(D131/12,{0,1500.001,4500.001,9000.001,35000.001,55000.001,80000.001},{0,105,555,1005,2755,5505,13505})</f>
        <v>0</v>
      </c>
      <c r="G131" s="45">
        <f t="shared" si="7"/>
        <v>0</v>
      </c>
      <c r="H131" s="45" t="e">
        <f t="shared" ca="1" si="9"/>
        <v>#N/A</v>
      </c>
      <c r="I131" s="1"/>
    </row>
    <row r="132" spans="1:9">
      <c r="A132" s="46" t="s">
        <v>131</v>
      </c>
      <c r="B132" s="47">
        <f>IF(B131=0,0,IF((B131+100)*12&lt;=年薪个税筹划!$C$5,B131+100,0))</f>
        <v>0</v>
      </c>
      <c r="C132" s="47">
        <f t="shared" si="8"/>
        <v>0</v>
      </c>
      <c r="D132" s="47">
        <f>(B132&lt;&gt;0)*年薪个税筹划!$C$5-方案清单!B132*12</f>
        <v>0</v>
      </c>
      <c r="E132" s="48">
        <f>ROUND(MAX((B132-3500)*{0.03,0.1,0.2,0.25,0.3,0.35,0.45}-{0,105,555,1005,2755,5505,13505},0),2)</f>
        <v>0</v>
      </c>
      <c r="F132" s="48">
        <f>LOOKUP(D132/12,{0,1500.001,4500.001,9000.001,35000.001,55000.001,80000.001},{0.03,0.1,0.2,0.25,0.3,0.35,0.45})*D132-LOOKUP(D132/12,{0,1500.001,4500.001,9000.001,35000.001,55000.001,80000.001},{0,105,555,1005,2755,5505,13505})</f>
        <v>0</v>
      </c>
      <c r="G132" s="48">
        <f t="shared" si="7"/>
        <v>0</v>
      </c>
      <c r="H132" s="48" t="e">
        <f t="shared" ca="1" si="9"/>
        <v>#N/A</v>
      </c>
      <c r="I132" s="1"/>
    </row>
    <row r="133" spans="1:9">
      <c r="A133" s="43" t="s">
        <v>132</v>
      </c>
      <c r="B133" s="44">
        <f>IF(B132=0,0,IF((B132+100)*12&lt;=年薪个税筹划!$C$5,B132+100,0))</f>
        <v>0</v>
      </c>
      <c r="C133" s="44">
        <f t="shared" si="8"/>
        <v>0</v>
      </c>
      <c r="D133" s="44">
        <f>(B133&lt;&gt;0)*年薪个税筹划!$C$5-方案清单!B133*12</f>
        <v>0</v>
      </c>
      <c r="E133" s="45">
        <f>ROUND(MAX((B133-3500)*{0.03,0.1,0.2,0.25,0.3,0.35,0.45}-{0,105,555,1005,2755,5505,13505},0),2)</f>
        <v>0</v>
      </c>
      <c r="F133" s="45">
        <f>LOOKUP(D133/12,{0,1500.001,4500.001,9000.001,35000.001,55000.001,80000.001},{0.03,0.1,0.2,0.25,0.3,0.35,0.45})*D133-LOOKUP(D133/12,{0,1500.001,4500.001,9000.001,35000.001,55000.001,80000.001},{0,105,555,1005,2755,5505,13505})</f>
        <v>0</v>
      </c>
      <c r="G133" s="45">
        <f t="shared" si="7"/>
        <v>0</v>
      </c>
      <c r="H133" s="45" t="e">
        <f t="shared" ca="1" si="9"/>
        <v>#N/A</v>
      </c>
      <c r="I133" s="1"/>
    </row>
    <row r="134" spans="1:9">
      <c r="A134" s="46" t="s">
        <v>133</v>
      </c>
      <c r="B134" s="47">
        <f>IF(B133=0,0,IF((B133+100)*12&lt;=年薪个税筹划!$C$5,B133+100,0))</f>
        <v>0</v>
      </c>
      <c r="C134" s="47">
        <f t="shared" si="8"/>
        <v>0</v>
      </c>
      <c r="D134" s="47">
        <f>(B134&lt;&gt;0)*年薪个税筹划!$C$5-方案清单!B134*12</f>
        <v>0</v>
      </c>
      <c r="E134" s="48">
        <f>ROUND(MAX((B134-3500)*{0.03,0.1,0.2,0.25,0.3,0.35,0.45}-{0,105,555,1005,2755,5505,13505},0),2)</f>
        <v>0</v>
      </c>
      <c r="F134" s="48">
        <f>LOOKUP(D134/12,{0,1500.001,4500.001,9000.001,35000.001,55000.001,80000.001},{0.03,0.1,0.2,0.25,0.3,0.35,0.45})*D134-LOOKUP(D134/12,{0,1500.001,4500.001,9000.001,35000.001,55000.001,80000.001},{0,105,555,1005,2755,5505,13505})</f>
        <v>0</v>
      </c>
      <c r="G134" s="48">
        <f t="shared" si="7"/>
        <v>0</v>
      </c>
      <c r="H134" s="48" t="e">
        <f t="shared" ca="1" si="9"/>
        <v>#N/A</v>
      </c>
      <c r="I134" s="1"/>
    </row>
    <row r="135" spans="1:9">
      <c r="A135" s="43" t="s">
        <v>134</v>
      </c>
      <c r="B135" s="44">
        <f>IF(B134=0,0,IF((B134+100)*12&lt;=年薪个税筹划!$C$5,B134+100,0))</f>
        <v>0</v>
      </c>
      <c r="C135" s="44">
        <f t="shared" si="8"/>
        <v>0</v>
      </c>
      <c r="D135" s="44">
        <f>(B135&lt;&gt;0)*年薪个税筹划!$C$5-方案清单!B135*12</f>
        <v>0</v>
      </c>
      <c r="E135" s="45">
        <f>ROUND(MAX((B135-3500)*{0.03,0.1,0.2,0.25,0.3,0.35,0.45}-{0,105,555,1005,2755,5505,13505},0),2)</f>
        <v>0</v>
      </c>
      <c r="F135" s="45">
        <f>LOOKUP(D135/12,{0,1500.001,4500.001,9000.001,35000.001,55000.001,80000.001},{0.03,0.1,0.2,0.25,0.3,0.35,0.45})*D135-LOOKUP(D135/12,{0,1500.001,4500.001,9000.001,35000.001,55000.001,80000.001},{0,105,555,1005,2755,5505,13505})</f>
        <v>0</v>
      </c>
      <c r="G135" s="45">
        <f t="shared" si="7"/>
        <v>0</v>
      </c>
      <c r="H135" s="45" t="e">
        <f t="shared" ca="1" si="9"/>
        <v>#N/A</v>
      </c>
      <c r="I135" s="1"/>
    </row>
    <row r="136" spans="1:9">
      <c r="A136" s="46" t="s">
        <v>135</v>
      </c>
      <c r="B136" s="47">
        <f>IF(B135=0,0,IF((B135+100)*12&lt;=年薪个税筹划!$C$5,B135+100,0))</f>
        <v>0</v>
      </c>
      <c r="C136" s="47">
        <f t="shared" si="8"/>
        <v>0</v>
      </c>
      <c r="D136" s="47">
        <f>(B136&lt;&gt;0)*年薪个税筹划!$C$5-方案清单!B136*12</f>
        <v>0</v>
      </c>
      <c r="E136" s="48">
        <f>ROUND(MAX((B136-3500)*{0.03,0.1,0.2,0.25,0.3,0.35,0.45}-{0,105,555,1005,2755,5505,13505},0),2)</f>
        <v>0</v>
      </c>
      <c r="F136" s="48">
        <f>LOOKUP(D136/12,{0,1500.001,4500.001,9000.001,35000.001,55000.001,80000.001},{0.03,0.1,0.2,0.25,0.3,0.35,0.45})*D136-LOOKUP(D136/12,{0,1500.001,4500.001,9000.001,35000.001,55000.001,80000.001},{0,105,555,1005,2755,5505,13505})</f>
        <v>0</v>
      </c>
      <c r="G136" s="48">
        <f t="shared" si="7"/>
        <v>0</v>
      </c>
      <c r="H136" s="48" t="e">
        <f t="shared" ca="1" si="9"/>
        <v>#N/A</v>
      </c>
      <c r="I136" s="1"/>
    </row>
    <row r="137" spans="1:9">
      <c r="A137" s="43" t="s">
        <v>136</v>
      </c>
      <c r="B137" s="44">
        <f>IF(B136=0,0,IF((B136+100)*12&lt;=年薪个税筹划!$C$5,B136+100,0))</f>
        <v>0</v>
      </c>
      <c r="C137" s="44">
        <f t="shared" si="8"/>
        <v>0</v>
      </c>
      <c r="D137" s="44">
        <f>(B137&lt;&gt;0)*年薪个税筹划!$C$5-方案清单!B137*12</f>
        <v>0</v>
      </c>
      <c r="E137" s="45">
        <f>ROUND(MAX((B137-3500)*{0.03,0.1,0.2,0.25,0.3,0.35,0.45}-{0,105,555,1005,2755,5505,13505},0),2)</f>
        <v>0</v>
      </c>
      <c r="F137" s="45">
        <f>LOOKUP(D137/12,{0,1500.001,4500.001,9000.001,35000.001,55000.001,80000.001},{0.03,0.1,0.2,0.25,0.3,0.35,0.45})*D137-LOOKUP(D137/12,{0,1500.001,4500.001,9000.001,35000.001,55000.001,80000.001},{0,105,555,1005,2755,5505,13505})</f>
        <v>0</v>
      </c>
      <c r="G137" s="45">
        <f t="shared" si="7"/>
        <v>0</v>
      </c>
      <c r="H137" s="45" t="e">
        <f t="shared" ca="1" si="9"/>
        <v>#N/A</v>
      </c>
      <c r="I137" s="1"/>
    </row>
    <row r="138" spans="1:9">
      <c r="A138" s="46" t="s">
        <v>137</v>
      </c>
      <c r="B138" s="47">
        <f>IF(B137=0,0,IF((B137+100)*12&lt;=年薪个税筹划!$C$5,B137+100,0))</f>
        <v>0</v>
      </c>
      <c r="C138" s="47">
        <f t="shared" si="8"/>
        <v>0</v>
      </c>
      <c r="D138" s="47">
        <f>(B138&lt;&gt;0)*年薪个税筹划!$C$5-方案清单!B138*12</f>
        <v>0</v>
      </c>
      <c r="E138" s="48">
        <f>ROUND(MAX((B138-3500)*{0.03,0.1,0.2,0.25,0.3,0.35,0.45}-{0,105,555,1005,2755,5505,13505},0),2)</f>
        <v>0</v>
      </c>
      <c r="F138" s="48">
        <f>LOOKUP(D138/12,{0,1500.001,4500.001,9000.001,35000.001,55000.001,80000.001},{0.03,0.1,0.2,0.25,0.3,0.35,0.45})*D138-LOOKUP(D138/12,{0,1500.001,4500.001,9000.001,35000.001,55000.001,80000.001},{0,105,555,1005,2755,5505,13505})</f>
        <v>0</v>
      </c>
      <c r="G138" s="48">
        <f t="shared" si="7"/>
        <v>0</v>
      </c>
      <c r="H138" s="48" t="e">
        <f t="shared" ca="1" si="9"/>
        <v>#N/A</v>
      </c>
      <c r="I138" s="1"/>
    </row>
    <row r="139" spans="1:9">
      <c r="A139" s="43" t="s">
        <v>138</v>
      </c>
      <c r="B139" s="44">
        <f>IF(B138=0,0,IF((B138+100)*12&lt;=年薪个税筹划!$C$5,B138+100,0))</f>
        <v>0</v>
      </c>
      <c r="C139" s="44">
        <f t="shared" si="8"/>
        <v>0</v>
      </c>
      <c r="D139" s="44">
        <f>(B139&lt;&gt;0)*年薪个税筹划!$C$5-方案清单!B139*12</f>
        <v>0</v>
      </c>
      <c r="E139" s="45">
        <f>ROUND(MAX((B139-3500)*{0.03,0.1,0.2,0.25,0.3,0.35,0.45}-{0,105,555,1005,2755,5505,13505},0),2)</f>
        <v>0</v>
      </c>
      <c r="F139" s="45">
        <f>LOOKUP(D139/12,{0,1500.001,4500.001,9000.001,35000.001,55000.001,80000.001},{0.03,0.1,0.2,0.25,0.3,0.35,0.45})*D139-LOOKUP(D139/12,{0,1500.001,4500.001,9000.001,35000.001,55000.001,80000.001},{0,105,555,1005,2755,5505,13505})</f>
        <v>0</v>
      </c>
      <c r="G139" s="45">
        <f t="shared" si="7"/>
        <v>0</v>
      </c>
      <c r="H139" s="45" t="e">
        <f t="shared" ca="1" si="9"/>
        <v>#N/A</v>
      </c>
      <c r="I139" s="1"/>
    </row>
    <row r="140" spans="1:9">
      <c r="A140" s="46" t="s">
        <v>139</v>
      </c>
      <c r="B140" s="47">
        <f>IF(B139=0,0,IF((B139+100)*12&lt;=年薪个税筹划!$C$5,B139+100,0))</f>
        <v>0</v>
      </c>
      <c r="C140" s="47">
        <f t="shared" si="8"/>
        <v>0</v>
      </c>
      <c r="D140" s="47">
        <f>(B140&lt;&gt;0)*年薪个税筹划!$C$5-方案清单!B140*12</f>
        <v>0</v>
      </c>
      <c r="E140" s="48">
        <f>ROUND(MAX((B140-3500)*{0.03,0.1,0.2,0.25,0.3,0.35,0.45}-{0,105,555,1005,2755,5505,13505},0),2)</f>
        <v>0</v>
      </c>
      <c r="F140" s="48">
        <f>LOOKUP(D140/12,{0,1500.001,4500.001,9000.001,35000.001,55000.001,80000.001},{0.03,0.1,0.2,0.25,0.3,0.35,0.45})*D140-LOOKUP(D140/12,{0,1500.001,4500.001,9000.001,35000.001,55000.001,80000.001},{0,105,555,1005,2755,5505,13505})</f>
        <v>0</v>
      </c>
      <c r="G140" s="48">
        <f t="shared" si="7"/>
        <v>0</v>
      </c>
      <c r="H140" s="48" t="e">
        <f t="shared" ca="1" si="9"/>
        <v>#N/A</v>
      </c>
      <c r="I140" s="1"/>
    </row>
    <row r="141" spans="1:9">
      <c r="A141" s="43" t="s">
        <v>140</v>
      </c>
      <c r="B141" s="44">
        <f>IF(B140=0,0,IF((B140+100)*12&lt;=年薪个税筹划!$C$5,B140+100,0))</f>
        <v>0</v>
      </c>
      <c r="C141" s="44">
        <f t="shared" si="8"/>
        <v>0</v>
      </c>
      <c r="D141" s="44">
        <f>(B141&lt;&gt;0)*年薪个税筹划!$C$5-方案清单!B141*12</f>
        <v>0</v>
      </c>
      <c r="E141" s="45">
        <f>ROUND(MAX((B141-3500)*{0.03,0.1,0.2,0.25,0.3,0.35,0.45}-{0,105,555,1005,2755,5505,13505},0),2)</f>
        <v>0</v>
      </c>
      <c r="F141" s="45">
        <f>LOOKUP(D141/12,{0,1500.001,4500.001,9000.001,35000.001,55000.001,80000.001},{0.03,0.1,0.2,0.25,0.3,0.35,0.45})*D141-LOOKUP(D141/12,{0,1500.001,4500.001,9000.001,35000.001,55000.001,80000.001},{0,105,555,1005,2755,5505,13505})</f>
        <v>0</v>
      </c>
      <c r="G141" s="45">
        <f t="shared" si="7"/>
        <v>0</v>
      </c>
      <c r="H141" s="45" t="e">
        <f t="shared" ca="1" si="9"/>
        <v>#N/A</v>
      </c>
      <c r="I141" s="1"/>
    </row>
    <row r="142" spans="1:9">
      <c r="A142" s="46" t="s">
        <v>141</v>
      </c>
      <c r="B142" s="47">
        <f>IF(B141=0,0,IF((B141+100)*12&lt;=年薪个税筹划!$C$5,B141+100,0))</f>
        <v>0</v>
      </c>
      <c r="C142" s="47">
        <f t="shared" si="8"/>
        <v>0</v>
      </c>
      <c r="D142" s="47">
        <f>(B142&lt;&gt;0)*年薪个税筹划!$C$5-方案清单!B142*12</f>
        <v>0</v>
      </c>
      <c r="E142" s="48">
        <f>ROUND(MAX((B142-3500)*{0.03,0.1,0.2,0.25,0.3,0.35,0.45}-{0,105,555,1005,2755,5505,13505},0),2)</f>
        <v>0</v>
      </c>
      <c r="F142" s="48">
        <f>LOOKUP(D142/12,{0,1500.001,4500.001,9000.001,35000.001,55000.001,80000.001},{0.03,0.1,0.2,0.25,0.3,0.35,0.45})*D142-LOOKUP(D142/12,{0,1500.001,4500.001,9000.001,35000.001,55000.001,80000.001},{0,105,555,1005,2755,5505,13505})</f>
        <v>0</v>
      </c>
      <c r="G142" s="48">
        <f t="shared" si="7"/>
        <v>0</v>
      </c>
      <c r="H142" s="48" t="e">
        <f t="shared" ca="1" si="9"/>
        <v>#N/A</v>
      </c>
      <c r="I142" s="1"/>
    </row>
    <row r="143" spans="1:9">
      <c r="A143" s="43" t="s">
        <v>142</v>
      </c>
      <c r="B143" s="44">
        <f>IF(B142=0,0,IF((B142+100)*12&lt;=年薪个税筹划!$C$5,B142+100,0))</f>
        <v>0</v>
      </c>
      <c r="C143" s="44">
        <f t="shared" si="8"/>
        <v>0</v>
      </c>
      <c r="D143" s="44">
        <f>(B143&lt;&gt;0)*年薪个税筹划!$C$5-方案清单!B143*12</f>
        <v>0</v>
      </c>
      <c r="E143" s="45">
        <f>ROUND(MAX((B143-3500)*{0.03,0.1,0.2,0.25,0.3,0.35,0.45}-{0,105,555,1005,2755,5505,13505},0),2)</f>
        <v>0</v>
      </c>
      <c r="F143" s="45">
        <f>LOOKUP(D143/12,{0,1500.001,4500.001,9000.001,35000.001,55000.001,80000.001},{0.03,0.1,0.2,0.25,0.3,0.35,0.45})*D143-LOOKUP(D143/12,{0,1500.001,4500.001,9000.001,35000.001,55000.001,80000.001},{0,105,555,1005,2755,5505,13505})</f>
        <v>0</v>
      </c>
      <c r="G143" s="45">
        <f t="shared" si="7"/>
        <v>0</v>
      </c>
      <c r="H143" s="45" t="e">
        <f t="shared" ca="1" si="9"/>
        <v>#N/A</v>
      </c>
      <c r="I143" s="1"/>
    </row>
    <row r="144" spans="1:9">
      <c r="A144" s="46" t="s">
        <v>143</v>
      </c>
      <c r="B144" s="47">
        <f>IF(B143=0,0,IF((B143+100)*12&lt;=年薪个税筹划!$C$5,B143+100,0))</f>
        <v>0</v>
      </c>
      <c r="C144" s="47">
        <f t="shared" si="8"/>
        <v>0</v>
      </c>
      <c r="D144" s="47">
        <f>(B144&lt;&gt;0)*年薪个税筹划!$C$5-方案清单!B144*12</f>
        <v>0</v>
      </c>
      <c r="E144" s="48">
        <f>ROUND(MAX((B144-3500)*{0.03,0.1,0.2,0.25,0.3,0.35,0.45}-{0,105,555,1005,2755,5505,13505},0),2)</f>
        <v>0</v>
      </c>
      <c r="F144" s="48">
        <f>LOOKUP(D144/12,{0,1500.001,4500.001,9000.001,35000.001,55000.001,80000.001},{0.03,0.1,0.2,0.25,0.3,0.35,0.45})*D144-LOOKUP(D144/12,{0,1500.001,4500.001,9000.001,35000.001,55000.001,80000.001},{0,105,555,1005,2755,5505,13505})</f>
        <v>0</v>
      </c>
      <c r="G144" s="48">
        <f t="shared" si="7"/>
        <v>0</v>
      </c>
      <c r="H144" s="48" t="e">
        <f t="shared" ca="1" si="9"/>
        <v>#N/A</v>
      </c>
      <c r="I144" s="1"/>
    </row>
    <row r="145" spans="1:9">
      <c r="A145" s="43" t="s">
        <v>144</v>
      </c>
      <c r="B145" s="44">
        <f>IF(B144=0,0,IF((B144+100)*12&lt;=年薪个税筹划!$C$5,B144+100,0))</f>
        <v>0</v>
      </c>
      <c r="C145" s="44">
        <f t="shared" si="8"/>
        <v>0</v>
      </c>
      <c r="D145" s="44">
        <f>(B145&lt;&gt;0)*年薪个税筹划!$C$5-方案清单!B145*12</f>
        <v>0</v>
      </c>
      <c r="E145" s="45">
        <f>ROUND(MAX((B145-3500)*{0.03,0.1,0.2,0.25,0.3,0.35,0.45}-{0,105,555,1005,2755,5505,13505},0),2)</f>
        <v>0</v>
      </c>
      <c r="F145" s="45">
        <f>LOOKUP(D145/12,{0,1500.001,4500.001,9000.001,35000.001,55000.001,80000.001},{0.03,0.1,0.2,0.25,0.3,0.35,0.45})*D145-LOOKUP(D145/12,{0,1500.001,4500.001,9000.001,35000.001,55000.001,80000.001},{0,105,555,1005,2755,5505,13505})</f>
        <v>0</v>
      </c>
      <c r="G145" s="45">
        <f t="shared" si="7"/>
        <v>0</v>
      </c>
      <c r="H145" s="45" t="e">
        <f t="shared" ca="1" si="9"/>
        <v>#N/A</v>
      </c>
      <c r="I145" s="1"/>
    </row>
    <row r="146" spans="1:9">
      <c r="A146" s="46" t="s">
        <v>145</v>
      </c>
      <c r="B146" s="47">
        <f>IF(B145=0,0,IF((B145+100)*12&lt;=年薪个税筹划!$C$5,B145+100,0))</f>
        <v>0</v>
      </c>
      <c r="C146" s="47">
        <f t="shared" si="8"/>
        <v>0</v>
      </c>
      <c r="D146" s="47">
        <f>(B146&lt;&gt;0)*年薪个税筹划!$C$5-方案清单!B146*12</f>
        <v>0</v>
      </c>
      <c r="E146" s="48">
        <f>ROUND(MAX((B146-3500)*{0.03,0.1,0.2,0.25,0.3,0.35,0.45}-{0,105,555,1005,2755,5505,13505},0),2)</f>
        <v>0</v>
      </c>
      <c r="F146" s="48">
        <f>LOOKUP(D146/12,{0,1500.001,4500.001,9000.001,35000.001,55000.001,80000.001},{0.03,0.1,0.2,0.25,0.3,0.35,0.45})*D146-LOOKUP(D146/12,{0,1500.001,4500.001,9000.001,35000.001,55000.001,80000.001},{0,105,555,1005,2755,5505,13505})</f>
        <v>0</v>
      </c>
      <c r="G146" s="48">
        <f t="shared" si="7"/>
        <v>0</v>
      </c>
      <c r="H146" s="48" t="e">
        <f t="shared" ca="1" si="9"/>
        <v>#N/A</v>
      </c>
      <c r="I146" s="1"/>
    </row>
    <row r="147" spans="1:9">
      <c r="A147" s="43" t="s">
        <v>146</v>
      </c>
      <c r="B147" s="44">
        <f>IF(B146=0,0,IF((B146+100)*12&lt;=年薪个税筹划!$C$5,B146+100,0))</f>
        <v>0</v>
      </c>
      <c r="C147" s="44">
        <f t="shared" si="8"/>
        <v>0</v>
      </c>
      <c r="D147" s="44">
        <f>(B147&lt;&gt;0)*年薪个税筹划!$C$5-方案清单!B147*12</f>
        <v>0</v>
      </c>
      <c r="E147" s="45">
        <f>ROUND(MAX((B147-3500)*{0.03,0.1,0.2,0.25,0.3,0.35,0.45}-{0,105,555,1005,2755,5505,13505},0),2)</f>
        <v>0</v>
      </c>
      <c r="F147" s="45">
        <f>LOOKUP(D147/12,{0,1500.001,4500.001,9000.001,35000.001,55000.001,80000.001},{0.03,0.1,0.2,0.25,0.3,0.35,0.45})*D147-LOOKUP(D147/12,{0,1500.001,4500.001,9000.001,35000.001,55000.001,80000.001},{0,105,555,1005,2755,5505,13505})</f>
        <v>0</v>
      </c>
      <c r="G147" s="45">
        <f t="shared" si="7"/>
        <v>0</v>
      </c>
      <c r="H147" s="45" t="e">
        <f t="shared" ca="1" si="9"/>
        <v>#N/A</v>
      </c>
      <c r="I147" s="1"/>
    </row>
    <row r="148" spans="1:9">
      <c r="A148" s="46" t="s">
        <v>147</v>
      </c>
      <c r="B148" s="47">
        <f>IF(B147=0,0,IF((B147+100)*12&lt;=年薪个税筹划!$C$5,B147+100,0))</f>
        <v>0</v>
      </c>
      <c r="C148" s="47">
        <f t="shared" si="8"/>
        <v>0</v>
      </c>
      <c r="D148" s="47">
        <f>(B148&lt;&gt;0)*年薪个税筹划!$C$5-方案清单!B148*12</f>
        <v>0</v>
      </c>
      <c r="E148" s="48">
        <f>ROUND(MAX((B148-3500)*{0.03,0.1,0.2,0.25,0.3,0.35,0.45}-{0,105,555,1005,2755,5505,13505},0),2)</f>
        <v>0</v>
      </c>
      <c r="F148" s="48">
        <f>LOOKUP(D148/12,{0,1500.001,4500.001,9000.001,35000.001,55000.001,80000.001},{0.03,0.1,0.2,0.25,0.3,0.35,0.45})*D148-LOOKUP(D148/12,{0,1500.001,4500.001,9000.001,35000.001,55000.001,80000.001},{0,105,555,1005,2755,5505,13505})</f>
        <v>0</v>
      </c>
      <c r="G148" s="48">
        <f t="shared" si="7"/>
        <v>0</v>
      </c>
      <c r="H148" s="48" t="e">
        <f t="shared" ca="1" si="9"/>
        <v>#N/A</v>
      </c>
      <c r="I148" s="1"/>
    </row>
    <row r="149" spans="1:9">
      <c r="A149" s="43" t="s">
        <v>148</v>
      </c>
      <c r="B149" s="44">
        <f>IF(B148=0,0,IF((B148+100)*12&lt;=年薪个税筹划!$C$5,B148+100,0))</f>
        <v>0</v>
      </c>
      <c r="C149" s="44">
        <f t="shared" si="8"/>
        <v>0</v>
      </c>
      <c r="D149" s="44">
        <f>(B149&lt;&gt;0)*年薪个税筹划!$C$5-方案清单!B149*12</f>
        <v>0</v>
      </c>
      <c r="E149" s="45">
        <f>ROUND(MAX((B149-3500)*{0.03,0.1,0.2,0.25,0.3,0.35,0.45}-{0,105,555,1005,2755,5505,13505},0),2)</f>
        <v>0</v>
      </c>
      <c r="F149" s="45">
        <f>LOOKUP(D149/12,{0,1500.001,4500.001,9000.001,35000.001,55000.001,80000.001},{0.03,0.1,0.2,0.25,0.3,0.35,0.45})*D149-LOOKUP(D149/12,{0,1500.001,4500.001,9000.001,35000.001,55000.001,80000.001},{0,105,555,1005,2755,5505,13505})</f>
        <v>0</v>
      </c>
      <c r="G149" s="45">
        <f t="shared" si="7"/>
        <v>0</v>
      </c>
      <c r="H149" s="45" t="e">
        <f t="shared" ca="1" si="9"/>
        <v>#N/A</v>
      </c>
      <c r="I149" s="1"/>
    </row>
    <row r="150" spans="1:9">
      <c r="A150" s="46" t="s">
        <v>149</v>
      </c>
      <c r="B150" s="47">
        <f>IF(B149=0,0,IF((B149+100)*12&lt;=年薪个税筹划!$C$5,B149+100,0))</f>
        <v>0</v>
      </c>
      <c r="C150" s="47">
        <f t="shared" si="8"/>
        <v>0</v>
      </c>
      <c r="D150" s="47">
        <f>(B150&lt;&gt;0)*年薪个税筹划!$C$5-方案清单!B150*12</f>
        <v>0</v>
      </c>
      <c r="E150" s="48">
        <f>ROUND(MAX((B150-3500)*{0.03,0.1,0.2,0.25,0.3,0.35,0.45}-{0,105,555,1005,2755,5505,13505},0),2)</f>
        <v>0</v>
      </c>
      <c r="F150" s="48">
        <f>LOOKUP(D150/12,{0,1500.001,4500.001,9000.001,35000.001,55000.001,80000.001},{0.03,0.1,0.2,0.25,0.3,0.35,0.45})*D150-LOOKUP(D150/12,{0,1500.001,4500.001,9000.001,35000.001,55000.001,80000.001},{0,105,555,1005,2755,5505,13505})</f>
        <v>0</v>
      </c>
      <c r="G150" s="48">
        <f t="shared" si="7"/>
        <v>0</v>
      </c>
      <c r="H150" s="48" t="e">
        <f t="shared" ca="1" si="9"/>
        <v>#N/A</v>
      </c>
      <c r="I150" s="1"/>
    </row>
    <row r="151" spans="1:9">
      <c r="A151" s="43" t="s">
        <v>150</v>
      </c>
      <c r="B151" s="44">
        <f>IF(B150=0,0,IF((B150+100)*12&lt;=年薪个税筹划!$C$5,B150+100,0))</f>
        <v>0</v>
      </c>
      <c r="C151" s="44">
        <f t="shared" si="8"/>
        <v>0</v>
      </c>
      <c r="D151" s="44">
        <f>(B151&lt;&gt;0)*年薪个税筹划!$C$5-方案清单!B151*12</f>
        <v>0</v>
      </c>
      <c r="E151" s="45">
        <f>ROUND(MAX((B151-3500)*{0.03,0.1,0.2,0.25,0.3,0.35,0.45}-{0,105,555,1005,2755,5505,13505},0),2)</f>
        <v>0</v>
      </c>
      <c r="F151" s="45">
        <f>LOOKUP(D151/12,{0,1500.001,4500.001,9000.001,35000.001,55000.001,80000.001},{0.03,0.1,0.2,0.25,0.3,0.35,0.45})*D151-LOOKUP(D151/12,{0,1500.001,4500.001,9000.001,35000.001,55000.001,80000.001},{0,105,555,1005,2755,5505,13505})</f>
        <v>0</v>
      </c>
      <c r="G151" s="45">
        <f t="shared" si="7"/>
        <v>0</v>
      </c>
      <c r="H151" s="45" t="e">
        <f t="shared" ca="1" si="9"/>
        <v>#N/A</v>
      </c>
      <c r="I151" s="1"/>
    </row>
    <row r="152" spans="1:9">
      <c r="A152" s="46" t="s">
        <v>151</v>
      </c>
      <c r="B152" s="47">
        <f>IF(B151=0,0,IF((B151+100)*12&lt;=年薪个税筹划!$C$5,B151+100,0))</f>
        <v>0</v>
      </c>
      <c r="C152" s="47">
        <f t="shared" si="8"/>
        <v>0</v>
      </c>
      <c r="D152" s="47">
        <f>(B152&lt;&gt;0)*年薪个税筹划!$C$5-方案清单!B152*12</f>
        <v>0</v>
      </c>
      <c r="E152" s="48">
        <f>ROUND(MAX((B152-3500)*{0.03,0.1,0.2,0.25,0.3,0.35,0.45}-{0,105,555,1005,2755,5505,13505},0),2)</f>
        <v>0</v>
      </c>
      <c r="F152" s="48">
        <f>LOOKUP(D152/12,{0,1500.001,4500.001,9000.001,35000.001,55000.001,80000.001},{0.03,0.1,0.2,0.25,0.3,0.35,0.45})*D152-LOOKUP(D152/12,{0,1500.001,4500.001,9000.001,35000.001,55000.001,80000.001},{0,105,555,1005,2755,5505,13505})</f>
        <v>0</v>
      </c>
      <c r="G152" s="48">
        <f t="shared" si="7"/>
        <v>0</v>
      </c>
      <c r="H152" s="48" t="e">
        <f t="shared" ca="1" si="9"/>
        <v>#N/A</v>
      </c>
      <c r="I152" s="1"/>
    </row>
    <row r="153" spans="1:9">
      <c r="A153" s="43" t="s">
        <v>152</v>
      </c>
      <c r="B153" s="44">
        <f>IF(B152=0,0,IF((B152+100)*12&lt;=年薪个税筹划!$C$5,B152+100,0))</f>
        <v>0</v>
      </c>
      <c r="C153" s="44">
        <f t="shared" si="8"/>
        <v>0</v>
      </c>
      <c r="D153" s="44">
        <f>(B153&lt;&gt;0)*年薪个税筹划!$C$5-方案清单!B153*12</f>
        <v>0</v>
      </c>
      <c r="E153" s="45">
        <f>ROUND(MAX((B153-3500)*{0.03,0.1,0.2,0.25,0.3,0.35,0.45}-{0,105,555,1005,2755,5505,13505},0),2)</f>
        <v>0</v>
      </c>
      <c r="F153" s="45">
        <f>LOOKUP(D153/12,{0,1500.001,4500.001,9000.001,35000.001,55000.001,80000.001},{0.03,0.1,0.2,0.25,0.3,0.35,0.45})*D153-LOOKUP(D153/12,{0,1500.001,4500.001,9000.001,35000.001,55000.001,80000.001},{0,105,555,1005,2755,5505,13505})</f>
        <v>0</v>
      </c>
      <c r="G153" s="45">
        <f t="shared" si="7"/>
        <v>0</v>
      </c>
      <c r="H153" s="45" t="e">
        <f t="shared" ca="1" si="9"/>
        <v>#N/A</v>
      </c>
      <c r="I153" s="1"/>
    </row>
    <row r="154" spans="1:9">
      <c r="A154" s="46" t="s">
        <v>153</v>
      </c>
      <c r="B154" s="47">
        <f>IF(B153=0,0,IF((B153+100)*12&lt;=年薪个税筹划!$C$5,B153+100,0))</f>
        <v>0</v>
      </c>
      <c r="C154" s="47">
        <f t="shared" si="8"/>
        <v>0</v>
      </c>
      <c r="D154" s="47">
        <f>(B154&lt;&gt;0)*年薪个税筹划!$C$5-方案清单!B154*12</f>
        <v>0</v>
      </c>
      <c r="E154" s="48">
        <f>ROUND(MAX((B154-3500)*{0.03,0.1,0.2,0.25,0.3,0.35,0.45}-{0,105,555,1005,2755,5505,13505},0),2)</f>
        <v>0</v>
      </c>
      <c r="F154" s="48">
        <f>LOOKUP(D154/12,{0,1500.001,4500.001,9000.001,35000.001,55000.001,80000.001},{0.03,0.1,0.2,0.25,0.3,0.35,0.45})*D154-LOOKUP(D154/12,{0,1500.001,4500.001,9000.001,35000.001,55000.001,80000.001},{0,105,555,1005,2755,5505,13505})</f>
        <v>0</v>
      </c>
      <c r="G154" s="48">
        <f t="shared" si="7"/>
        <v>0</v>
      </c>
      <c r="H154" s="48" t="e">
        <f t="shared" ca="1" si="9"/>
        <v>#N/A</v>
      </c>
      <c r="I154" s="1"/>
    </row>
    <row r="155" spans="1:9">
      <c r="A155" s="43" t="s">
        <v>154</v>
      </c>
      <c r="B155" s="44">
        <f>IF(B154=0,0,IF((B154+100)*12&lt;=年薪个税筹划!$C$5,B154+100,0))</f>
        <v>0</v>
      </c>
      <c r="C155" s="44">
        <f t="shared" si="8"/>
        <v>0</v>
      </c>
      <c r="D155" s="44">
        <f>(B155&lt;&gt;0)*年薪个税筹划!$C$5-方案清单!B155*12</f>
        <v>0</v>
      </c>
      <c r="E155" s="45">
        <f>ROUND(MAX((B155-3500)*{0.03,0.1,0.2,0.25,0.3,0.35,0.45}-{0,105,555,1005,2755,5505,13505},0),2)</f>
        <v>0</v>
      </c>
      <c r="F155" s="45">
        <f>LOOKUP(D155/12,{0,1500.001,4500.001,9000.001,35000.001,55000.001,80000.001},{0.03,0.1,0.2,0.25,0.3,0.35,0.45})*D155-LOOKUP(D155/12,{0,1500.001,4500.001,9000.001,35000.001,55000.001,80000.001},{0,105,555,1005,2755,5505,13505})</f>
        <v>0</v>
      </c>
      <c r="G155" s="45">
        <f t="shared" si="7"/>
        <v>0</v>
      </c>
      <c r="H155" s="45" t="e">
        <f t="shared" ca="1" si="9"/>
        <v>#N/A</v>
      </c>
      <c r="I155" s="1"/>
    </row>
    <row r="156" spans="1:9">
      <c r="A156" s="46" t="s">
        <v>155</v>
      </c>
      <c r="B156" s="47">
        <f>IF(B155=0,0,IF((B155+100)*12&lt;=年薪个税筹划!$C$5,B155+100,0))</f>
        <v>0</v>
      </c>
      <c r="C156" s="47">
        <f t="shared" si="8"/>
        <v>0</v>
      </c>
      <c r="D156" s="47">
        <f>(B156&lt;&gt;0)*年薪个税筹划!$C$5-方案清单!B156*12</f>
        <v>0</v>
      </c>
      <c r="E156" s="48">
        <f>ROUND(MAX((B156-3500)*{0.03,0.1,0.2,0.25,0.3,0.35,0.45}-{0,105,555,1005,2755,5505,13505},0),2)</f>
        <v>0</v>
      </c>
      <c r="F156" s="48">
        <f>LOOKUP(D156/12,{0,1500.001,4500.001,9000.001,35000.001,55000.001,80000.001},{0.03,0.1,0.2,0.25,0.3,0.35,0.45})*D156-LOOKUP(D156/12,{0,1500.001,4500.001,9000.001,35000.001,55000.001,80000.001},{0,105,555,1005,2755,5505,13505})</f>
        <v>0</v>
      </c>
      <c r="G156" s="48">
        <f t="shared" si="7"/>
        <v>0</v>
      </c>
      <c r="H156" s="48" t="e">
        <f t="shared" ca="1" si="9"/>
        <v>#N/A</v>
      </c>
      <c r="I156" s="1"/>
    </row>
    <row r="157" spans="1:9">
      <c r="A157" s="43" t="s">
        <v>156</v>
      </c>
      <c r="B157" s="44">
        <f>IF(B156=0,0,IF((B156+100)*12&lt;=年薪个税筹划!$C$5,B156+100,0))</f>
        <v>0</v>
      </c>
      <c r="C157" s="44">
        <f t="shared" si="8"/>
        <v>0</v>
      </c>
      <c r="D157" s="44">
        <f>(B157&lt;&gt;0)*年薪个税筹划!$C$5-方案清单!B157*12</f>
        <v>0</v>
      </c>
      <c r="E157" s="45">
        <f>ROUND(MAX((B157-3500)*{0.03,0.1,0.2,0.25,0.3,0.35,0.45}-{0,105,555,1005,2755,5505,13505},0),2)</f>
        <v>0</v>
      </c>
      <c r="F157" s="45">
        <f>LOOKUP(D157/12,{0,1500.001,4500.001,9000.001,35000.001,55000.001,80000.001},{0.03,0.1,0.2,0.25,0.3,0.35,0.45})*D157-LOOKUP(D157/12,{0,1500.001,4500.001,9000.001,35000.001,55000.001,80000.001},{0,105,555,1005,2755,5505,13505})</f>
        <v>0</v>
      </c>
      <c r="G157" s="45">
        <f t="shared" si="7"/>
        <v>0</v>
      </c>
      <c r="H157" s="45" t="e">
        <f t="shared" ca="1" si="9"/>
        <v>#N/A</v>
      </c>
      <c r="I157" s="1"/>
    </row>
    <row r="158" spans="1:9">
      <c r="A158" s="46" t="s">
        <v>157</v>
      </c>
      <c r="B158" s="47">
        <f>IF(B157=0,0,IF((B157+100)*12&lt;=年薪个税筹划!$C$5,B157+100,0))</f>
        <v>0</v>
      </c>
      <c r="C158" s="47">
        <f t="shared" si="8"/>
        <v>0</v>
      </c>
      <c r="D158" s="47">
        <f>(B158&lt;&gt;0)*年薪个税筹划!$C$5-方案清单!B158*12</f>
        <v>0</v>
      </c>
      <c r="E158" s="48">
        <f>ROUND(MAX((B158-3500)*{0.03,0.1,0.2,0.25,0.3,0.35,0.45}-{0,105,555,1005,2755,5505,13505},0),2)</f>
        <v>0</v>
      </c>
      <c r="F158" s="48">
        <f>LOOKUP(D158/12,{0,1500.001,4500.001,9000.001,35000.001,55000.001,80000.001},{0.03,0.1,0.2,0.25,0.3,0.35,0.45})*D158-LOOKUP(D158/12,{0,1500.001,4500.001,9000.001,35000.001,55000.001,80000.001},{0,105,555,1005,2755,5505,13505})</f>
        <v>0</v>
      </c>
      <c r="G158" s="48">
        <f t="shared" si="7"/>
        <v>0</v>
      </c>
      <c r="H158" s="48" t="e">
        <f t="shared" ca="1" si="9"/>
        <v>#N/A</v>
      </c>
      <c r="I158" s="1"/>
    </row>
    <row r="159" spans="1:9">
      <c r="A159" s="43" t="s">
        <v>158</v>
      </c>
      <c r="B159" s="44">
        <f>IF(B158=0,0,IF((B158+100)*12&lt;=年薪个税筹划!$C$5,B158+100,0))</f>
        <v>0</v>
      </c>
      <c r="C159" s="44">
        <f t="shared" si="8"/>
        <v>0</v>
      </c>
      <c r="D159" s="44">
        <f>(B159&lt;&gt;0)*年薪个税筹划!$C$5-方案清单!B159*12</f>
        <v>0</v>
      </c>
      <c r="E159" s="45">
        <f>ROUND(MAX((B159-3500)*{0.03,0.1,0.2,0.25,0.3,0.35,0.45}-{0,105,555,1005,2755,5505,13505},0),2)</f>
        <v>0</v>
      </c>
      <c r="F159" s="45">
        <f>LOOKUP(D159/12,{0,1500.001,4500.001,9000.001,35000.001,55000.001,80000.001},{0.03,0.1,0.2,0.25,0.3,0.35,0.45})*D159-LOOKUP(D159/12,{0,1500.001,4500.001,9000.001,35000.001,55000.001,80000.001},{0,105,555,1005,2755,5505,13505})</f>
        <v>0</v>
      </c>
      <c r="G159" s="45">
        <f t="shared" si="7"/>
        <v>0</v>
      </c>
      <c r="H159" s="45" t="e">
        <f t="shared" ca="1" si="9"/>
        <v>#N/A</v>
      </c>
      <c r="I159" s="1"/>
    </row>
    <row r="160" spans="1:9">
      <c r="A160" s="46" t="s">
        <v>159</v>
      </c>
      <c r="B160" s="47">
        <f>IF(B159=0,0,IF((B159+100)*12&lt;=年薪个税筹划!$C$5,B159+100,0))</f>
        <v>0</v>
      </c>
      <c r="C160" s="47">
        <f t="shared" si="8"/>
        <v>0</v>
      </c>
      <c r="D160" s="47">
        <f>(B160&lt;&gt;0)*年薪个税筹划!$C$5-方案清单!B160*12</f>
        <v>0</v>
      </c>
      <c r="E160" s="48">
        <f>ROUND(MAX((B160-3500)*{0.03,0.1,0.2,0.25,0.3,0.35,0.45}-{0,105,555,1005,2755,5505,13505},0),2)</f>
        <v>0</v>
      </c>
      <c r="F160" s="48">
        <f>LOOKUP(D160/12,{0,1500.001,4500.001,9000.001,35000.001,55000.001,80000.001},{0.03,0.1,0.2,0.25,0.3,0.35,0.45})*D160-LOOKUP(D160/12,{0,1500.001,4500.001,9000.001,35000.001,55000.001,80000.001},{0,105,555,1005,2755,5505,13505})</f>
        <v>0</v>
      </c>
      <c r="G160" s="48">
        <f t="shared" si="7"/>
        <v>0</v>
      </c>
      <c r="H160" s="48" t="e">
        <f t="shared" ca="1" si="9"/>
        <v>#N/A</v>
      </c>
      <c r="I160" s="1"/>
    </row>
    <row r="161" spans="1:9">
      <c r="A161" s="43" t="s">
        <v>160</v>
      </c>
      <c r="B161" s="44">
        <f>IF(B160=0,0,IF((B160+100)*12&lt;=年薪个税筹划!$C$5,B160+100,0))</f>
        <v>0</v>
      </c>
      <c r="C161" s="44">
        <f t="shared" si="8"/>
        <v>0</v>
      </c>
      <c r="D161" s="44">
        <f>(B161&lt;&gt;0)*年薪个税筹划!$C$5-方案清单!B161*12</f>
        <v>0</v>
      </c>
      <c r="E161" s="45">
        <f>ROUND(MAX((B161-3500)*{0.03,0.1,0.2,0.25,0.3,0.35,0.45}-{0,105,555,1005,2755,5505,13505},0),2)</f>
        <v>0</v>
      </c>
      <c r="F161" s="45">
        <f>LOOKUP(D161/12,{0,1500.001,4500.001,9000.001,35000.001,55000.001,80000.001},{0.03,0.1,0.2,0.25,0.3,0.35,0.45})*D161-LOOKUP(D161/12,{0,1500.001,4500.001,9000.001,35000.001,55000.001,80000.001},{0,105,555,1005,2755,5505,13505})</f>
        <v>0</v>
      </c>
      <c r="G161" s="45">
        <f t="shared" si="7"/>
        <v>0</v>
      </c>
      <c r="H161" s="45" t="e">
        <f t="shared" ca="1" si="9"/>
        <v>#N/A</v>
      </c>
      <c r="I161" s="1"/>
    </row>
    <row r="162" spans="1:9">
      <c r="A162" s="46" t="s">
        <v>161</v>
      </c>
      <c r="B162" s="47">
        <f>IF(B161=0,0,IF((B161+100)*12&lt;=年薪个税筹划!$C$5,B161+100,0))</f>
        <v>0</v>
      </c>
      <c r="C162" s="47">
        <f t="shared" si="8"/>
        <v>0</v>
      </c>
      <c r="D162" s="47">
        <f>(B162&lt;&gt;0)*年薪个税筹划!$C$5-方案清单!B162*12</f>
        <v>0</v>
      </c>
      <c r="E162" s="48">
        <f>ROUND(MAX((B162-3500)*{0.03,0.1,0.2,0.25,0.3,0.35,0.45}-{0,105,555,1005,2755,5505,13505},0),2)</f>
        <v>0</v>
      </c>
      <c r="F162" s="48">
        <f>LOOKUP(D162/12,{0,1500.001,4500.001,9000.001,35000.001,55000.001,80000.001},{0.03,0.1,0.2,0.25,0.3,0.35,0.45})*D162-LOOKUP(D162/12,{0,1500.001,4500.001,9000.001,35000.001,55000.001,80000.001},{0,105,555,1005,2755,5505,13505})</f>
        <v>0</v>
      </c>
      <c r="G162" s="48">
        <f t="shared" si="7"/>
        <v>0</v>
      </c>
      <c r="H162" s="48" t="e">
        <f t="shared" ca="1" si="9"/>
        <v>#N/A</v>
      </c>
      <c r="I162" s="1"/>
    </row>
    <row r="163" spans="1:9">
      <c r="A163" s="43" t="s">
        <v>162</v>
      </c>
      <c r="B163" s="44">
        <f>IF(B162=0,0,IF((B162+100)*12&lt;=年薪个税筹划!$C$5,B162+100,0))</f>
        <v>0</v>
      </c>
      <c r="C163" s="44">
        <f t="shared" si="8"/>
        <v>0</v>
      </c>
      <c r="D163" s="44">
        <f>(B163&lt;&gt;0)*年薪个税筹划!$C$5-方案清单!B163*12</f>
        <v>0</v>
      </c>
      <c r="E163" s="45">
        <f>ROUND(MAX((B163-3500)*{0.03,0.1,0.2,0.25,0.3,0.35,0.45}-{0,105,555,1005,2755,5505,13505},0),2)</f>
        <v>0</v>
      </c>
      <c r="F163" s="45">
        <f>LOOKUP(D163/12,{0,1500.001,4500.001,9000.001,35000.001,55000.001,80000.001},{0.03,0.1,0.2,0.25,0.3,0.35,0.45})*D163-LOOKUP(D163/12,{0,1500.001,4500.001,9000.001,35000.001,55000.001,80000.001},{0,105,555,1005,2755,5505,13505})</f>
        <v>0</v>
      </c>
      <c r="G163" s="45">
        <f t="shared" si="7"/>
        <v>0</v>
      </c>
      <c r="H163" s="45" t="e">
        <f t="shared" ca="1" si="9"/>
        <v>#N/A</v>
      </c>
      <c r="I163" s="1"/>
    </row>
    <row r="164" spans="1:9">
      <c r="A164" s="46" t="s">
        <v>163</v>
      </c>
      <c r="B164" s="47">
        <f>IF(B163=0,0,IF((B163+100)*12&lt;=年薪个税筹划!$C$5,B163+100,0))</f>
        <v>0</v>
      </c>
      <c r="C164" s="47">
        <f t="shared" si="8"/>
        <v>0</v>
      </c>
      <c r="D164" s="47">
        <f>(B164&lt;&gt;0)*年薪个税筹划!$C$5-方案清单!B164*12</f>
        <v>0</v>
      </c>
      <c r="E164" s="48">
        <f>ROUND(MAX((B164-3500)*{0.03,0.1,0.2,0.25,0.3,0.35,0.45}-{0,105,555,1005,2755,5505,13505},0),2)</f>
        <v>0</v>
      </c>
      <c r="F164" s="48">
        <f>LOOKUP(D164/12,{0,1500.001,4500.001,9000.001,35000.001,55000.001,80000.001},{0.03,0.1,0.2,0.25,0.3,0.35,0.45})*D164-LOOKUP(D164/12,{0,1500.001,4500.001,9000.001,35000.001,55000.001,80000.001},{0,105,555,1005,2755,5505,13505})</f>
        <v>0</v>
      </c>
      <c r="G164" s="48">
        <f t="shared" si="7"/>
        <v>0</v>
      </c>
      <c r="H164" s="48" t="e">
        <f t="shared" ca="1" si="9"/>
        <v>#N/A</v>
      </c>
      <c r="I164" s="1"/>
    </row>
    <row r="165" spans="1:9">
      <c r="A165" s="43" t="s">
        <v>164</v>
      </c>
      <c r="B165" s="44">
        <f>IF(B164=0,0,IF((B164+100)*12&lt;=年薪个税筹划!$C$5,B164+100,0))</f>
        <v>0</v>
      </c>
      <c r="C165" s="44">
        <f t="shared" si="8"/>
        <v>0</v>
      </c>
      <c r="D165" s="44">
        <f>(B165&lt;&gt;0)*年薪个税筹划!$C$5-方案清单!B165*12</f>
        <v>0</v>
      </c>
      <c r="E165" s="45">
        <f>ROUND(MAX((B165-3500)*{0.03,0.1,0.2,0.25,0.3,0.35,0.45}-{0,105,555,1005,2755,5505,13505},0),2)</f>
        <v>0</v>
      </c>
      <c r="F165" s="45">
        <f>LOOKUP(D165/12,{0,1500.001,4500.001,9000.001,35000.001,55000.001,80000.001},{0.03,0.1,0.2,0.25,0.3,0.35,0.45})*D165-LOOKUP(D165/12,{0,1500.001,4500.001,9000.001,35000.001,55000.001,80000.001},{0,105,555,1005,2755,5505,13505})</f>
        <v>0</v>
      </c>
      <c r="G165" s="45">
        <f t="shared" si="7"/>
        <v>0</v>
      </c>
      <c r="H165" s="45" t="e">
        <f t="shared" ca="1" si="9"/>
        <v>#N/A</v>
      </c>
      <c r="I165" s="1"/>
    </row>
    <row r="166" spans="1:9">
      <c r="A166" s="46" t="s">
        <v>165</v>
      </c>
      <c r="B166" s="47">
        <f>IF(B165=0,0,IF((B165+100)*12&lt;=年薪个税筹划!$C$5,B165+100,0))</f>
        <v>0</v>
      </c>
      <c r="C166" s="47">
        <f t="shared" si="8"/>
        <v>0</v>
      </c>
      <c r="D166" s="47">
        <f>(B166&lt;&gt;0)*年薪个税筹划!$C$5-方案清单!B166*12</f>
        <v>0</v>
      </c>
      <c r="E166" s="48">
        <f>ROUND(MAX((B166-3500)*{0.03,0.1,0.2,0.25,0.3,0.35,0.45}-{0,105,555,1005,2755,5505,13505},0),2)</f>
        <v>0</v>
      </c>
      <c r="F166" s="48">
        <f>LOOKUP(D166/12,{0,1500.001,4500.001,9000.001,35000.001,55000.001,80000.001},{0.03,0.1,0.2,0.25,0.3,0.35,0.45})*D166-LOOKUP(D166/12,{0,1500.001,4500.001,9000.001,35000.001,55000.001,80000.001},{0,105,555,1005,2755,5505,13505})</f>
        <v>0</v>
      </c>
      <c r="G166" s="48">
        <f t="shared" si="7"/>
        <v>0</v>
      </c>
      <c r="H166" s="48" t="e">
        <f t="shared" ca="1" si="9"/>
        <v>#N/A</v>
      </c>
      <c r="I166" s="1"/>
    </row>
    <row r="167" spans="1:9">
      <c r="A167" s="43" t="s">
        <v>166</v>
      </c>
      <c r="B167" s="44">
        <f>IF(B166=0,0,IF((B166+100)*12&lt;=年薪个税筹划!$C$5,B166+100,0))</f>
        <v>0</v>
      </c>
      <c r="C167" s="44">
        <f t="shared" si="8"/>
        <v>0</v>
      </c>
      <c r="D167" s="44">
        <f>(B167&lt;&gt;0)*年薪个税筹划!$C$5-方案清单!B167*12</f>
        <v>0</v>
      </c>
      <c r="E167" s="45">
        <f>ROUND(MAX((B167-3500)*{0.03,0.1,0.2,0.25,0.3,0.35,0.45}-{0,105,555,1005,2755,5505,13505},0),2)</f>
        <v>0</v>
      </c>
      <c r="F167" s="45">
        <f>LOOKUP(D167/12,{0,1500.001,4500.001,9000.001,35000.001,55000.001,80000.001},{0.03,0.1,0.2,0.25,0.3,0.35,0.45})*D167-LOOKUP(D167/12,{0,1500.001,4500.001,9000.001,35000.001,55000.001,80000.001},{0,105,555,1005,2755,5505,13505})</f>
        <v>0</v>
      </c>
      <c r="G167" s="45">
        <f t="shared" ref="G167:G230" si="10">E167*12+F167</f>
        <v>0</v>
      </c>
      <c r="H167" s="45" t="e">
        <f t="shared" ca="1" si="9"/>
        <v>#N/A</v>
      </c>
      <c r="I167" s="1"/>
    </row>
    <row r="168" spans="1:9">
      <c r="A168" s="46" t="s">
        <v>167</v>
      </c>
      <c r="B168" s="47">
        <f>IF(B167=0,0,IF((B167+100)*12&lt;=年薪个税筹划!$C$5,B167+100,0))</f>
        <v>0</v>
      </c>
      <c r="C168" s="47">
        <f t="shared" si="8"/>
        <v>0</v>
      </c>
      <c r="D168" s="47">
        <f>(B168&lt;&gt;0)*年薪个税筹划!$C$5-方案清单!B168*12</f>
        <v>0</v>
      </c>
      <c r="E168" s="48">
        <f>ROUND(MAX((B168-3500)*{0.03,0.1,0.2,0.25,0.3,0.35,0.45}-{0,105,555,1005,2755,5505,13505},0),2)</f>
        <v>0</v>
      </c>
      <c r="F168" s="48">
        <f>LOOKUP(D168/12,{0,1500.001,4500.001,9000.001,35000.001,55000.001,80000.001},{0.03,0.1,0.2,0.25,0.3,0.35,0.45})*D168-LOOKUP(D168/12,{0,1500.001,4500.001,9000.001,35000.001,55000.001,80000.001},{0,105,555,1005,2755,5505,13505})</f>
        <v>0</v>
      </c>
      <c r="G168" s="48">
        <f t="shared" si="10"/>
        <v>0</v>
      </c>
      <c r="H168" s="48" t="e">
        <f t="shared" ca="1" si="9"/>
        <v>#N/A</v>
      </c>
      <c r="I168" s="1"/>
    </row>
    <row r="169" spans="1:9">
      <c r="A169" s="43" t="s">
        <v>168</v>
      </c>
      <c r="B169" s="44">
        <f>IF(B168=0,0,IF((B168+100)*12&lt;=年薪个税筹划!$C$5,B168+100,0))</f>
        <v>0</v>
      </c>
      <c r="C169" s="44">
        <f t="shared" si="8"/>
        <v>0</v>
      </c>
      <c r="D169" s="44">
        <f>(B169&lt;&gt;0)*年薪个税筹划!$C$5-方案清单!B169*12</f>
        <v>0</v>
      </c>
      <c r="E169" s="45">
        <f>ROUND(MAX((B169-3500)*{0.03,0.1,0.2,0.25,0.3,0.35,0.45}-{0,105,555,1005,2755,5505,13505},0),2)</f>
        <v>0</v>
      </c>
      <c r="F169" s="45">
        <f>LOOKUP(D169/12,{0,1500.001,4500.001,9000.001,35000.001,55000.001,80000.001},{0.03,0.1,0.2,0.25,0.3,0.35,0.45})*D169-LOOKUP(D169/12,{0,1500.001,4500.001,9000.001,35000.001,55000.001,80000.001},{0,105,555,1005,2755,5505,13505})</f>
        <v>0</v>
      </c>
      <c r="G169" s="45">
        <f t="shared" si="10"/>
        <v>0</v>
      </c>
      <c r="H169" s="45" t="e">
        <f t="shared" ca="1" si="9"/>
        <v>#N/A</v>
      </c>
      <c r="I169" s="1"/>
    </row>
    <row r="170" spans="1:9">
      <c r="A170" s="46" t="s">
        <v>169</v>
      </c>
      <c r="B170" s="47">
        <f>IF(B169=0,0,IF((B169+100)*12&lt;=年薪个税筹划!$C$5,B169+100,0))</f>
        <v>0</v>
      </c>
      <c r="C170" s="47">
        <f t="shared" si="8"/>
        <v>0</v>
      </c>
      <c r="D170" s="47">
        <f>(B170&lt;&gt;0)*年薪个税筹划!$C$5-方案清单!B170*12</f>
        <v>0</v>
      </c>
      <c r="E170" s="48">
        <f>ROUND(MAX((B170-3500)*{0.03,0.1,0.2,0.25,0.3,0.35,0.45}-{0,105,555,1005,2755,5505,13505},0),2)</f>
        <v>0</v>
      </c>
      <c r="F170" s="48">
        <f>LOOKUP(D170/12,{0,1500.001,4500.001,9000.001,35000.001,55000.001,80000.001},{0.03,0.1,0.2,0.25,0.3,0.35,0.45})*D170-LOOKUP(D170/12,{0,1500.001,4500.001,9000.001,35000.001,55000.001,80000.001},{0,105,555,1005,2755,5505,13505})</f>
        <v>0</v>
      </c>
      <c r="G170" s="48">
        <f t="shared" si="10"/>
        <v>0</v>
      </c>
      <c r="H170" s="48" t="e">
        <f t="shared" ca="1" si="9"/>
        <v>#N/A</v>
      </c>
      <c r="I170" s="1"/>
    </row>
    <row r="171" spans="1:9">
      <c r="A171" s="43" t="s">
        <v>170</v>
      </c>
      <c r="B171" s="44">
        <f>IF(B170=0,0,IF((B170+100)*12&lt;=年薪个税筹划!$C$5,B170+100,0))</f>
        <v>0</v>
      </c>
      <c r="C171" s="44">
        <f t="shared" si="8"/>
        <v>0</v>
      </c>
      <c r="D171" s="44">
        <f>(B171&lt;&gt;0)*年薪个税筹划!$C$5-方案清单!B171*12</f>
        <v>0</v>
      </c>
      <c r="E171" s="45">
        <f>ROUND(MAX((B171-3500)*{0.03,0.1,0.2,0.25,0.3,0.35,0.45}-{0,105,555,1005,2755,5505,13505},0),2)</f>
        <v>0</v>
      </c>
      <c r="F171" s="45">
        <f>LOOKUP(D171/12,{0,1500.001,4500.001,9000.001,35000.001,55000.001,80000.001},{0.03,0.1,0.2,0.25,0.3,0.35,0.45})*D171-LOOKUP(D171/12,{0,1500.001,4500.001,9000.001,35000.001,55000.001,80000.001},{0,105,555,1005,2755,5505,13505})</f>
        <v>0</v>
      </c>
      <c r="G171" s="45">
        <f t="shared" si="10"/>
        <v>0</v>
      </c>
      <c r="H171" s="45" t="e">
        <f t="shared" ca="1" si="9"/>
        <v>#N/A</v>
      </c>
      <c r="I171" s="1"/>
    </row>
    <row r="172" spans="1:9">
      <c r="A172" s="46" t="s">
        <v>171</v>
      </c>
      <c r="B172" s="47">
        <f>IF(B171=0,0,IF((B171+100)*12&lt;=年薪个税筹划!$C$5,B171+100,0))</f>
        <v>0</v>
      </c>
      <c r="C172" s="47">
        <f t="shared" si="8"/>
        <v>0</v>
      </c>
      <c r="D172" s="47">
        <f>(B172&lt;&gt;0)*年薪个税筹划!$C$5-方案清单!B172*12</f>
        <v>0</v>
      </c>
      <c r="E172" s="48">
        <f>ROUND(MAX((B172-3500)*{0.03,0.1,0.2,0.25,0.3,0.35,0.45}-{0,105,555,1005,2755,5505,13505},0),2)</f>
        <v>0</v>
      </c>
      <c r="F172" s="48">
        <f>LOOKUP(D172/12,{0,1500.001,4500.001,9000.001,35000.001,55000.001,80000.001},{0.03,0.1,0.2,0.25,0.3,0.35,0.45})*D172-LOOKUP(D172/12,{0,1500.001,4500.001,9000.001,35000.001,55000.001,80000.001},{0,105,555,1005,2755,5505,13505})</f>
        <v>0</v>
      </c>
      <c r="G172" s="48">
        <f t="shared" si="10"/>
        <v>0</v>
      </c>
      <c r="H172" s="48" t="e">
        <f t="shared" ca="1" si="9"/>
        <v>#N/A</v>
      </c>
      <c r="I172" s="1"/>
    </row>
    <row r="173" spans="1:9">
      <c r="A173" s="43" t="s">
        <v>172</v>
      </c>
      <c r="B173" s="44">
        <f>IF(B172=0,0,IF((B172+100)*12&lt;=年薪个税筹划!$C$5,B172+100,0))</f>
        <v>0</v>
      </c>
      <c r="C173" s="44">
        <f t="shared" si="8"/>
        <v>0</v>
      </c>
      <c r="D173" s="44">
        <f>(B173&lt;&gt;0)*年薪个税筹划!$C$5-方案清单!B173*12</f>
        <v>0</v>
      </c>
      <c r="E173" s="45">
        <f>ROUND(MAX((B173-3500)*{0.03,0.1,0.2,0.25,0.3,0.35,0.45}-{0,105,555,1005,2755,5505,13505},0),2)</f>
        <v>0</v>
      </c>
      <c r="F173" s="45">
        <f>LOOKUP(D173/12,{0,1500.001,4500.001,9000.001,35000.001,55000.001,80000.001},{0.03,0.1,0.2,0.25,0.3,0.35,0.45})*D173-LOOKUP(D173/12,{0,1500.001,4500.001,9000.001,35000.001,55000.001,80000.001},{0,105,555,1005,2755,5505,13505})</f>
        <v>0</v>
      </c>
      <c r="G173" s="45">
        <f t="shared" si="10"/>
        <v>0</v>
      </c>
      <c r="H173" s="45" t="e">
        <f t="shared" ca="1" si="9"/>
        <v>#N/A</v>
      </c>
      <c r="I173" s="1"/>
    </row>
    <row r="174" spans="1:9">
      <c r="A174" s="46" t="s">
        <v>173</v>
      </c>
      <c r="B174" s="47">
        <f>IF(B173=0,0,IF((B173+100)*12&lt;=年薪个税筹划!$C$5,B173+100,0))</f>
        <v>0</v>
      </c>
      <c r="C174" s="47">
        <f t="shared" si="8"/>
        <v>0</v>
      </c>
      <c r="D174" s="47">
        <f>(B174&lt;&gt;0)*年薪个税筹划!$C$5-方案清单!B174*12</f>
        <v>0</v>
      </c>
      <c r="E174" s="48">
        <f>ROUND(MAX((B174-3500)*{0.03,0.1,0.2,0.25,0.3,0.35,0.45}-{0,105,555,1005,2755,5505,13505},0),2)</f>
        <v>0</v>
      </c>
      <c r="F174" s="48">
        <f>LOOKUP(D174/12,{0,1500.001,4500.001,9000.001,35000.001,55000.001,80000.001},{0.03,0.1,0.2,0.25,0.3,0.35,0.45})*D174-LOOKUP(D174/12,{0,1500.001,4500.001,9000.001,35000.001,55000.001,80000.001},{0,105,555,1005,2755,5505,13505})</f>
        <v>0</v>
      </c>
      <c r="G174" s="48">
        <f t="shared" si="10"/>
        <v>0</v>
      </c>
      <c r="H174" s="48" t="e">
        <f t="shared" ca="1" si="9"/>
        <v>#N/A</v>
      </c>
      <c r="I174" s="1"/>
    </row>
    <row r="175" spans="1:9">
      <c r="A175" s="43" t="s">
        <v>174</v>
      </c>
      <c r="B175" s="44">
        <f>IF(B174=0,0,IF((B174+100)*12&lt;=年薪个税筹划!$C$5,B174+100,0))</f>
        <v>0</v>
      </c>
      <c r="C175" s="44">
        <f t="shared" si="8"/>
        <v>0</v>
      </c>
      <c r="D175" s="44">
        <f>(B175&lt;&gt;0)*年薪个税筹划!$C$5-方案清单!B175*12</f>
        <v>0</v>
      </c>
      <c r="E175" s="45">
        <f>ROUND(MAX((B175-3500)*{0.03,0.1,0.2,0.25,0.3,0.35,0.45}-{0,105,555,1005,2755,5505,13505},0),2)</f>
        <v>0</v>
      </c>
      <c r="F175" s="45">
        <f>LOOKUP(D175/12,{0,1500.001,4500.001,9000.001,35000.001,55000.001,80000.001},{0.03,0.1,0.2,0.25,0.3,0.35,0.45})*D175-LOOKUP(D175/12,{0,1500.001,4500.001,9000.001,35000.001,55000.001,80000.001},{0,105,555,1005,2755,5505,13505})</f>
        <v>0</v>
      </c>
      <c r="G175" s="45">
        <f t="shared" si="10"/>
        <v>0</v>
      </c>
      <c r="H175" s="45" t="e">
        <f t="shared" ca="1" si="9"/>
        <v>#N/A</v>
      </c>
      <c r="I175" s="1"/>
    </row>
    <row r="176" spans="1:9">
      <c r="A176" s="46" t="s">
        <v>175</v>
      </c>
      <c r="B176" s="47">
        <f>IF(B175=0,0,IF((B175+100)*12&lt;=年薪个税筹划!$C$5,B175+100,0))</f>
        <v>0</v>
      </c>
      <c r="C176" s="47">
        <f t="shared" si="8"/>
        <v>0</v>
      </c>
      <c r="D176" s="47">
        <f>(B176&lt;&gt;0)*年薪个税筹划!$C$5-方案清单!B176*12</f>
        <v>0</v>
      </c>
      <c r="E176" s="48">
        <f>ROUND(MAX((B176-3500)*{0.03,0.1,0.2,0.25,0.3,0.35,0.45}-{0,105,555,1005,2755,5505,13505},0),2)</f>
        <v>0</v>
      </c>
      <c r="F176" s="48">
        <f>LOOKUP(D176/12,{0,1500.001,4500.001,9000.001,35000.001,55000.001,80000.001},{0.03,0.1,0.2,0.25,0.3,0.35,0.45})*D176-LOOKUP(D176/12,{0,1500.001,4500.001,9000.001,35000.001,55000.001,80000.001},{0,105,555,1005,2755,5505,13505})</f>
        <v>0</v>
      </c>
      <c r="G176" s="48">
        <f t="shared" si="10"/>
        <v>0</v>
      </c>
      <c r="H176" s="48" t="e">
        <f t="shared" ca="1" si="9"/>
        <v>#N/A</v>
      </c>
      <c r="I176" s="1"/>
    </row>
    <row r="177" spans="1:9">
      <c r="A177" s="43" t="s">
        <v>176</v>
      </c>
      <c r="B177" s="44">
        <f>IF(B176=0,0,IF((B176+100)*12&lt;=年薪个税筹划!$C$5,B176+100,0))</f>
        <v>0</v>
      </c>
      <c r="C177" s="44">
        <f t="shared" si="8"/>
        <v>0</v>
      </c>
      <c r="D177" s="44">
        <f>(B177&lt;&gt;0)*年薪个税筹划!$C$5-方案清单!B177*12</f>
        <v>0</v>
      </c>
      <c r="E177" s="45">
        <f>ROUND(MAX((B177-3500)*{0.03,0.1,0.2,0.25,0.3,0.35,0.45}-{0,105,555,1005,2755,5505,13505},0),2)</f>
        <v>0</v>
      </c>
      <c r="F177" s="45">
        <f>LOOKUP(D177/12,{0,1500.001,4500.001,9000.001,35000.001,55000.001,80000.001},{0.03,0.1,0.2,0.25,0.3,0.35,0.45})*D177-LOOKUP(D177/12,{0,1500.001,4500.001,9000.001,35000.001,55000.001,80000.001},{0,105,555,1005,2755,5505,13505})</f>
        <v>0</v>
      </c>
      <c r="G177" s="45">
        <f t="shared" si="10"/>
        <v>0</v>
      </c>
      <c r="H177" s="45" t="e">
        <f t="shared" ca="1" si="9"/>
        <v>#N/A</v>
      </c>
      <c r="I177" s="1"/>
    </row>
    <row r="178" spans="1:9">
      <c r="A178" s="46" t="s">
        <v>177</v>
      </c>
      <c r="B178" s="47">
        <f>IF(B177=0,0,IF((B177+100)*12&lt;=年薪个税筹划!$C$5,B177+100,0))</f>
        <v>0</v>
      </c>
      <c r="C178" s="47">
        <f t="shared" si="8"/>
        <v>0</v>
      </c>
      <c r="D178" s="47">
        <f>(B178&lt;&gt;0)*年薪个税筹划!$C$5-方案清单!B178*12</f>
        <v>0</v>
      </c>
      <c r="E178" s="48">
        <f>ROUND(MAX((B178-3500)*{0.03,0.1,0.2,0.25,0.3,0.35,0.45}-{0,105,555,1005,2755,5505,13505},0),2)</f>
        <v>0</v>
      </c>
      <c r="F178" s="48">
        <f>LOOKUP(D178/12,{0,1500.001,4500.001,9000.001,35000.001,55000.001,80000.001},{0.03,0.1,0.2,0.25,0.3,0.35,0.45})*D178-LOOKUP(D178/12,{0,1500.001,4500.001,9000.001,35000.001,55000.001,80000.001},{0,105,555,1005,2755,5505,13505})</f>
        <v>0</v>
      </c>
      <c r="G178" s="48">
        <f t="shared" si="10"/>
        <v>0</v>
      </c>
      <c r="H178" s="48" t="e">
        <f t="shared" ca="1" si="9"/>
        <v>#N/A</v>
      </c>
      <c r="I178" s="1"/>
    </row>
    <row r="179" spans="1:9">
      <c r="A179" s="43" t="s">
        <v>178</v>
      </c>
      <c r="B179" s="44">
        <f>IF(B178=0,0,IF((B178+100)*12&lt;=年薪个税筹划!$C$5,B178+100,0))</f>
        <v>0</v>
      </c>
      <c r="C179" s="44">
        <f t="shared" si="8"/>
        <v>0</v>
      </c>
      <c r="D179" s="44">
        <f>(B179&lt;&gt;0)*年薪个税筹划!$C$5-方案清单!B179*12</f>
        <v>0</v>
      </c>
      <c r="E179" s="45">
        <f>ROUND(MAX((B179-3500)*{0.03,0.1,0.2,0.25,0.3,0.35,0.45}-{0,105,555,1005,2755,5505,13505},0),2)</f>
        <v>0</v>
      </c>
      <c r="F179" s="45">
        <f>LOOKUP(D179/12,{0,1500.001,4500.001,9000.001,35000.001,55000.001,80000.001},{0.03,0.1,0.2,0.25,0.3,0.35,0.45})*D179-LOOKUP(D179/12,{0,1500.001,4500.001,9000.001,35000.001,55000.001,80000.001},{0,105,555,1005,2755,5505,13505})</f>
        <v>0</v>
      </c>
      <c r="G179" s="45">
        <f t="shared" si="10"/>
        <v>0</v>
      </c>
      <c r="H179" s="45" t="e">
        <f t="shared" ca="1" si="9"/>
        <v>#N/A</v>
      </c>
      <c r="I179" s="1"/>
    </row>
    <row r="180" spans="1:9">
      <c r="A180" s="46" t="s">
        <v>179</v>
      </c>
      <c r="B180" s="47">
        <f>IF(B179=0,0,IF((B179+100)*12&lt;=年薪个税筹划!$C$5,B179+100,0))</f>
        <v>0</v>
      </c>
      <c r="C180" s="47">
        <f t="shared" si="8"/>
        <v>0</v>
      </c>
      <c r="D180" s="47">
        <f>(B180&lt;&gt;0)*年薪个税筹划!$C$5-方案清单!B180*12</f>
        <v>0</v>
      </c>
      <c r="E180" s="48">
        <f>ROUND(MAX((B180-3500)*{0.03,0.1,0.2,0.25,0.3,0.35,0.45}-{0,105,555,1005,2755,5505,13505},0),2)</f>
        <v>0</v>
      </c>
      <c r="F180" s="48">
        <f>LOOKUP(D180/12,{0,1500.001,4500.001,9000.001,35000.001,55000.001,80000.001},{0.03,0.1,0.2,0.25,0.3,0.35,0.45})*D180-LOOKUP(D180/12,{0,1500.001,4500.001,9000.001,35000.001,55000.001,80000.001},{0,105,555,1005,2755,5505,13505})</f>
        <v>0</v>
      </c>
      <c r="G180" s="48">
        <f t="shared" si="10"/>
        <v>0</v>
      </c>
      <c r="H180" s="48" t="e">
        <f t="shared" ca="1" si="9"/>
        <v>#N/A</v>
      </c>
      <c r="I180" s="1"/>
    </row>
    <row r="181" spans="1:9">
      <c r="A181" s="43" t="s">
        <v>180</v>
      </c>
      <c r="B181" s="44">
        <f>IF(B180=0,0,IF((B180+100)*12&lt;=年薪个税筹划!$C$5,B180+100,0))</f>
        <v>0</v>
      </c>
      <c r="C181" s="44">
        <f t="shared" si="8"/>
        <v>0</v>
      </c>
      <c r="D181" s="44">
        <f>(B181&lt;&gt;0)*年薪个税筹划!$C$5-方案清单!B181*12</f>
        <v>0</v>
      </c>
      <c r="E181" s="45">
        <f>ROUND(MAX((B181-3500)*{0.03,0.1,0.2,0.25,0.3,0.35,0.45}-{0,105,555,1005,2755,5505,13505},0),2)</f>
        <v>0</v>
      </c>
      <c r="F181" s="45">
        <f>LOOKUP(D181/12,{0,1500.001,4500.001,9000.001,35000.001,55000.001,80000.001},{0.03,0.1,0.2,0.25,0.3,0.35,0.45})*D181-LOOKUP(D181/12,{0,1500.001,4500.001,9000.001,35000.001,55000.001,80000.001},{0,105,555,1005,2755,5505,13505})</f>
        <v>0</v>
      </c>
      <c r="G181" s="45">
        <f t="shared" si="10"/>
        <v>0</v>
      </c>
      <c r="H181" s="45" t="e">
        <f t="shared" ca="1" si="9"/>
        <v>#N/A</v>
      </c>
      <c r="I181" s="1"/>
    </row>
    <row r="182" spans="1:9">
      <c r="A182" s="46" t="s">
        <v>181</v>
      </c>
      <c r="B182" s="47">
        <f>IF(B181=0,0,IF((B181+100)*12&lt;=年薪个税筹划!$C$5,B181+100,0))</f>
        <v>0</v>
      </c>
      <c r="C182" s="47">
        <f t="shared" si="8"/>
        <v>0</v>
      </c>
      <c r="D182" s="47">
        <f>(B182&lt;&gt;0)*年薪个税筹划!$C$5-方案清单!B182*12</f>
        <v>0</v>
      </c>
      <c r="E182" s="48">
        <f>ROUND(MAX((B182-3500)*{0.03,0.1,0.2,0.25,0.3,0.35,0.45}-{0,105,555,1005,2755,5505,13505},0),2)</f>
        <v>0</v>
      </c>
      <c r="F182" s="48">
        <f>LOOKUP(D182/12,{0,1500.001,4500.001,9000.001,35000.001,55000.001,80000.001},{0.03,0.1,0.2,0.25,0.3,0.35,0.45})*D182-LOOKUP(D182/12,{0,1500.001,4500.001,9000.001,35000.001,55000.001,80000.001},{0,105,555,1005,2755,5505,13505})</f>
        <v>0</v>
      </c>
      <c r="G182" s="48">
        <f t="shared" si="10"/>
        <v>0</v>
      </c>
      <c r="H182" s="48" t="e">
        <f t="shared" ca="1" si="9"/>
        <v>#N/A</v>
      </c>
      <c r="I182" s="1"/>
    </row>
    <row r="183" spans="1:9">
      <c r="A183" s="43" t="s">
        <v>182</v>
      </c>
      <c r="B183" s="44">
        <f>IF(B182=0,0,IF((B182+100)*12&lt;=年薪个税筹划!$C$5,B182+100,0))</f>
        <v>0</v>
      </c>
      <c r="C183" s="44">
        <f t="shared" si="8"/>
        <v>0</v>
      </c>
      <c r="D183" s="44">
        <f>(B183&lt;&gt;0)*年薪个税筹划!$C$5-方案清单!B183*12</f>
        <v>0</v>
      </c>
      <c r="E183" s="45">
        <f>ROUND(MAX((B183-3500)*{0.03,0.1,0.2,0.25,0.3,0.35,0.45}-{0,105,555,1005,2755,5505,13505},0),2)</f>
        <v>0</v>
      </c>
      <c r="F183" s="45">
        <f>LOOKUP(D183/12,{0,1500.001,4500.001,9000.001,35000.001,55000.001,80000.001},{0.03,0.1,0.2,0.25,0.3,0.35,0.45})*D183-LOOKUP(D183/12,{0,1500.001,4500.001,9000.001,35000.001,55000.001,80000.001},{0,105,555,1005,2755,5505,13505})</f>
        <v>0</v>
      </c>
      <c r="G183" s="45">
        <f t="shared" si="10"/>
        <v>0</v>
      </c>
      <c r="H183" s="45" t="e">
        <f t="shared" ca="1" si="9"/>
        <v>#N/A</v>
      </c>
      <c r="I183" s="1"/>
    </row>
    <row r="184" spans="1:9">
      <c r="A184" s="46" t="s">
        <v>183</v>
      </c>
      <c r="B184" s="47">
        <f>IF(B183=0,0,IF((B183+100)*12&lt;=年薪个税筹划!$C$5,B183+100,0))</f>
        <v>0</v>
      </c>
      <c r="C184" s="47">
        <f t="shared" si="8"/>
        <v>0</v>
      </c>
      <c r="D184" s="47">
        <f>(B184&lt;&gt;0)*年薪个税筹划!$C$5-方案清单!B184*12</f>
        <v>0</v>
      </c>
      <c r="E184" s="48">
        <f>ROUND(MAX((B184-3500)*{0.03,0.1,0.2,0.25,0.3,0.35,0.45}-{0,105,555,1005,2755,5505,13505},0),2)</f>
        <v>0</v>
      </c>
      <c r="F184" s="48">
        <f>LOOKUP(D184/12,{0,1500.001,4500.001,9000.001,35000.001,55000.001,80000.001},{0.03,0.1,0.2,0.25,0.3,0.35,0.45})*D184-LOOKUP(D184/12,{0,1500.001,4500.001,9000.001,35000.001,55000.001,80000.001},{0,105,555,1005,2755,5505,13505})</f>
        <v>0</v>
      </c>
      <c r="G184" s="48">
        <f t="shared" si="10"/>
        <v>0</v>
      </c>
      <c r="H184" s="48" t="e">
        <f t="shared" ca="1" si="9"/>
        <v>#N/A</v>
      </c>
      <c r="I184" s="1"/>
    </row>
    <row r="185" spans="1:9">
      <c r="A185" s="43" t="s">
        <v>184</v>
      </c>
      <c r="B185" s="44">
        <f>IF(B184=0,0,IF((B184+100)*12&lt;=年薪个税筹划!$C$5,B184+100,0))</f>
        <v>0</v>
      </c>
      <c r="C185" s="44">
        <f t="shared" si="8"/>
        <v>0</v>
      </c>
      <c r="D185" s="44">
        <f>(B185&lt;&gt;0)*年薪个税筹划!$C$5-方案清单!B185*12</f>
        <v>0</v>
      </c>
      <c r="E185" s="45">
        <f>ROUND(MAX((B185-3500)*{0.03,0.1,0.2,0.25,0.3,0.35,0.45}-{0,105,555,1005,2755,5505,13505},0),2)</f>
        <v>0</v>
      </c>
      <c r="F185" s="45">
        <f>LOOKUP(D185/12,{0,1500.001,4500.001,9000.001,35000.001,55000.001,80000.001},{0.03,0.1,0.2,0.25,0.3,0.35,0.45})*D185-LOOKUP(D185/12,{0,1500.001,4500.001,9000.001,35000.001,55000.001,80000.001},{0,105,555,1005,2755,5505,13505})</f>
        <v>0</v>
      </c>
      <c r="G185" s="45">
        <f t="shared" si="10"/>
        <v>0</v>
      </c>
      <c r="H185" s="45" t="e">
        <f t="shared" ca="1" si="9"/>
        <v>#N/A</v>
      </c>
      <c r="I185" s="1"/>
    </row>
    <row r="186" spans="1:9">
      <c r="A186" s="46" t="s">
        <v>185</v>
      </c>
      <c r="B186" s="47">
        <f>IF(B185=0,0,IF((B185+100)*12&lt;=年薪个税筹划!$C$5,B185+100,0))</f>
        <v>0</v>
      </c>
      <c r="C186" s="47">
        <f t="shared" si="8"/>
        <v>0</v>
      </c>
      <c r="D186" s="47">
        <f>(B186&lt;&gt;0)*年薪个税筹划!$C$5-方案清单!B186*12</f>
        <v>0</v>
      </c>
      <c r="E186" s="48">
        <f>ROUND(MAX((B186-3500)*{0.03,0.1,0.2,0.25,0.3,0.35,0.45}-{0,105,555,1005,2755,5505,13505},0),2)</f>
        <v>0</v>
      </c>
      <c r="F186" s="48">
        <f>LOOKUP(D186/12,{0,1500.001,4500.001,9000.001,35000.001,55000.001,80000.001},{0.03,0.1,0.2,0.25,0.3,0.35,0.45})*D186-LOOKUP(D186/12,{0,1500.001,4500.001,9000.001,35000.001,55000.001,80000.001},{0,105,555,1005,2755,5505,13505})</f>
        <v>0</v>
      </c>
      <c r="G186" s="48">
        <f t="shared" si="10"/>
        <v>0</v>
      </c>
      <c r="H186" s="48" t="e">
        <f t="shared" ca="1" si="9"/>
        <v>#N/A</v>
      </c>
      <c r="I186" s="1"/>
    </row>
    <row r="187" spans="1:9">
      <c r="A187" s="43" t="s">
        <v>186</v>
      </c>
      <c r="B187" s="44">
        <f>IF(B186=0,0,IF((B186+100)*12&lt;=年薪个税筹划!$C$5,B186+100,0))</f>
        <v>0</v>
      </c>
      <c r="C187" s="44">
        <f t="shared" si="8"/>
        <v>0</v>
      </c>
      <c r="D187" s="44">
        <f>(B187&lt;&gt;0)*年薪个税筹划!$C$5-方案清单!B187*12</f>
        <v>0</v>
      </c>
      <c r="E187" s="45">
        <f>ROUND(MAX((B187-3500)*{0.03,0.1,0.2,0.25,0.3,0.35,0.45}-{0,105,555,1005,2755,5505,13505},0),2)</f>
        <v>0</v>
      </c>
      <c r="F187" s="45">
        <f>LOOKUP(D187/12,{0,1500.001,4500.001,9000.001,35000.001,55000.001,80000.001},{0.03,0.1,0.2,0.25,0.3,0.35,0.45})*D187-LOOKUP(D187/12,{0,1500.001,4500.001,9000.001,35000.001,55000.001,80000.001},{0,105,555,1005,2755,5505,13505})</f>
        <v>0</v>
      </c>
      <c r="G187" s="45">
        <f t="shared" si="10"/>
        <v>0</v>
      </c>
      <c r="H187" s="45" t="e">
        <f t="shared" ca="1" si="9"/>
        <v>#N/A</v>
      </c>
      <c r="I187" s="1"/>
    </row>
    <row r="188" spans="1:9">
      <c r="A188" s="46" t="s">
        <v>187</v>
      </c>
      <c r="B188" s="47">
        <f>IF(B187=0,0,IF((B187+100)*12&lt;=年薪个税筹划!$C$5,B187+100,0))</f>
        <v>0</v>
      </c>
      <c r="C188" s="47">
        <f t="shared" si="8"/>
        <v>0</v>
      </c>
      <c r="D188" s="47">
        <f>(B188&lt;&gt;0)*年薪个税筹划!$C$5-方案清单!B188*12</f>
        <v>0</v>
      </c>
      <c r="E188" s="48">
        <f>ROUND(MAX((B188-3500)*{0.03,0.1,0.2,0.25,0.3,0.35,0.45}-{0,105,555,1005,2755,5505,13505},0),2)</f>
        <v>0</v>
      </c>
      <c r="F188" s="48">
        <f>LOOKUP(D188/12,{0,1500.001,4500.001,9000.001,35000.001,55000.001,80000.001},{0.03,0.1,0.2,0.25,0.3,0.35,0.45})*D188-LOOKUP(D188/12,{0,1500.001,4500.001,9000.001,35000.001,55000.001,80000.001},{0,105,555,1005,2755,5505,13505})</f>
        <v>0</v>
      </c>
      <c r="G188" s="48">
        <f t="shared" si="10"/>
        <v>0</v>
      </c>
      <c r="H188" s="48" t="e">
        <f t="shared" ca="1" si="9"/>
        <v>#N/A</v>
      </c>
      <c r="I188" s="1"/>
    </row>
    <row r="189" spans="1:9">
      <c r="A189" s="43" t="s">
        <v>188</v>
      </c>
      <c r="B189" s="44">
        <f>IF(B188=0,0,IF((B188+100)*12&lt;=年薪个税筹划!$C$5,B188+100,0))</f>
        <v>0</v>
      </c>
      <c r="C189" s="44">
        <f t="shared" si="8"/>
        <v>0</v>
      </c>
      <c r="D189" s="44">
        <f>(B189&lt;&gt;0)*年薪个税筹划!$C$5-方案清单!B189*12</f>
        <v>0</v>
      </c>
      <c r="E189" s="45">
        <f>ROUND(MAX((B189-3500)*{0.03,0.1,0.2,0.25,0.3,0.35,0.45}-{0,105,555,1005,2755,5505,13505},0),2)</f>
        <v>0</v>
      </c>
      <c r="F189" s="45">
        <f>LOOKUP(D189/12,{0,1500.001,4500.001,9000.001,35000.001,55000.001,80000.001},{0.03,0.1,0.2,0.25,0.3,0.35,0.45})*D189-LOOKUP(D189/12,{0,1500.001,4500.001,9000.001,35000.001,55000.001,80000.001},{0,105,555,1005,2755,5505,13505})</f>
        <v>0</v>
      </c>
      <c r="G189" s="45">
        <f t="shared" si="10"/>
        <v>0</v>
      </c>
      <c r="H189" s="45" t="e">
        <f t="shared" ca="1" si="9"/>
        <v>#N/A</v>
      </c>
      <c r="I189" s="1"/>
    </row>
    <row r="190" spans="1:9">
      <c r="A190" s="46" t="s">
        <v>189</v>
      </c>
      <c r="B190" s="47">
        <f>IF(B189=0,0,IF((B189+100)*12&lt;=年薪个税筹划!$C$5,B189+100,0))</f>
        <v>0</v>
      </c>
      <c r="C190" s="47">
        <f t="shared" si="8"/>
        <v>0</v>
      </c>
      <c r="D190" s="47">
        <f>(B190&lt;&gt;0)*年薪个税筹划!$C$5-方案清单!B190*12</f>
        <v>0</v>
      </c>
      <c r="E190" s="48">
        <f>ROUND(MAX((B190-3500)*{0.03,0.1,0.2,0.25,0.3,0.35,0.45}-{0,105,555,1005,2755,5505,13505},0),2)</f>
        <v>0</v>
      </c>
      <c r="F190" s="48">
        <f>LOOKUP(D190/12,{0,1500.001,4500.001,9000.001,35000.001,55000.001,80000.001},{0.03,0.1,0.2,0.25,0.3,0.35,0.45})*D190-LOOKUP(D190/12,{0,1500.001,4500.001,9000.001,35000.001,55000.001,80000.001},{0,105,555,1005,2755,5505,13505})</f>
        <v>0</v>
      </c>
      <c r="G190" s="48">
        <f t="shared" si="10"/>
        <v>0</v>
      </c>
      <c r="H190" s="48" t="e">
        <f t="shared" ca="1" si="9"/>
        <v>#N/A</v>
      </c>
      <c r="I190" s="1"/>
    </row>
    <row r="191" spans="1:9">
      <c r="A191" s="43" t="s">
        <v>190</v>
      </c>
      <c r="B191" s="44">
        <f>IF(B190=0,0,IF((B190+100)*12&lt;=年薪个税筹划!$C$5,B190+100,0))</f>
        <v>0</v>
      </c>
      <c r="C191" s="44">
        <f t="shared" si="8"/>
        <v>0</v>
      </c>
      <c r="D191" s="44">
        <f>(B191&lt;&gt;0)*年薪个税筹划!$C$5-方案清单!B191*12</f>
        <v>0</v>
      </c>
      <c r="E191" s="45">
        <f>ROUND(MAX((B191-3500)*{0.03,0.1,0.2,0.25,0.3,0.35,0.45}-{0,105,555,1005,2755,5505,13505},0),2)</f>
        <v>0</v>
      </c>
      <c r="F191" s="45">
        <f>LOOKUP(D191/12,{0,1500.001,4500.001,9000.001,35000.001,55000.001,80000.001},{0.03,0.1,0.2,0.25,0.3,0.35,0.45})*D191-LOOKUP(D191/12,{0,1500.001,4500.001,9000.001,35000.001,55000.001,80000.001},{0,105,555,1005,2755,5505,13505})</f>
        <v>0</v>
      </c>
      <c r="G191" s="45">
        <f t="shared" si="10"/>
        <v>0</v>
      </c>
      <c r="H191" s="45" t="e">
        <f t="shared" ca="1" si="9"/>
        <v>#N/A</v>
      </c>
      <c r="I191" s="1"/>
    </row>
    <row r="192" spans="1:9">
      <c r="A192" s="46" t="s">
        <v>191</v>
      </c>
      <c r="B192" s="47">
        <f>IF(B191=0,0,IF((B191+100)*12&lt;=年薪个税筹划!$C$5,B191+100,0))</f>
        <v>0</v>
      </c>
      <c r="C192" s="47">
        <f t="shared" si="8"/>
        <v>0</v>
      </c>
      <c r="D192" s="47">
        <f>(B192&lt;&gt;0)*年薪个税筹划!$C$5-方案清单!B192*12</f>
        <v>0</v>
      </c>
      <c r="E192" s="48">
        <f>ROUND(MAX((B192-3500)*{0.03,0.1,0.2,0.25,0.3,0.35,0.45}-{0,105,555,1005,2755,5505,13505},0),2)</f>
        <v>0</v>
      </c>
      <c r="F192" s="48">
        <f>LOOKUP(D192/12,{0,1500.001,4500.001,9000.001,35000.001,55000.001,80000.001},{0.03,0.1,0.2,0.25,0.3,0.35,0.45})*D192-LOOKUP(D192/12,{0,1500.001,4500.001,9000.001,35000.001,55000.001,80000.001},{0,105,555,1005,2755,5505,13505})</f>
        <v>0</v>
      </c>
      <c r="G192" s="48">
        <f t="shared" si="10"/>
        <v>0</v>
      </c>
      <c r="H192" s="48" t="e">
        <f t="shared" ca="1" si="9"/>
        <v>#N/A</v>
      </c>
      <c r="I192" s="1"/>
    </row>
    <row r="193" spans="1:9">
      <c r="A193" s="43" t="s">
        <v>192</v>
      </c>
      <c r="B193" s="44">
        <f>IF(B192=0,0,IF((B192+100)*12&lt;=年薪个税筹划!$C$5,B192+100,0))</f>
        <v>0</v>
      </c>
      <c r="C193" s="44">
        <f t="shared" si="8"/>
        <v>0</v>
      </c>
      <c r="D193" s="44">
        <f>(B193&lt;&gt;0)*年薪个税筹划!$C$5-方案清单!B193*12</f>
        <v>0</v>
      </c>
      <c r="E193" s="45">
        <f>ROUND(MAX((B193-3500)*{0.03,0.1,0.2,0.25,0.3,0.35,0.45}-{0,105,555,1005,2755,5505,13505},0),2)</f>
        <v>0</v>
      </c>
      <c r="F193" s="45">
        <f>LOOKUP(D193/12,{0,1500.001,4500.001,9000.001,35000.001,55000.001,80000.001},{0.03,0.1,0.2,0.25,0.3,0.35,0.45})*D193-LOOKUP(D193/12,{0,1500.001,4500.001,9000.001,35000.001,55000.001,80000.001},{0,105,555,1005,2755,5505,13505})</f>
        <v>0</v>
      </c>
      <c r="G193" s="45">
        <f t="shared" si="10"/>
        <v>0</v>
      </c>
      <c r="H193" s="45" t="e">
        <f t="shared" ca="1" si="9"/>
        <v>#N/A</v>
      </c>
      <c r="I193" s="1"/>
    </row>
    <row r="194" spans="1:9">
      <c r="A194" s="46" t="s">
        <v>193</v>
      </c>
      <c r="B194" s="47">
        <f>IF(B193=0,0,IF((B193+100)*12&lt;=年薪个税筹划!$C$5,B193+100,0))</f>
        <v>0</v>
      </c>
      <c r="C194" s="47">
        <f t="shared" ref="C194:C257" si="11">B194*12</f>
        <v>0</v>
      </c>
      <c r="D194" s="47">
        <f>(B194&lt;&gt;0)*年薪个税筹划!$C$5-方案清单!B194*12</f>
        <v>0</v>
      </c>
      <c r="E194" s="48">
        <f>ROUND(MAX((B194-3500)*{0.03,0.1,0.2,0.25,0.3,0.35,0.45}-{0,105,555,1005,2755,5505,13505},0),2)</f>
        <v>0</v>
      </c>
      <c r="F194" s="48">
        <f>LOOKUP(D194/12,{0,1500.001,4500.001,9000.001,35000.001,55000.001,80000.001},{0.03,0.1,0.2,0.25,0.3,0.35,0.45})*D194-LOOKUP(D194/12,{0,1500.001,4500.001,9000.001,35000.001,55000.001,80000.001},{0,105,555,1005,2755,5505,13505})</f>
        <v>0</v>
      </c>
      <c r="G194" s="48">
        <f t="shared" si="10"/>
        <v>0</v>
      </c>
      <c r="H194" s="48" t="e">
        <f t="shared" ref="H194:H257" ca="1" si="12">IF(G194=MIN(个税总额),G194,#N/A)</f>
        <v>#N/A</v>
      </c>
      <c r="I194" s="1"/>
    </row>
    <row r="195" spans="1:9">
      <c r="A195" s="43" t="s">
        <v>194</v>
      </c>
      <c r="B195" s="44">
        <f>IF(B194=0,0,IF((B194+100)*12&lt;=年薪个税筹划!$C$5,B194+100,0))</f>
        <v>0</v>
      </c>
      <c r="C195" s="44">
        <f t="shared" si="11"/>
        <v>0</v>
      </c>
      <c r="D195" s="44">
        <f>(B195&lt;&gt;0)*年薪个税筹划!$C$5-方案清单!B195*12</f>
        <v>0</v>
      </c>
      <c r="E195" s="45">
        <f>ROUND(MAX((B195-3500)*{0.03,0.1,0.2,0.25,0.3,0.35,0.45}-{0,105,555,1005,2755,5505,13505},0),2)</f>
        <v>0</v>
      </c>
      <c r="F195" s="45">
        <f>LOOKUP(D195/12,{0,1500.001,4500.001,9000.001,35000.001,55000.001,80000.001},{0.03,0.1,0.2,0.25,0.3,0.35,0.45})*D195-LOOKUP(D195/12,{0,1500.001,4500.001,9000.001,35000.001,55000.001,80000.001},{0,105,555,1005,2755,5505,13505})</f>
        <v>0</v>
      </c>
      <c r="G195" s="45">
        <f t="shared" si="10"/>
        <v>0</v>
      </c>
      <c r="H195" s="45" t="e">
        <f t="shared" ca="1" si="12"/>
        <v>#N/A</v>
      </c>
      <c r="I195" s="1"/>
    </row>
    <row r="196" spans="1:9">
      <c r="A196" s="46" t="s">
        <v>195</v>
      </c>
      <c r="B196" s="47">
        <f>IF(B195=0,0,IF((B195+100)*12&lt;=年薪个税筹划!$C$5,B195+100,0))</f>
        <v>0</v>
      </c>
      <c r="C196" s="47">
        <f t="shared" si="11"/>
        <v>0</v>
      </c>
      <c r="D196" s="47">
        <f>(B196&lt;&gt;0)*年薪个税筹划!$C$5-方案清单!B196*12</f>
        <v>0</v>
      </c>
      <c r="E196" s="48">
        <f>ROUND(MAX((B196-3500)*{0.03,0.1,0.2,0.25,0.3,0.35,0.45}-{0,105,555,1005,2755,5505,13505},0),2)</f>
        <v>0</v>
      </c>
      <c r="F196" s="48">
        <f>LOOKUP(D196/12,{0,1500.001,4500.001,9000.001,35000.001,55000.001,80000.001},{0.03,0.1,0.2,0.25,0.3,0.35,0.45})*D196-LOOKUP(D196/12,{0,1500.001,4500.001,9000.001,35000.001,55000.001,80000.001},{0,105,555,1005,2755,5505,13505})</f>
        <v>0</v>
      </c>
      <c r="G196" s="48">
        <f t="shared" si="10"/>
        <v>0</v>
      </c>
      <c r="H196" s="48" t="e">
        <f t="shared" ca="1" si="12"/>
        <v>#N/A</v>
      </c>
      <c r="I196" s="1"/>
    </row>
    <row r="197" spans="1:9">
      <c r="A197" s="43" t="s">
        <v>196</v>
      </c>
      <c r="B197" s="44">
        <f>IF(B196=0,0,IF((B196+100)*12&lt;=年薪个税筹划!$C$5,B196+100,0))</f>
        <v>0</v>
      </c>
      <c r="C197" s="44">
        <f t="shared" si="11"/>
        <v>0</v>
      </c>
      <c r="D197" s="44">
        <f>(B197&lt;&gt;0)*年薪个税筹划!$C$5-方案清单!B197*12</f>
        <v>0</v>
      </c>
      <c r="E197" s="45">
        <f>ROUND(MAX((B197-3500)*{0.03,0.1,0.2,0.25,0.3,0.35,0.45}-{0,105,555,1005,2755,5505,13505},0),2)</f>
        <v>0</v>
      </c>
      <c r="F197" s="45">
        <f>LOOKUP(D197/12,{0,1500.001,4500.001,9000.001,35000.001,55000.001,80000.001},{0.03,0.1,0.2,0.25,0.3,0.35,0.45})*D197-LOOKUP(D197/12,{0,1500.001,4500.001,9000.001,35000.001,55000.001,80000.001},{0,105,555,1005,2755,5505,13505})</f>
        <v>0</v>
      </c>
      <c r="G197" s="45">
        <f t="shared" si="10"/>
        <v>0</v>
      </c>
      <c r="H197" s="45" t="e">
        <f t="shared" ca="1" si="12"/>
        <v>#N/A</v>
      </c>
      <c r="I197" s="1"/>
    </row>
    <row r="198" spans="1:9">
      <c r="A198" s="46" t="s">
        <v>197</v>
      </c>
      <c r="B198" s="47">
        <f>IF(B197=0,0,IF((B197+100)*12&lt;=年薪个税筹划!$C$5,B197+100,0))</f>
        <v>0</v>
      </c>
      <c r="C198" s="47">
        <f t="shared" si="11"/>
        <v>0</v>
      </c>
      <c r="D198" s="47">
        <f>(B198&lt;&gt;0)*年薪个税筹划!$C$5-方案清单!B198*12</f>
        <v>0</v>
      </c>
      <c r="E198" s="48">
        <f>ROUND(MAX((B198-3500)*{0.03,0.1,0.2,0.25,0.3,0.35,0.45}-{0,105,555,1005,2755,5505,13505},0),2)</f>
        <v>0</v>
      </c>
      <c r="F198" s="48">
        <f>LOOKUP(D198/12,{0,1500.001,4500.001,9000.001,35000.001,55000.001,80000.001},{0.03,0.1,0.2,0.25,0.3,0.35,0.45})*D198-LOOKUP(D198/12,{0,1500.001,4500.001,9000.001,35000.001,55000.001,80000.001},{0,105,555,1005,2755,5505,13505})</f>
        <v>0</v>
      </c>
      <c r="G198" s="48">
        <f t="shared" si="10"/>
        <v>0</v>
      </c>
      <c r="H198" s="48" t="e">
        <f t="shared" ca="1" si="12"/>
        <v>#N/A</v>
      </c>
      <c r="I198" s="1"/>
    </row>
    <row r="199" spans="1:9">
      <c r="A199" s="43" t="s">
        <v>198</v>
      </c>
      <c r="B199" s="44">
        <f>IF(B198=0,0,IF((B198+100)*12&lt;=年薪个税筹划!$C$5,B198+100,0))</f>
        <v>0</v>
      </c>
      <c r="C199" s="44">
        <f t="shared" si="11"/>
        <v>0</v>
      </c>
      <c r="D199" s="44">
        <f>(B199&lt;&gt;0)*年薪个税筹划!$C$5-方案清单!B199*12</f>
        <v>0</v>
      </c>
      <c r="E199" s="45">
        <f>ROUND(MAX((B199-3500)*{0.03,0.1,0.2,0.25,0.3,0.35,0.45}-{0,105,555,1005,2755,5505,13505},0),2)</f>
        <v>0</v>
      </c>
      <c r="F199" s="45">
        <f>LOOKUP(D199/12,{0,1500.001,4500.001,9000.001,35000.001,55000.001,80000.001},{0.03,0.1,0.2,0.25,0.3,0.35,0.45})*D199-LOOKUP(D199/12,{0,1500.001,4500.001,9000.001,35000.001,55000.001,80000.001},{0,105,555,1005,2755,5505,13505})</f>
        <v>0</v>
      </c>
      <c r="G199" s="45">
        <f t="shared" si="10"/>
        <v>0</v>
      </c>
      <c r="H199" s="45" t="e">
        <f t="shared" ca="1" si="12"/>
        <v>#N/A</v>
      </c>
      <c r="I199" s="1"/>
    </row>
    <row r="200" spans="1:9">
      <c r="A200" s="46" t="s">
        <v>199</v>
      </c>
      <c r="B200" s="47">
        <f>IF(B199=0,0,IF((B199+100)*12&lt;=年薪个税筹划!$C$5,B199+100,0))</f>
        <v>0</v>
      </c>
      <c r="C200" s="47">
        <f t="shared" si="11"/>
        <v>0</v>
      </c>
      <c r="D200" s="47">
        <f>(B200&lt;&gt;0)*年薪个税筹划!$C$5-方案清单!B200*12</f>
        <v>0</v>
      </c>
      <c r="E200" s="48">
        <f>ROUND(MAX((B200-3500)*{0.03,0.1,0.2,0.25,0.3,0.35,0.45}-{0,105,555,1005,2755,5505,13505},0),2)</f>
        <v>0</v>
      </c>
      <c r="F200" s="48">
        <f>LOOKUP(D200/12,{0,1500.001,4500.001,9000.001,35000.001,55000.001,80000.001},{0.03,0.1,0.2,0.25,0.3,0.35,0.45})*D200-LOOKUP(D200/12,{0,1500.001,4500.001,9000.001,35000.001,55000.001,80000.001},{0,105,555,1005,2755,5505,13505})</f>
        <v>0</v>
      </c>
      <c r="G200" s="48">
        <f t="shared" si="10"/>
        <v>0</v>
      </c>
      <c r="H200" s="48" t="e">
        <f t="shared" ca="1" si="12"/>
        <v>#N/A</v>
      </c>
      <c r="I200" s="1"/>
    </row>
    <row r="201" spans="1:9">
      <c r="A201" s="43" t="s">
        <v>200</v>
      </c>
      <c r="B201" s="44">
        <f>IF(B200=0,0,IF((B200+100)*12&lt;=年薪个税筹划!$C$5,B200+100,0))</f>
        <v>0</v>
      </c>
      <c r="C201" s="44">
        <f t="shared" si="11"/>
        <v>0</v>
      </c>
      <c r="D201" s="44">
        <f>(B201&lt;&gt;0)*年薪个税筹划!$C$5-方案清单!B201*12</f>
        <v>0</v>
      </c>
      <c r="E201" s="45">
        <f>ROUND(MAX((B201-3500)*{0.03,0.1,0.2,0.25,0.3,0.35,0.45}-{0,105,555,1005,2755,5505,13505},0),2)</f>
        <v>0</v>
      </c>
      <c r="F201" s="45">
        <f>LOOKUP(D201/12,{0,1500.001,4500.001,9000.001,35000.001,55000.001,80000.001},{0.03,0.1,0.2,0.25,0.3,0.35,0.45})*D201-LOOKUP(D201/12,{0,1500.001,4500.001,9000.001,35000.001,55000.001,80000.001},{0,105,555,1005,2755,5505,13505})</f>
        <v>0</v>
      </c>
      <c r="G201" s="45">
        <f t="shared" si="10"/>
        <v>0</v>
      </c>
      <c r="H201" s="45" t="e">
        <f t="shared" ca="1" si="12"/>
        <v>#N/A</v>
      </c>
      <c r="I201" s="1"/>
    </row>
    <row r="202" spans="1:9">
      <c r="A202" s="46" t="s">
        <v>201</v>
      </c>
      <c r="B202" s="47">
        <f>IF(B201=0,0,IF((B201+100)*12&lt;=年薪个税筹划!$C$5,B201+100,0))</f>
        <v>0</v>
      </c>
      <c r="C202" s="47">
        <f t="shared" si="11"/>
        <v>0</v>
      </c>
      <c r="D202" s="47">
        <f>(B202&lt;&gt;0)*年薪个税筹划!$C$5-方案清单!B202*12</f>
        <v>0</v>
      </c>
      <c r="E202" s="48">
        <f>ROUND(MAX((B202-3500)*{0.03,0.1,0.2,0.25,0.3,0.35,0.45}-{0,105,555,1005,2755,5505,13505},0),2)</f>
        <v>0</v>
      </c>
      <c r="F202" s="48">
        <f>LOOKUP(D202/12,{0,1500.001,4500.001,9000.001,35000.001,55000.001,80000.001},{0.03,0.1,0.2,0.25,0.3,0.35,0.45})*D202-LOOKUP(D202/12,{0,1500.001,4500.001,9000.001,35000.001,55000.001,80000.001},{0,105,555,1005,2755,5505,13505})</f>
        <v>0</v>
      </c>
      <c r="G202" s="48">
        <f t="shared" si="10"/>
        <v>0</v>
      </c>
      <c r="H202" s="48" t="e">
        <f t="shared" ca="1" si="12"/>
        <v>#N/A</v>
      </c>
      <c r="I202" s="1"/>
    </row>
    <row r="203" spans="1:9">
      <c r="A203" s="43" t="s">
        <v>202</v>
      </c>
      <c r="B203" s="44">
        <f>IF(B202=0,0,IF((B202+100)*12&lt;=年薪个税筹划!$C$5,B202+100,0))</f>
        <v>0</v>
      </c>
      <c r="C203" s="44">
        <f t="shared" si="11"/>
        <v>0</v>
      </c>
      <c r="D203" s="44">
        <f>(B203&lt;&gt;0)*年薪个税筹划!$C$5-方案清单!B203*12</f>
        <v>0</v>
      </c>
      <c r="E203" s="45">
        <f>ROUND(MAX((B203-3500)*{0.03,0.1,0.2,0.25,0.3,0.35,0.45}-{0,105,555,1005,2755,5505,13505},0),2)</f>
        <v>0</v>
      </c>
      <c r="F203" s="45">
        <f>LOOKUP(D203/12,{0,1500.001,4500.001,9000.001,35000.001,55000.001,80000.001},{0.03,0.1,0.2,0.25,0.3,0.35,0.45})*D203-LOOKUP(D203/12,{0,1500.001,4500.001,9000.001,35000.001,55000.001,80000.001},{0,105,555,1005,2755,5505,13505})</f>
        <v>0</v>
      </c>
      <c r="G203" s="45">
        <f t="shared" si="10"/>
        <v>0</v>
      </c>
      <c r="H203" s="45" t="e">
        <f t="shared" ca="1" si="12"/>
        <v>#N/A</v>
      </c>
      <c r="I203" s="1"/>
    </row>
    <row r="204" spans="1:9">
      <c r="A204" s="46" t="s">
        <v>203</v>
      </c>
      <c r="B204" s="47">
        <f>IF(B203=0,0,IF((B203+100)*12&lt;=年薪个税筹划!$C$5,B203+100,0))</f>
        <v>0</v>
      </c>
      <c r="C204" s="47">
        <f t="shared" si="11"/>
        <v>0</v>
      </c>
      <c r="D204" s="47">
        <f>(B204&lt;&gt;0)*年薪个税筹划!$C$5-方案清单!B204*12</f>
        <v>0</v>
      </c>
      <c r="E204" s="48">
        <f>ROUND(MAX((B204-3500)*{0.03,0.1,0.2,0.25,0.3,0.35,0.45}-{0,105,555,1005,2755,5505,13505},0),2)</f>
        <v>0</v>
      </c>
      <c r="F204" s="48">
        <f>LOOKUP(D204/12,{0,1500.001,4500.001,9000.001,35000.001,55000.001,80000.001},{0.03,0.1,0.2,0.25,0.3,0.35,0.45})*D204-LOOKUP(D204/12,{0,1500.001,4500.001,9000.001,35000.001,55000.001,80000.001},{0,105,555,1005,2755,5505,13505})</f>
        <v>0</v>
      </c>
      <c r="G204" s="48">
        <f t="shared" si="10"/>
        <v>0</v>
      </c>
      <c r="H204" s="48" t="e">
        <f t="shared" ca="1" si="12"/>
        <v>#N/A</v>
      </c>
      <c r="I204" s="1"/>
    </row>
    <row r="205" spans="1:9">
      <c r="A205" s="43" t="s">
        <v>204</v>
      </c>
      <c r="B205" s="44">
        <f>IF(B204=0,0,IF((B204+100)*12&lt;=年薪个税筹划!$C$5,B204+100,0))</f>
        <v>0</v>
      </c>
      <c r="C205" s="44">
        <f t="shared" si="11"/>
        <v>0</v>
      </c>
      <c r="D205" s="44">
        <f>(B205&lt;&gt;0)*年薪个税筹划!$C$5-方案清单!B205*12</f>
        <v>0</v>
      </c>
      <c r="E205" s="45">
        <f>ROUND(MAX((B205-3500)*{0.03,0.1,0.2,0.25,0.3,0.35,0.45}-{0,105,555,1005,2755,5505,13505},0),2)</f>
        <v>0</v>
      </c>
      <c r="F205" s="45">
        <f>LOOKUP(D205/12,{0,1500.001,4500.001,9000.001,35000.001,55000.001,80000.001},{0.03,0.1,0.2,0.25,0.3,0.35,0.45})*D205-LOOKUP(D205/12,{0,1500.001,4500.001,9000.001,35000.001,55000.001,80000.001},{0,105,555,1005,2755,5505,13505})</f>
        <v>0</v>
      </c>
      <c r="G205" s="45">
        <f t="shared" si="10"/>
        <v>0</v>
      </c>
      <c r="H205" s="45" t="e">
        <f t="shared" ca="1" si="12"/>
        <v>#N/A</v>
      </c>
      <c r="I205" s="1"/>
    </row>
    <row r="206" spans="1:9">
      <c r="A206" s="46" t="s">
        <v>205</v>
      </c>
      <c r="B206" s="47">
        <f>IF(B205=0,0,IF((B205+100)*12&lt;=年薪个税筹划!$C$5,B205+100,0))</f>
        <v>0</v>
      </c>
      <c r="C206" s="47">
        <f t="shared" si="11"/>
        <v>0</v>
      </c>
      <c r="D206" s="47">
        <f>(B206&lt;&gt;0)*年薪个税筹划!$C$5-方案清单!B206*12</f>
        <v>0</v>
      </c>
      <c r="E206" s="48">
        <f>ROUND(MAX((B206-3500)*{0.03,0.1,0.2,0.25,0.3,0.35,0.45}-{0,105,555,1005,2755,5505,13505},0),2)</f>
        <v>0</v>
      </c>
      <c r="F206" s="48">
        <f>LOOKUP(D206/12,{0,1500.001,4500.001,9000.001,35000.001,55000.001,80000.001},{0.03,0.1,0.2,0.25,0.3,0.35,0.45})*D206-LOOKUP(D206/12,{0,1500.001,4500.001,9000.001,35000.001,55000.001,80000.001},{0,105,555,1005,2755,5505,13505})</f>
        <v>0</v>
      </c>
      <c r="G206" s="48">
        <f t="shared" si="10"/>
        <v>0</v>
      </c>
      <c r="H206" s="48" t="e">
        <f t="shared" ca="1" si="12"/>
        <v>#N/A</v>
      </c>
      <c r="I206" s="1"/>
    </row>
    <row r="207" spans="1:9">
      <c r="A207" s="43" t="s">
        <v>206</v>
      </c>
      <c r="B207" s="44">
        <f>IF(B206=0,0,IF((B206+100)*12&lt;=年薪个税筹划!$C$5,B206+100,0))</f>
        <v>0</v>
      </c>
      <c r="C207" s="44">
        <f t="shared" si="11"/>
        <v>0</v>
      </c>
      <c r="D207" s="44">
        <f>(B207&lt;&gt;0)*年薪个税筹划!$C$5-方案清单!B207*12</f>
        <v>0</v>
      </c>
      <c r="E207" s="45">
        <f>ROUND(MAX((B207-3500)*{0.03,0.1,0.2,0.25,0.3,0.35,0.45}-{0,105,555,1005,2755,5505,13505},0),2)</f>
        <v>0</v>
      </c>
      <c r="F207" s="45">
        <f>LOOKUP(D207/12,{0,1500.001,4500.001,9000.001,35000.001,55000.001,80000.001},{0.03,0.1,0.2,0.25,0.3,0.35,0.45})*D207-LOOKUP(D207/12,{0,1500.001,4500.001,9000.001,35000.001,55000.001,80000.001},{0,105,555,1005,2755,5505,13505})</f>
        <v>0</v>
      </c>
      <c r="G207" s="45">
        <f t="shared" si="10"/>
        <v>0</v>
      </c>
      <c r="H207" s="45" t="e">
        <f t="shared" ca="1" si="12"/>
        <v>#N/A</v>
      </c>
      <c r="I207" s="1"/>
    </row>
    <row r="208" spans="1:9">
      <c r="A208" s="46" t="s">
        <v>207</v>
      </c>
      <c r="B208" s="47">
        <f>IF(B207=0,0,IF((B207+100)*12&lt;=年薪个税筹划!$C$5,B207+100,0))</f>
        <v>0</v>
      </c>
      <c r="C208" s="47">
        <f t="shared" si="11"/>
        <v>0</v>
      </c>
      <c r="D208" s="47">
        <f>(B208&lt;&gt;0)*年薪个税筹划!$C$5-方案清单!B208*12</f>
        <v>0</v>
      </c>
      <c r="E208" s="48">
        <f>ROUND(MAX((B208-3500)*{0.03,0.1,0.2,0.25,0.3,0.35,0.45}-{0,105,555,1005,2755,5505,13505},0),2)</f>
        <v>0</v>
      </c>
      <c r="F208" s="48">
        <f>LOOKUP(D208/12,{0,1500.001,4500.001,9000.001,35000.001,55000.001,80000.001},{0.03,0.1,0.2,0.25,0.3,0.35,0.45})*D208-LOOKUP(D208/12,{0,1500.001,4500.001,9000.001,35000.001,55000.001,80000.001},{0,105,555,1005,2755,5505,13505})</f>
        <v>0</v>
      </c>
      <c r="G208" s="48">
        <f t="shared" si="10"/>
        <v>0</v>
      </c>
      <c r="H208" s="48" t="e">
        <f t="shared" ca="1" si="12"/>
        <v>#N/A</v>
      </c>
      <c r="I208" s="1"/>
    </row>
    <row r="209" spans="1:9">
      <c r="A209" s="43" t="s">
        <v>208</v>
      </c>
      <c r="B209" s="44">
        <f>IF(B208=0,0,IF((B208+100)*12&lt;=年薪个税筹划!$C$5,B208+100,0))</f>
        <v>0</v>
      </c>
      <c r="C209" s="44">
        <f t="shared" si="11"/>
        <v>0</v>
      </c>
      <c r="D209" s="44">
        <f>(B209&lt;&gt;0)*年薪个税筹划!$C$5-方案清单!B209*12</f>
        <v>0</v>
      </c>
      <c r="E209" s="45">
        <f>ROUND(MAX((B209-3500)*{0.03,0.1,0.2,0.25,0.3,0.35,0.45}-{0,105,555,1005,2755,5505,13505},0),2)</f>
        <v>0</v>
      </c>
      <c r="F209" s="45">
        <f>LOOKUP(D209/12,{0,1500.001,4500.001,9000.001,35000.001,55000.001,80000.001},{0.03,0.1,0.2,0.25,0.3,0.35,0.45})*D209-LOOKUP(D209/12,{0,1500.001,4500.001,9000.001,35000.001,55000.001,80000.001},{0,105,555,1005,2755,5505,13505})</f>
        <v>0</v>
      </c>
      <c r="G209" s="45">
        <f t="shared" si="10"/>
        <v>0</v>
      </c>
      <c r="H209" s="45" t="e">
        <f t="shared" ca="1" si="12"/>
        <v>#N/A</v>
      </c>
      <c r="I209" s="1"/>
    </row>
    <row r="210" spans="1:9">
      <c r="A210" s="46" t="s">
        <v>209</v>
      </c>
      <c r="B210" s="47">
        <f>IF(B209=0,0,IF((B209+100)*12&lt;=年薪个税筹划!$C$5,B209+100,0))</f>
        <v>0</v>
      </c>
      <c r="C210" s="47">
        <f t="shared" si="11"/>
        <v>0</v>
      </c>
      <c r="D210" s="47">
        <f>(B210&lt;&gt;0)*年薪个税筹划!$C$5-方案清单!B210*12</f>
        <v>0</v>
      </c>
      <c r="E210" s="48">
        <f>ROUND(MAX((B210-3500)*{0.03,0.1,0.2,0.25,0.3,0.35,0.45}-{0,105,555,1005,2755,5505,13505},0),2)</f>
        <v>0</v>
      </c>
      <c r="F210" s="48">
        <f>LOOKUP(D210/12,{0,1500.001,4500.001,9000.001,35000.001,55000.001,80000.001},{0.03,0.1,0.2,0.25,0.3,0.35,0.45})*D210-LOOKUP(D210/12,{0,1500.001,4500.001,9000.001,35000.001,55000.001,80000.001},{0,105,555,1005,2755,5505,13505})</f>
        <v>0</v>
      </c>
      <c r="G210" s="48">
        <f t="shared" si="10"/>
        <v>0</v>
      </c>
      <c r="H210" s="48" t="e">
        <f t="shared" ca="1" si="12"/>
        <v>#N/A</v>
      </c>
      <c r="I210" s="1"/>
    </row>
    <row r="211" spans="1:9">
      <c r="A211" s="43" t="s">
        <v>210</v>
      </c>
      <c r="B211" s="44">
        <f>IF(B210=0,0,IF((B210+100)*12&lt;=年薪个税筹划!$C$5,B210+100,0))</f>
        <v>0</v>
      </c>
      <c r="C211" s="44">
        <f t="shared" si="11"/>
        <v>0</v>
      </c>
      <c r="D211" s="44">
        <f>(B211&lt;&gt;0)*年薪个税筹划!$C$5-方案清单!B211*12</f>
        <v>0</v>
      </c>
      <c r="E211" s="45">
        <f>ROUND(MAX((B211-3500)*{0.03,0.1,0.2,0.25,0.3,0.35,0.45}-{0,105,555,1005,2755,5505,13505},0),2)</f>
        <v>0</v>
      </c>
      <c r="F211" s="45">
        <f>LOOKUP(D211/12,{0,1500.001,4500.001,9000.001,35000.001,55000.001,80000.001},{0.03,0.1,0.2,0.25,0.3,0.35,0.45})*D211-LOOKUP(D211/12,{0,1500.001,4500.001,9000.001,35000.001,55000.001,80000.001},{0,105,555,1005,2755,5505,13505})</f>
        <v>0</v>
      </c>
      <c r="G211" s="45">
        <f t="shared" si="10"/>
        <v>0</v>
      </c>
      <c r="H211" s="45" t="e">
        <f t="shared" ca="1" si="12"/>
        <v>#N/A</v>
      </c>
      <c r="I211" s="1"/>
    </row>
    <row r="212" spans="1:9">
      <c r="A212" s="46" t="s">
        <v>211</v>
      </c>
      <c r="B212" s="47">
        <f>IF(B211=0,0,IF((B211+100)*12&lt;=年薪个税筹划!$C$5,B211+100,0))</f>
        <v>0</v>
      </c>
      <c r="C212" s="47">
        <f t="shared" si="11"/>
        <v>0</v>
      </c>
      <c r="D212" s="47">
        <f>(B212&lt;&gt;0)*年薪个税筹划!$C$5-方案清单!B212*12</f>
        <v>0</v>
      </c>
      <c r="E212" s="48">
        <f>ROUND(MAX((B212-3500)*{0.03,0.1,0.2,0.25,0.3,0.35,0.45}-{0,105,555,1005,2755,5505,13505},0),2)</f>
        <v>0</v>
      </c>
      <c r="F212" s="48">
        <f>LOOKUP(D212/12,{0,1500.001,4500.001,9000.001,35000.001,55000.001,80000.001},{0.03,0.1,0.2,0.25,0.3,0.35,0.45})*D212-LOOKUP(D212/12,{0,1500.001,4500.001,9000.001,35000.001,55000.001,80000.001},{0,105,555,1005,2755,5505,13505})</f>
        <v>0</v>
      </c>
      <c r="G212" s="48">
        <f t="shared" si="10"/>
        <v>0</v>
      </c>
      <c r="H212" s="48" t="e">
        <f t="shared" ca="1" si="12"/>
        <v>#N/A</v>
      </c>
      <c r="I212" s="1"/>
    </row>
    <row r="213" spans="1:9">
      <c r="A213" s="43" t="s">
        <v>212</v>
      </c>
      <c r="B213" s="44">
        <f>IF(B212=0,0,IF((B212+100)*12&lt;=年薪个税筹划!$C$5,B212+100,0))</f>
        <v>0</v>
      </c>
      <c r="C213" s="44">
        <f t="shared" si="11"/>
        <v>0</v>
      </c>
      <c r="D213" s="44">
        <f>(B213&lt;&gt;0)*年薪个税筹划!$C$5-方案清单!B213*12</f>
        <v>0</v>
      </c>
      <c r="E213" s="45">
        <f>ROUND(MAX((B213-3500)*{0.03,0.1,0.2,0.25,0.3,0.35,0.45}-{0,105,555,1005,2755,5505,13505},0),2)</f>
        <v>0</v>
      </c>
      <c r="F213" s="45">
        <f>LOOKUP(D213/12,{0,1500.001,4500.001,9000.001,35000.001,55000.001,80000.001},{0.03,0.1,0.2,0.25,0.3,0.35,0.45})*D213-LOOKUP(D213/12,{0,1500.001,4500.001,9000.001,35000.001,55000.001,80000.001},{0,105,555,1005,2755,5505,13505})</f>
        <v>0</v>
      </c>
      <c r="G213" s="45">
        <f t="shared" si="10"/>
        <v>0</v>
      </c>
      <c r="H213" s="45" t="e">
        <f t="shared" ca="1" si="12"/>
        <v>#N/A</v>
      </c>
      <c r="I213" s="1"/>
    </row>
    <row r="214" spans="1:9">
      <c r="A214" s="46" t="s">
        <v>213</v>
      </c>
      <c r="B214" s="47">
        <f>IF(B213=0,0,IF((B213+100)*12&lt;=年薪个税筹划!$C$5,B213+100,0))</f>
        <v>0</v>
      </c>
      <c r="C214" s="47">
        <f t="shared" si="11"/>
        <v>0</v>
      </c>
      <c r="D214" s="47">
        <f>(B214&lt;&gt;0)*年薪个税筹划!$C$5-方案清单!B214*12</f>
        <v>0</v>
      </c>
      <c r="E214" s="48">
        <f>ROUND(MAX((B214-3500)*{0.03,0.1,0.2,0.25,0.3,0.35,0.45}-{0,105,555,1005,2755,5505,13505},0),2)</f>
        <v>0</v>
      </c>
      <c r="F214" s="48">
        <f>LOOKUP(D214/12,{0,1500.001,4500.001,9000.001,35000.001,55000.001,80000.001},{0.03,0.1,0.2,0.25,0.3,0.35,0.45})*D214-LOOKUP(D214/12,{0,1500.001,4500.001,9000.001,35000.001,55000.001,80000.001},{0,105,555,1005,2755,5505,13505})</f>
        <v>0</v>
      </c>
      <c r="G214" s="48">
        <f t="shared" si="10"/>
        <v>0</v>
      </c>
      <c r="H214" s="48" t="e">
        <f t="shared" ca="1" si="12"/>
        <v>#N/A</v>
      </c>
      <c r="I214" s="1"/>
    </row>
    <row r="215" spans="1:9">
      <c r="A215" s="43" t="s">
        <v>214</v>
      </c>
      <c r="B215" s="44">
        <f>IF(B214=0,0,IF((B214+100)*12&lt;=年薪个税筹划!$C$5,B214+100,0))</f>
        <v>0</v>
      </c>
      <c r="C215" s="44">
        <f t="shared" si="11"/>
        <v>0</v>
      </c>
      <c r="D215" s="44">
        <f>(B215&lt;&gt;0)*年薪个税筹划!$C$5-方案清单!B215*12</f>
        <v>0</v>
      </c>
      <c r="E215" s="45">
        <f>ROUND(MAX((B215-3500)*{0.03,0.1,0.2,0.25,0.3,0.35,0.45}-{0,105,555,1005,2755,5505,13505},0),2)</f>
        <v>0</v>
      </c>
      <c r="F215" s="45">
        <f>LOOKUP(D215/12,{0,1500.001,4500.001,9000.001,35000.001,55000.001,80000.001},{0.03,0.1,0.2,0.25,0.3,0.35,0.45})*D215-LOOKUP(D215/12,{0,1500.001,4500.001,9000.001,35000.001,55000.001,80000.001},{0,105,555,1005,2755,5505,13505})</f>
        <v>0</v>
      </c>
      <c r="G215" s="45">
        <f t="shared" si="10"/>
        <v>0</v>
      </c>
      <c r="H215" s="45" t="e">
        <f t="shared" ca="1" si="12"/>
        <v>#N/A</v>
      </c>
      <c r="I215" s="1"/>
    </row>
    <row r="216" spans="1:9">
      <c r="A216" s="46" t="s">
        <v>215</v>
      </c>
      <c r="B216" s="47">
        <f>IF(B215=0,0,IF((B215+100)*12&lt;=年薪个税筹划!$C$5,B215+100,0))</f>
        <v>0</v>
      </c>
      <c r="C216" s="47">
        <f t="shared" si="11"/>
        <v>0</v>
      </c>
      <c r="D216" s="47">
        <f>(B216&lt;&gt;0)*年薪个税筹划!$C$5-方案清单!B216*12</f>
        <v>0</v>
      </c>
      <c r="E216" s="48">
        <f>ROUND(MAX((B216-3500)*{0.03,0.1,0.2,0.25,0.3,0.35,0.45}-{0,105,555,1005,2755,5505,13505},0),2)</f>
        <v>0</v>
      </c>
      <c r="F216" s="48">
        <f>LOOKUP(D216/12,{0,1500.001,4500.001,9000.001,35000.001,55000.001,80000.001},{0.03,0.1,0.2,0.25,0.3,0.35,0.45})*D216-LOOKUP(D216/12,{0,1500.001,4500.001,9000.001,35000.001,55000.001,80000.001},{0,105,555,1005,2755,5505,13505})</f>
        <v>0</v>
      </c>
      <c r="G216" s="48">
        <f t="shared" si="10"/>
        <v>0</v>
      </c>
      <c r="H216" s="48" t="e">
        <f t="shared" ca="1" si="12"/>
        <v>#N/A</v>
      </c>
      <c r="I216" s="1"/>
    </row>
    <row r="217" spans="1:9">
      <c r="A217" s="43" t="s">
        <v>216</v>
      </c>
      <c r="B217" s="44">
        <f>IF(B216=0,0,IF((B216+100)*12&lt;=年薪个税筹划!$C$5,B216+100,0))</f>
        <v>0</v>
      </c>
      <c r="C217" s="44">
        <f t="shared" si="11"/>
        <v>0</v>
      </c>
      <c r="D217" s="44">
        <f>(B217&lt;&gt;0)*年薪个税筹划!$C$5-方案清单!B217*12</f>
        <v>0</v>
      </c>
      <c r="E217" s="45">
        <f>ROUND(MAX((B217-3500)*{0.03,0.1,0.2,0.25,0.3,0.35,0.45}-{0,105,555,1005,2755,5505,13505},0),2)</f>
        <v>0</v>
      </c>
      <c r="F217" s="45">
        <f>LOOKUP(D217/12,{0,1500.001,4500.001,9000.001,35000.001,55000.001,80000.001},{0.03,0.1,0.2,0.25,0.3,0.35,0.45})*D217-LOOKUP(D217/12,{0,1500.001,4500.001,9000.001,35000.001,55000.001,80000.001},{0,105,555,1005,2755,5505,13505})</f>
        <v>0</v>
      </c>
      <c r="G217" s="45">
        <f t="shared" si="10"/>
        <v>0</v>
      </c>
      <c r="H217" s="45" t="e">
        <f t="shared" ca="1" si="12"/>
        <v>#N/A</v>
      </c>
      <c r="I217" s="1"/>
    </row>
    <row r="218" spans="1:9">
      <c r="A218" s="46" t="s">
        <v>217</v>
      </c>
      <c r="B218" s="47">
        <f>IF(B217=0,0,IF((B217+100)*12&lt;=年薪个税筹划!$C$5,B217+100,0))</f>
        <v>0</v>
      </c>
      <c r="C218" s="47">
        <f t="shared" si="11"/>
        <v>0</v>
      </c>
      <c r="D218" s="47">
        <f>(B218&lt;&gt;0)*年薪个税筹划!$C$5-方案清单!B218*12</f>
        <v>0</v>
      </c>
      <c r="E218" s="48">
        <f>ROUND(MAX((B218-3500)*{0.03,0.1,0.2,0.25,0.3,0.35,0.45}-{0,105,555,1005,2755,5505,13505},0),2)</f>
        <v>0</v>
      </c>
      <c r="F218" s="48">
        <f>LOOKUP(D218/12,{0,1500.001,4500.001,9000.001,35000.001,55000.001,80000.001},{0.03,0.1,0.2,0.25,0.3,0.35,0.45})*D218-LOOKUP(D218/12,{0,1500.001,4500.001,9000.001,35000.001,55000.001,80000.001},{0,105,555,1005,2755,5505,13505})</f>
        <v>0</v>
      </c>
      <c r="G218" s="48">
        <f t="shared" si="10"/>
        <v>0</v>
      </c>
      <c r="H218" s="48" t="e">
        <f t="shared" ca="1" si="12"/>
        <v>#N/A</v>
      </c>
      <c r="I218" s="1"/>
    </row>
    <row r="219" spans="1:9">
      <c r="A219" s="43" t="s">
        <v>218</v>
      </c>
      <c r="B219" s="44">
        <f>IF(B218=0,0,IF((B218+100)*12&lt;=年薪个税筹划!$C$5,B218+100,0))</f>
        <v>0</v>
      </c>
      <c r="C219" s="44">
        <f t="shared" si="11"/>
        <v>0</v>
      </c>
      <c r="D219" s="44">
        <f>(B219&lt;&gt;0)*年薪个税筹划!$C$5-方案清单!B219*12</f>
        <v>0</v>
      </c>
      <c r="E219" s="45">
        <f>ROUND(MAX((B219-3500)*{0.03,0.1,0.2,0.25,0.3,0.35,0.45}-{0,105,555,1005,2755,5505,13505},0),2)</f>
        <v>0</v>
      </c>
      <c r="F219" s="45">
        <f>LOOKUP(D219/12,{0,1500.001,4500.001,9000.001,35000.001,55000.001,80000.001},{0.03,0.1,0.2,0.25,0.3,0.35,0.45})*D219-LOOKUP(D219/12,{0,1500.001,4500.001,9000.001,35000.001,55000.001,80000.001},{0,105,555,1005,2755,5505,13505})</f>
        <v>0</v>
      </c>
      <c r="G219" s="45">
        <f t="shared" si="10"/>
        <v>0</v>
      </c>
      <c r="H219" s="45" t="e">
        <f t="shared" ca="1" si="12"/>
        <v>#N/A</v>
      </c>
      <c r="I219" s="1"/>
    </row>
    <row r="220" spans="1:9">
      <c r="A220" s="46" t="s">
        <v>219</v>
      </c>
      <c r="B220" s="47">
        <f>IF(B219=0,0,IF((B219+100)*12&lt;=年薪个税筹划!$C$5,B219+100,0))</f>
        <v>0</v>
      </c>
      <c r="C220" s="47">
        <f t="shared" si="11"/>
        <v>0</v>
      </c>
      <c r="D220" s="47">
        <f>(B220&lt;&gt;0)*年薪个税筹划!$C$5-方案清单!B220*12</f>
        <v>0</v>
      </c>
      <c r="E220" s="48">
        <f>ROUND(MAX((B220-3500)*{0.03,0.1,0.2,0.25,0.3,0.35,0.45}-{0,105,555,1005,2755,5505,13505},0),2)</f>
        <v>0</v>
      </c>
      <c r="F220" s="48">
        <f>LOOKUP(D220/12,{0,1500.001,4500.001,9000.001,35000.001,55000.001,80000.001},{0.03,0.1,0.2,0.25,0.3,0.35,0.45})*D220-LOOKUP(D220/12,{0,1500.001,4500.001,9000.001,35000.001,55000.001,80000.001},{0,105,555,1005,2755,5505,13505})</f>
        <v>0</v>
      </c>
      <c r="G220" s="48">
        <f t="shared" si="10"/>
        <v>0</v>
      </c>
      <c r="H220" s="48" t="e">
        <f t="shared" ca="1" si="12"/>
        <v>#N/A</v>
      </c>
      <c r="I220" s="1"/>
    </row>
    <row r="221" spans="1:9">
      <c r="A221" s="43" t="s">
        <v>220</v>
      </c>
      <c r="B221" s="44">
        <f>IF(B220=0,0,IF((B220+100)*12&lt;=年薪个税筹划!$C$5,B220+100,0))</f>
        <v>0</v>
      </c>
      <c r="C221" s="44">
        <f t="shared" si="11"/>
        <v>0</v>
      </c>
      <c r="D221" s="44">
        <f>(B221&lt;&gt;0)*年薪个税筹划!$C$5-方案清单!B221*12</f>
        <v>0</v>
      </c>
      <c r="E221" s="45">
        <f>ROUND(MAX((B221-3500)*{0.03,0.1,0.2,0.25,0.3,0.35,0.45}-{0,105,555,1005,2755,5505,13505},0),2)</f>
        <v>0</v>
      </c>
      <c r="F221" s="45">
        <f>LOOKUP(D221/12,{0,1500.001,4500.001,9000.001,35000.001,55000.001,80000.001},{0.03,0.1,0.2,0.25,0.3,0.35,0.45})*D221-LOOKUP(D221/12,{0,1500.001,4500.001,9000.001,35000.001,55000.001,80000.001},{0,105,555,1005,2755,5505,13505})</f>
        <v>0</v>
      </c>
      <c r="G221" s="45">
        <f t="shared" si="10"/>
        <v>0</v>
      </c>
      <c r="H221" s="45" t="e">
        <f t="shared" ca="1" si="12"/>
        <v>#N/A</v>
      </c>
      <c r="I221" s="1"/>
    </row>
    <row r="222" spans="1:9">
      <c r="A222" s="46" t="s">
        <v>221</v>
      </c>
      <c r="B222" s="47">
        <f>IF(B221=0,0,IF((B221+100)*12&lt;=年薪个税筹划!$C$5,B221+100,0))</f>
        <v>0</v>
      </c>
      <c r="C222" s="47">
        <f t="shared" si="11"/>
        <v>0</v>
      </c>
      <c r="D222" s="47">
        <f>(B222&lt;&gt;0)*年薪个税筹划!$C$5-方案清单!B222*12</f>
        <v>0</v>
      </c>
      <c r="E222" s="48">
        <f>ROUND(MAX((B222-3500)*{0.03,0.1,0.2,0.25,0.3,0.35,0.45}-{0,105,555,1005,2755,5505,13505},0),2)</f>
        <v>0</v>
      </c>
      <c r="F222" s="48">
        <f>LOOKUP(D222/12,{0,1500.001,4500.001,9000.001,35000.001,55000.001,80000.001},{0.03,0.1,0.2,0.25,0.3,0.35,0.45})*D222-LOOKUP(D222/12,{0,1500.001,4500.001,9000.001,35000.001,55000.001,80000.001},{0,105,555,1005,2755,5505,13505})</f>
        <v>0</v>
      </c>
      <c r="G222" s="48">
        <f t="shared" si="10"/>
        <v>0</v>
      </c>
      <c r="H222" s="48" t="e">
        <f t="shared" ca="1" si="12"/>
        <v>#N/A</v>
      </c>
      <c r="I222" s="1"/>
    </row>
    <row r="223" spans="1:9">
      <c r="A223" s="43" t="s">
        <v>222</v>
      </c>
      <c r="B223" s="44">
        <f>IF(B222=0,0,IF((B222+100)*12&lt;=年薪个税筹划!$C$5,B222+100,0))</f>
        <v>0</v>
      </c>
      <c r="C223" s="44">
        <f t="shared" si="11"/>
        <v>0</v>
      </c>
      <c r="D223" s="44">
        <f>(B223&lt;&gt;0)*年薪个税筹划!$C$5-方案清单!B223*12</f>
        <v>0</v>
      </c>
      <c r="E223" s="45">
        <f>ROUND(MAX((B223-3500)*{0.03,0.1,0.2,0.25,0.3,0.35,0.45}-{0,105,555,1005,2755,5505,13505},0),2)</f>
        <v>0</v>
      </c>
      <c r="F223" s="45">
        <f>LOOKUP(D223/12,{0,1500.001,4500.001,9000.001,35000.001,55000.001,80000.001},{0.03,0.1,0.2,0.25,0.3,0.35,0.45})*D223-LOOKUP(D223/12,{0,1500.001,4500.001,9000.001,35000.001,55000.001,80000.001},{0,105,555,1005,2755,5505,13505})</f>
        <v>0</v>
      </c>
      <c r="G223" s="45">
        <f t="shared" si="10"/>
        <v>0</v>
      </c>
      <c r="H223" s="45" t="e">
        <f t="shared" ca="1" si="12"/>
        <v>#N/A</v>
      </c>
      <c r="I223" s="1"/>
    </row>
    <row r="224" spans="1:9">
      <c r="A224" s="46" t="s">
        <v>223</v>
      </c>
      <c r="B224" s="47">
        <f>IF(B223=0,0,IF((B223+100)*12&lt;=年薪个税筹划!$C$5,B223+100,0))</f>
        <v>0</v>
      </c>
      <c r="C224" s="47">
        <f t="shared" si="11"/>
        <v>0</v>
      </c>
      <c r="D224" s="47">
        <f>(B224&lt;&gt;0)*年薪个税筹划!$C$5-方案清单!B224*12</f>
        <v>0</v>
      </c>
      <c r="E224" s="48">
        <f>ROUND(MAX((B224-3500)*{0.03,0.1,0.2,0.25,0.3,0.35,0.45}-{0,105,555,1005,2755,5505,13505},0),2)</f>
        <v>0</v>
      </c>
      <c r="F224" s="48">
        <f>LOOKUP(D224/12,{0,1500.001,4500.001,9000.001,35000.001,55000.001,80000.001},{0.03,0.1,0.2,0.25,0.3,0.35,0.45})*D224-LOOKUP(D224/12,{0,1500.001,4500.001,9000.001,35000.001,55000.001,80000.001},{0,105,555,1005,2755,5505,13505})</f>
        <v>0</v>
      </c>
      <c r="G224" s="48">
        <f t="shared" si="10"/>
        <v>0</v>
      </c>
      <c r="H224" s="48" t="e">
        <f t="shared" ca="1" si="12"/>
        <v>#N/A</v>
      </c>
      <c r="I224" s="1"/>
    </row>
    <row r="225" spans="1:9">
      <c r="A225" s="43" t="s">
        <v>224</v>
      </c>
      <c r="B225" s="44">
        <f>IF(B224=0,0,IF((B224+100)*12&lt;=年薪个税筹划!$C$5,B224+100,0))</f>
        <v>0</v>
      </c>
      <c r="C225" s="44">
        <f t="shared" si="11"/>
        <v>0</v>
      </c>
      <c r="D225" s="44">
        <f>(B225&lt;&gt;0)*年薪个税筹划!$C$5-方案清单!B225*12</f>
        <v>0</v>
      </c>
      <c r="E225" s="45">
        <f>ROUND(MAX((B225-3500)*{0.03,0.1,0.2,0.25,0.3,0.35,0.45}-{0,105,555,1005,2755,5505,13505},0),2)</f>
        <v>0</v>
      </c>
      <c r="F225" s="45">
        <f>LOOKUP(D225/12,{0,1500.001,4500.001,9000.001,35000.001,55000.001,80000.001},{0.03,0.1,0.2,0.25,0.3,0.35,0.45})*D225-LOOKUP(D225/12,{0,1500.001,4500.001,9000.001,35000.001,55000.001,80000.001},{0,105,555,1005,2755,5505,13505})</f>
        <v>0</v>
      </c>
      <c r="G225" s="45">
        <f t="shared" si="10"/>
        <v>0</v>
      </c>
      <c r="H225" s="45" t="e">
        <f t="shared" ca="1" si="12"/>
        <v>#N/A</v>
      </c>
      <c r="I225" s="1"/>
    </row>
    <row r="226" spans="1:9">
      <c r="A226" s="46" t="s">
        <v>225</v>
      </c>
      <c r="B226" s="47">
        <f>IF(B225=0,0,IF((B225+100)*12&lt;=年薪个税筹划!$C$5,B225+100,0))</f>
        <v>0</v>
      </c>
      <c r="C226" s="47">
        <f t="shared" si="11"/>
        <v>0</v>
      </c>
      <c r="D226" s="47">
        <f>(B226&lt;&gt;0)*年薪个税筹划!$C$5-方案清单!B226*12</f>
        <v>0</v>
      </c>
      <c r="E226" s="48">
        <f>ROUND(MAX((B226-3500)*{0.03,0.1,0.2,0.25,0.3,0.35,0.45}-{0,105,555,1005,2755,5505,13505},0),2)</f>
        <v>0</v>
      </c>
      <c r="F226" s="48">
        <f>LOOKUP(D226/12,{0,1500.001,4500.001,9000.001,35000.001,55000.001,80000.001},{0.03,0.1,0.2,0.25,0.3,0.35,0.45})*D226-LOOKUP(D226/12,{0,1500.001,4500.001,9000.001,35000.001,55000.001,80000.001},{0,105,555,1005,2755,5505,13505})</f>
        <v>0</v>
      </c>
      <c r="G226" s="48">
        <f t="shared" si="10"/>
        <v>0</v>
      </c>
      <c r="H226" s="48" t="e">
        <f t="shared" ca="1" si="12"/>
        <v>#N/A</v>
      </c>
      <c r="I226" s="1"/>
    </row>
    <row r="227" spans="1:9">
      <c r="A227" s="43" t="s">
        <v>226</v>
      </c>
      <c r="B227" s="44">
        <f>IF(B226=0,0,IF((B226+100)*12&lt;=年薪个税筹划!$C$5,B226+100,0))</f>
        <v>0</v>
      </c>
      <c r="C227" s="44">
        <f t="shared" si="11"/>
        <v>0</v>
      </c>
      <c r="D227" s="44">
        <f>(B227&lt;&gt;0)*年薪个税筹划!$C$5-方案清单!B227*12</f>
        <v>0</v>
      </c>
      <c r="E227" s="45">
        <f>ROUND(MAX((B227-3500)*{0.03,0.1,0.2,0.25,0.3,0.35,0.45}-{0,105,555,1005,2755,5505,13505},0),2)</f>
        <v>0</v>
      </c>
      <c r="F227" s="45">
        <f>LOOKUP(D227/12,{0,1500.001,4500.001,9000.001,35000.001,55000.001,80000.001},{0.03,0.1,0.2,0.25,0.3,0.35,0.45})*D227-LOOKUP(D227/12,{0,1500.001,4500.001,9000.001,35000.001,55000.001,80000.001},{0,105,555,1005,2755,5505,13505})</f>
        <v>0</v>
      </c>
      <c r="G227" s="45">
        <f t="shared" si="10"/>
        <v>0</v>
      </c>
      <c r="H227" s="45" t="e">
        <f t="shared" ca="1" si="12"/>
        <v>#N/A</v>
      </c>
      <c r="I227" s="1"/>
    </row>
    <row r="228" spans="1:9">
      <c r="A228" s="46" t="s">
        <v>227</v>
      </c>
      <c r="B228" s="47">
        <f>IF(B227=0,0,IF((B227+100)*12&lt;=年薪个税筹划!$C$5,B227+100,0))</f>
        <v>0</v>
      </c>
      <c r="C228" s="47">
        <f t="shared" si="11"/>
        <v>0</v>
      </c>
      <c r="D228" s="47">
        <f>(B228&lt;&gt;0)*年薪个税筹划!$C$5-方案清单!B228*12</f>
        <v>0</v>
      </c>
      <c r="E228" s="48">
        <f>ROUND(MAX((B228-3500)*{0.03,0.1,0.2,0.25,0.3,0.35,0.45}-{0,105,555,1005,2755,5505,13505},0),2)</f>
        <v>0</v>
      </c>
      <c r="F228" s="48">
        <f>LOOKUP(D228/12,{0,1500.001,4500.001,9000.001,35000.001,55000.001,80000.001},{0.03,0.1,0.2,0.25,0.3,0.35,0.45})*D228-LOOKUP(D228/12,{0,1500.001,4500.001,9000.001,35000.001,55000.001,80000.001},{0,105,555,1005,2755,5505,13505})</f>
        <v>0</v>
      </c>
      <c r="G228" s="48">
        <f t="shared" si="10"/>
        <v>0</v>
      </c>
      <c r="H228" s="48" t="e">
        <f t="shared" ca="1" si="12"/>
        <v>#N/A</v>
      </c>
      <c r="I228" s="1"/>
    </row>
    <row r="229" spans="1:9">
      <c r="A229" s="43" t="s">
        <v>228</v>
      </c>
      <c r="B229" s="44">
        <f>IF(B228=0,0,IF((B228+100)*12&lt;=年薪个税筹划!$C$5,B228+100,0))</f>
        <v>0</v>
      </c>
      <c r="C229" s="44">
        <f t="shared" si="11"/>
        <v>0</v>
      </c>
      <c r="D229" s="44">
        <f>(B229&lt;&gt;0)*年薪个税筹划!$C$5-方案清单!B229*12</f>
        <v>0</v>
      </c>
      <c r="E229" s="45">
        <f>ROUND(MAX((B229-3500)*{0.03,0.1,0.2,0.25,0.3,0.35,0.45}-{0,105,555,1005,2755,5505,13505},0),2)</f>
        <v>0</v>
      </c>
      <c r="F229" s="45">
        <f>LOOKUP(D229/12,{0,1500.001,4500.001,9000.001,35000.001,55000.001,80000.001},{0.03,0.1,0.2,0.25,0.3,0.35,0.45})*D229-LOOKUP(D229/12,{0,1500.001,4500.001,9000.001,35000.001,55000.001,80000.001},{0,105,555,1005,2755,5505,13505})</f>
        <v>0</v>
      </c>
      <c r="G229" s="45">
        <f t="shared" si="10"/>
        <v>0</v>
      </c>
      <c r="H229" s="45" t="e">
        <f t="shared" ca="1" si="12"/>
        <v>#N/A</v>
      </c>
      <c r="I229" s="1"/>
    </row>
    <row r="230" spans="1:9">
      <c r="A230" s="46" t="s">
        <v>229</v>
      </c>
      <c r="B230" s="47">
        <f>IF(B229=0,0,IF((B229+100)*12&lt;=年薪个税筹划!$C$5,B229+100,0))</f>
        <v>0</v>
      </c>
      <c r="C230" s="47">
        <f t="shared" si="11"/>
        <v>0</v>
      </c>
      <c r="D230" s="47">
        <f>(B230&lt;&gt;0)*年薪个税筹划!$C$5-方案清单!B230*12</f>
        <v>0</v>
      </c>
      <c r="E230" s="48">
        <f>ROUND(MAX((B230-3500)*{0.03,0.1,0.2,0.25,0.3,0.35,0.45}-{0,105,555,1005,2755,5505,13505},0),2)</f>
        <v>0</v>
      </c>
      <c r="F230" s="48">
        <f>LOOKUP(D230/12,{0,1500.001,4500.001,9000.001,35000.001,55000.001,80000.001},{0.03,0.1,0.2,0.25,0.3,0.35,0.45})*D230-LOOKUP(D230/12,{0,1500.001,4500.001,9000.001,35000.001,55000.001,80000.001},{0,105,555,1005,2755,5505,13505})</f>
        <v>0</v>
      </c>
      <c r="G230" s="48">
        <f t="shared" si="10"/>
        <v>0</v>
      </c>
      <c r="H230" s="48" t="e">
        <f t="shared" ca="1" si="12"/>
        <v>#N/A</v>
      </c>
      <c r="I230" s="1"/>
    </row>
    <row r="231" spans="1:9">
      <c r="A231" s="43" t="s">
        <v>230</v>
      </c>
      <c r="B231" s="44">
        <f>IF(B230=0,0,IF((B230+100)*12&lt;=年薪个税筹划!$C$5,B230+100,0))</f>
        <v>0</v>
      </c>
      <c r="C231" s="44">
        <f t="shared" si="11"/>
        <v>0</v>
      </c>
      <c r="D231" s="44">
        <f>(B231&lt;&gt;0)*年薪个税筹划!$C$5-方案清单!B231*12</f>
        <v>0</v>
      </c>
      <c r="E231" s="45">
        <f>ROUND(MAX((B231-3500)*{0.03,0.1,0.2,0.25,0.3,0.35,0.45}-{0,105,555,1005,2755,5505,13505},0),2)</f>
        <v>0</v>
      </c>
      <c r="F231" s="45">
        <f>LOOKUP(D231/12,{0,1500.001,4500.001,9000.001,35000.001,55000.001,80000.001},{0.03,0.1,0.2,0.25,0.3,0.35,0.45})*D231-LOOKUP(D231/12,{0,1500.001,4500.001,9000.001,35000.001,55000.001,80000.001},{0,105,555,1005,2755,5505,13505})</f>
        <v>0</v>
      </c>
      <c r="G231" s="45">
        <f t="shared" ref="G231:G294" si="13">E231*12+F231</f>
        <v>0</v>
      </c>
      <c r="H231" s="45" t="e">
        <f t="shared" ca="1" si="12"/>
        <v>#N/A</v>
      </c>
      <c r="I231" s="1"/>
    </row>
    <row r="232" spans="1:9">
      <c r="A232" s="46" t="s">
        <v>231</v>
      </c>
      <c r="B232" s="47">
        <f>IF(B231=0,0,IF((B231+100)*12&lt;=年薪个税筹划!$C$5,B231+100,0))</f>
        <v>0</v>
      </c>
      <c r="C232" s="47">
        <f t="shared" si="11"/>
        <v>0</v>
      </c>
      <c r="D232" s="47">
        <f>(B232&lt;&gt;0)*年薪个税筹划!$C$5-方案清单!B232*12</f>
        <v>0</v>
      </c>
      <c r="E232" s="48">
        <f>ROUND(MAX((B232-3500)*{0.03,0.1,0.2,0.25,0.3,0.35,0.45}-{0,105,555,1005,2755,5505,13505},0),2)</f>
        <v>0</v>
      </c>
      <c r="F232" s="48">
        <f>LOOKUP(D232/12,{0,1500.001,4500.001,9000.001,35000.001,55000.001,80000.001},{0.03,0.1,0.2,0.25,0.3,0.35,0.45})*D232-LOOKUP(D232/12,{0,1500.001,4500.001,9000.001,35000.001,55000.001,80000.001},{0,105,555,1005,2755,5505,13505})</f>
        <v>0</v>
      </c>
      <c r="G232" s="48">
        <f t="shared" si="13"/>
        <v>0</v>
      </c>
      <c r="H232" s="48" t="e">
        <f t="shared" ca="1" si="12"/>
        <v>#N/A</v>
      </c>
      <c r="I232" s="1"/>
    </row>
    <row r="233" spans="1:9">
      <c r="A233" s="43" t="s">
        <v>232</v>
      </c>
      <c r="B233" s="44">
        <f>IF(B232=0,0,IF((B232+100)*12&lt;=年薪个税筹划!$C$5,B232+100,0))</f>
        <v>0</v>
      </c>
      <c r="C233" s="44">
        <f t="shared" si="11"/>
        <v>0</v>
      </c>
      <c r="D233" s="44">
        <f>(B233&lt;&gt;0)*年薪个税筹划!$C$5-方案清单!B233*12</f>
        <v>0</v>
      </c>
      <c r="E233" s="45">
        <f>ROUND(MAX((B233-3500)*{0.03,0.1,0.2,0.25,0.3,0.35,0.45}-{0,105,555,1005,2755,5505,13505},0),2)</f>
        <v>0</v>
      </c>
      <c r="F233" s="45">
        <f>LOOKUP(D233/12,{0,1500.001,4500.001,9000.001,35000.001,55000.001,80000.001},{0.03,0.1,0.2,0.25,0.3,0.35,0.45})*D233-LOOKUP(D233/12,{0,1500.001,4500.001,9000.001,35000.001,55000.001,80000.001},{0,105,555,1005,2755,5505,13505})</f>
        <v>0</v>
      </c>
      <c r="G233" s="45">
        <f t="shared" si="13"/>
        <v>0</v>
      </c>
      <c r="H233" s="45" t="e">
        <f t="shared" ca="1" si="12"/>
        <v>#N/A</v>
      </c>
      <c r="I233" s="1"/>
    </row>
    <row r="234" spans="1:9">
      <c r="A234" s="46" t="s">
        <v>233</v>
      </c>
      <c r="B234" s="47">
        <f>IF(B233=0,0,IF((B233+100)*12&lt;=年薪个税筹划!$C$5,B233+100,0))</f>
        <v>0</v>
      </c>
      <c r="C234" s="47">
        <f t="shared" si="11"/>
        <v>0</v>
      </c>
      <c r="D234" s="47">
        <f>(B234&lt;&gt;0)*年薪个税筹划!$C$5-方案清单!B234*12</f>
        <v>0</v>
      </c>
      <c r="E234" s="48">
        <f>ROUND(MAX((B234-3500)*{0.03,0.1,0.2,0.25,0.3,0.35,0.45}-{0,105,555,1005,2755,5505,13505},0),2)</f>
        <v>0</v>
      </c>
      <c r="F234" s="48">
        <f>LOOKUP(D234/12,{0,1500.001,4500.001,9000.001,35000.001,55000.001,80000.001},{0.03,0.1,0.2,0.25,0.3,0.35,0.45})*D234-LOOKUP(D234/12,{0,1500.001,4500.001,9000.001,35000.001,55000.001,80000.001},{0,105,555,1005,2755,5505,13505})</f>
        <v>0</v>
      </c>
      <c r="G234" s="48">
        <f t="shared" si="13"/>
        <v>0</v>
      </c>
      <c r="H234" s="48" t="e">
        <f t="shared" ca="1" si="12"/>
        <v>#N/A</v>
      </c>
      <c r="I234" s="1"/>
    </row>
    <row r="235" spans="1:9">
      <c r="A235" s="43" t="s">
        <v>234</v>
      </c>
      <c r="B235" s="44">
        <f>IF(B234=0,0,IF((B234+100)*12&lt;=年薪个税筹划!$C$5,B234+100,0))</f>
        <v>0</v>
      </c>
      <c r="C235" s="44">
        <f t="shared" si="11"/>
        <v>0</v>
      </c>
      <c r="D235" s="44">
        <f>(B235&lt;&gt;0)*年薪个税筹划!$C$5-方案清单!B235*12</f>
        <v>0</v>
      </c>
      <c r="E235" s="45">
        <f>ROUND(MAX((B235-3500)*{0.03,0.1,0.2,0.25,0.3,0.35,0.45}-{0,105,555,1005,2755,5505,13505},0),2)</f>
        <v>0</v>
      </c>
      <c r="F235" s="45">
        <f>LOOKUP(D235/12,{0,1500.001,4500.001,9000.001,35000.001,55000.001,80000.001},{0.03,0.1,0.2,0.25,0.3,0.35,0.45})*D235-LOOKUP(D235/12,{0,1500.001,4500.001,9000.001,35000.001,55000.001,80000.001},{0,105,555,1005,2755,5505,13505})</f>
        <v>0</v>
      </c>
      <c r="G235" s="45">
        <f t="shared" si="13"/>
        <v>0</v>
      </c>
      <c r="H235" s="45" t="e">
        <f t="shared" ca="1" si="12"/>
        <v>#N/A</v>
      </c>
      <c r="I235" s="1"/>
    </row>
    <row r="236" spans="1:9">
      <c r="A236" s="46" t="s">
        <v>235</v>
      </c>
      <c r="B236" s="47">
        <f>IF(B235=0,0,IF((B235+100)*12&lt;=年薪个税筹划!$C$5,B235+100,0))</f>
        <v>0</v>
      </c>
      <c r="C236" s="47">
        <f t="shared" si="11"/>
        <v>0</v>
      </c>
      <c r="D236" s="47">
        <f>(B236&lt;&gt;0)*年薪个税筹划!$C$5-方案清单!B236*12</f>
        <v>0</v>
      </c>
      <c r="E236" s="48">
        <f>ROUND(MAX((B236-3500)*{0.03,0.1,0.2,0.25,0.3,0.35,0.45}-{0,105,555,1005,2755,5505,13505},0),2)</f>
        <v>0</v>
      </c>
      <c r="F236" s="48">
        <f>LOOKUP(D236/12,{0,1500.001,4500.001,9000.001,35000.001,55000.001,80000.001},{0.03,0.1,0.2,0.25,0.3,0.35,0.45})*D236-LOOKUP(D236/12,{0,1500.001,4500.001,9000.001,35000.001,55000.001,80000.001},{0,105,555,1005,2755,5505,13505})</f>
        <v>0</v>
      </c>
      <c r="G236" s="48">
        <f t="shared" si="13"/>
        <v>0</v>
      </c>
      <c r="H236" s="48" t="e">
        <f t="shared" ca="1" si="12"/>
        <v>#N/A</v>
      </c>
      <c r="I236" s="1"/>
    </row>
    <row r="237" spans="1:9">
      <c r="A237" s="43" t="s">
        <v>236</v>
      </c>
      <c r="B237" s="44">
        <f>IF(B236=0,0,IF((B236+100)*12&lt;=年薪个税筹划!$C$5,B236+100,0))</f>
        <v>0</v>
      </c>
      <c r="C237" s="44">
        <f t="shared" si="11"/>
        <v>0</v>
      </c>
      <c r="D237" s="44">
        <f>(B237&lt;&gt;0)*年薪个税筹划!$C$5-方案清单!B237*12</f>
        <v>0</v>
      </c>
      <c r="E237" s="45">
        <f>ROUND(MAX((B237-3500)*{0.03,0.1,0.2,0.25,0.3,0.35,0.45}-{0,105,555,1005,2755,5505,13505},0),2)</f>
        <v>0</v>
      </c>
      <c r="F237" s="45">
        <f>LOOKUP(D237/12,{0,1500.001,4500.001,9000.001,35000.001,55000.001,80000.001},{0.03,0.1,0.2,0.25,0.3,0.35,0.45})*D237-LOOKUP(D237/12,{0,1500.001,4500.001,9000.001,35000.001,55000.001,80000.001},{0,105,555,1005,2755,5505,13505})</f>
        <v>0</v>
      </c>
      <c r="G237" s="45">
        <f t="shared" si="13"/>
        <v>0</v>
      </c>
      <c r="H237" s="45" t="e">
        <f t="shared" ca="1" si="12"/>
        <v>#N/A</v>
      </c>
      <c r="I237" s="1"/>
    </row>
    <row r="238" spans="1:9">
      <c r="A238" s="46" t="s">
        <v>237</v>
      </c>
      <c r="B238" s="47">
        <f>IF(B237=0,0,IF((B237+100)*12&lt;=年薪个税筹划!$C$5,B237+100,0))</f>
        <v>0</v>
      </c>
      <c r="C238" s="47">
        <f t="shared" si="11"/>
        <v>0</v>
      </c>
      <c r="D238" s="47">
        <f>(B238&lt;&gt;0)*年薪个税筹划!$C$5-方案清单!B238*12</f>
        <v>0</v>
      </c>
      <c r="E238" s="48">
        <f>ROUND(MAX((B238-3500)*{0.03,0.1,0.2,0.25,0.3,0.35,0.45}-{0,105,555,1005,2755,5505,13505},0),2)</f>
        <v>0</v>
      </c>
      <c r="F238" s="48">
        <f>LOOKUP(D238/12,{0,1500.001,4500.001,9000.001,35000.001,55000.001,80000.001},{0.03,0.1,0.2,0.25,0.3,0.35,0.45})*D238-LOOKUP(D238/12,{0,1500.001,4500.001,9000.001,35000.001,55000.001,80000.001},{0,105,555,1005,2755,5505,13505})</f>
        <v>0</v>
      </c>
      <c r="G238" s="48">
        <f t="shared" si="13"/>
        <v>0</v>
      </c>
      <c r="H238" s="48" t="e">
        <f t="shared" ca="1" si="12"/>
        <v>#N/A</v>
      </c>
      <c r="I238" s="1"/>
    </row>
    <row r="239" spans="1:9">
      <c r="A239" s="43" t="s">
        <v>238</v>
      </c>
      <c r="B239" s="44">
        <f>IF(B238=0,0,IF((B238+100)*12&lt;=年薪个税筹划!$C$5,B238+100,0))</f>
        <v>0</v>
      </c>
      <c r="C239" s="44">
        <f t="shared" si="11"/>
        <v>0</v>
      </c>
      <c r="D239" s="44">
        <f>(B239&lt;&gt;0)*年薪个税筹划!$C$5-方案清单!B239*12</f>
        <v>0</v>
      </c>
      <c r="E239" s="45">
        <f>ROUND(MAX((B239-3500)*{0.03,0.1,0.2,0.25,0.3,0.35,0.45}-{0,105,555,1005,2755,5505,13505},0),2)</f>
        <v>0</v>
      </c>
      <c r="F239" s="45">
        <f>LOOKUP(D239/12,{0,1500.001,4500.001,9000.001,35000.001,55000.001,80000.001},{0.03,0.1,0.2,0.25,0.3,0.35,0.45})*D239-LOOKUP(D239/12,{0,1500.001,4500.001,9000.001,35000.001,55000.001,80000.001},{0,105,555,1005,2755,5505,13505})</f>
        <v>0</v>
      </c>
      <c r="G239" s="45">
        <f t="shared" si="13"/>
        <v>0</v>
      </c>
      <c r="H239" s="45" t="e">
        <f t="shared" ca="1" si="12"/>
        <v>#N/A</v>
      </c>
      <c r="I239" s="1"/>
    </row>
    <row r="240" spans="1:9">
      <c r="A240" s="46" t="s">
        <v>239</v>
      </c>
      <c r="B240" s="47">
        <f>IF(B239=0,0,IF((B239+100)*12&lt;=年薪个税筹划!$C$5,B239+100,0))</f>
        <v>0</v>
      </c>
      <c r="C240" s="47">
        <f t="shared" si="11"/>
        <v>0</v>
      </c>
      <c r="D240" s="47">
        <f>(B240&lt;&gt;0)*年薪个税筹划!$C$5-方案清单!B240*12</f>
        <v>0</v>
      </c>
      <c r="E240" s="48">
        <f>ROUND(MAX((B240-3500)*{0.03,0.1,0.2,0.25,0.3,0.35,0.45}-{0,105,555,1005,2755,5505,13505},0),2)</f>
        <v>0</v>
      </c>
      <c r="F240" s="48">
        <f>LOOKUP(D240/12,{0,1500.001,4500.001,9000.001,35000.001,55000.001,80000.001},{0.03,0.1,0.2,0.25,0.3,0.35,0.45})*D240-LOOKUP(D240/12,{0,1500.001,4500.001,9000.001,35000.001,55000.001,80000.001},{0,105,555,1005,2755,5505,13505})</f>
        <v>0</v>
      </c>
      <c r="G240" s="48">
        <f t="shared" si="13"/>
        <v>0</v>
      </c>
      <c r="H240" s="48" t="e">
        <f t="shared" ca="1" si="12"/>
        <v>#N/A</v>
      </c>
      <c r="I240" s="1"/>
    </row>
    <row r="241" spans="1:9">
      <c r="A241" s="43" t="s">
        <v>240</v>
      </c>
      <c r="B241" s="44">
        <f>IF(B240=0,0,IF((B240+100)*12&lt;=年薪个税筹划!$C$5,B240+100,0))</f>
        <v>0</v>
      </c>
      <c r="C241" s="44">
        <f t="shared" si="11"/>
        <v>0</v>
      </c>
      <c r="D241" s="44">
        <f>(B241&lt;&gt;0)*年薪个税筹划!$C$5-方案清单!B241*12</f>
        <v>0</v>
      </c>
      <c r="E241" s="45">
        <f>ROUND(MAX((B241-3500)*{0.03,0.1,0.2,0.25,0.3,0.35,0.45}-{0,105,555,1005,2755,5505,13505},0),2)</f>
        <v>0</v>
      </c>
      <c r="F241" s="45">
        <f>LOOKUP(D241/12,{0,1500.001,4500.001,9000.001,35000.001,55000.001,80000.001},{0.03,0.1,0.2,0.25,0.3,0.35,0.45})*D241-LOOKUP(D241/12,{0,1500.001,4500.001,9000.001,35000.001,55000.001,80000.001},{0,105,555,1005,2755,5505,13505})</f>
        <v>0</v>
      </c>
      <c r="G241" s="45">
        <f t="shared" si="13"/>
        <v>0</v>
      </c>
      <c r="H241" s="45" t="e">
        <f t="shared" ca="1" si="12"/>
        <v>#N/A</v>
      </c>
      <c r="I241" s="1"/>
    </row>
    <row r="242" spans="1:9">
      <c r="A242" s="46" t="s">
        <v>241</v>
      </c>
      <c r="B242" s="47">
        <f>IF(B241=0,0,IF((B241+100)*12&lt;=年薪个税筹划!$C$5,B241+100,0))</f>
        <v>0</v>
      </c>
      <c r="C242" s="47">
        <f t="shared" si="11"/>
        <v>0</v>
      </c>
      <c r="D242" s="47">
        <f>(B242&lt;&gt;0)*年薪个税筹划!$C$5-方案清单!B242*12</f>
        <v>0</v>
      </c>
      <c r="E242" s="48">
        <f>ROUND(MAX((B242-3500)*{0.03,0.1,0.2,0.25,0.3,0.35,0.45}-{0,105,555,1005,2755,5505,13505},0),2)</f>
        <v>0</v>
      </c>
      <c r="F242" s="48">
        <f>LOOKUP(D242/12,{0,1500.001,4500.001,9000.001,35000.001,55000.001,80000.001},{0.03,0.1,0.2,0.25,0.3,0.35,0.45})*D242-LOOKUP(D242/12,{0,1500.001,4500.001,9000.001,35000.001,55000.001,80000.001},{0,105,555,1005,2755,5505,13505})</f>
        <v>0</v>
      </c>
      <c r="G242" s="48">
        <f t="shared" si="13"/>
        <v>0</v>
      </c>
      <c r="H242" s="48" t="e">
        <f t="shared" ca="1" si="12"/>
        <v>#N/A</v>
      </c>
      <c r="I242" s="1"/>
    </row>
    <row r="243" spans="1:9">
      <c r="A243" s="43" t="s">
        <v>242</v>
      </c>
      <c r="B243" s="44">
        <f>IF(B242=0,0,IF((B242+100)*12&lt;=年薪个税筹划!$C$5,B242+100,0))</f>
        <v>0</v>
      </c>
      <c r="C243" s="44">
        <f t="shared" si="11"/>
        <v>0</v>
      </c>
      <c r="D243" s="44">
        <f>(B243&lt;&gt;0)*年薪个税筹划!$C$5-方案清单!B243*12</f>
        <v>0</v>
      </c>
      <c r="E243" s="45">
        <f>ROUND(MAX((B243-3500)*{0.03,0.1,0.2,0.25,0.3,0.35,0.45}-{0,105,555,1005,2755,5505,13505},0),2)</f>
        <v>0</v>
      </c>
      <c r="F243" s="45">
        <f>LOOKUP(D243/12,{0,1500.001,4500.001,9000.001,35000.001,55000.001,80000.001},{0.03,0.1,0.2,0.25,0.3,0.35,0.45})*D243-LOOKUP(D243/12,{0,1500.001,4500.001,9000.001,35000.001,55000.001,80000.001},{0,105,555,1005,2755,5505,13505})</f>
        <v>0</v>
      </c>
      <c r="G243" s="45">
        <f t="shared" si="13"/>
        <v>0</v>
      </c>
      <c r="H243" s="45" t="e">
        <f t="shared" ca="1" si="12"/>
        <v>#N/A</v>
      </c>
      <c r="I243" s="1"/>
    </row>
    <row r="244" spans="1:9">
      <c r="A244" s="46" t="s">
        <v>243</v>
      </c>
      <c r="B244" s="47">
        <f>IF(B243=0,0,IF((B243+100)*12&lt;=年薪个税筹划!$C$5,B243+100,0))</f>
        <v>0</v>
      </c>
      <c r="C244" s="47">
        <f t="shared" si="11"/>
        <v>0</v>
      </c>
      <c r="D244" s="47">
        <f>(B244&lt;&gt;0)*年薪个税筹划!$C$5-方案清单!B244*12</f>
        <v>0</v>
      </c>
      <c r="E244" s="48">
        <f>ROUND(MAX((B244-3500)*{0.03,0.1,0.2,0.25,0.3,0.35,0.45}-{0,105,555,1005,2755,5505,13505},0),2)</f>
        <v>0</v>
      </c>
      <c r="F244" s="48">
        <f>LOOKUP(D244/12,{0,1500.001,4500.001,9000.001,35000.001,55000.001,80000.001},{0.03,0.1,0.2,0.25,0.3,0.35,0.45})*D244-LOOKUP(D244/12,{0,1500.001,4500.001,9000.001,35000.001,55000.001,80000.001},{0,105,555,1005,2755,5505,13505})</f>
        <v>0</v>
      </c>
      <c r="G244" s="48">
        <f t="shared" si="13"/>
        <v>0</v>
      </c>
      <c r="H244" s="48" t="e">
        <f t="shared" ca="1" si="12"/>
        <v>#N/A</v>
      </c>
      <c r="I244" s="1"/>
    </row>
    <row r="245" spans="1:9">
      <c r="A245" s="43" t="s">
        <v>244</v>
      </c>
      <c r="B245" s="44">
        <f>IF(B244=0,0,IF((B244+100)*12&lt;=年薪个税筹划!$C$5,B244+100,0))</f>
        <v>0</v>
      </c>
      <c r="C245" s="44">
        <f t="shared" si="11"/>
        <v>0</v>
      </c>
      <c r="D245" s="44">
        <f>(B245&lt;&gt;0)*年薪个税筹划!$C$5-方案清单!B245*12</f>
        <v>0</v>
      </c>
      <c r="E245" s="45">
        <f>ROUND(MAX((B245-3500)*{0.03,0.1,0.2,0.25,0.3,0.35,0.45}-{0,105,555,1005,2755,5505,13505},0),2)</f>
        <v>0</v>
      </c>
      <c r="F245" s="45">
        <f>LOOKUP(D245/12,{0,1500.001,4500.001,9000.001,35000.001,55000.001,80000.001},{0.03,0.1,0.2,0.25,0.3,0.35,0.45})*D245-LOOKUP(D245/12,{0,1500.001,4500.001,9000.001,35000.001,55000.001,80000.001},{0,105,555,1005,2755,5505,13505})</f>
        <v>0</v>
      </c>
      <c r="G245" s="45">
        <f t="shared" si="13"/>
        <v>0</v>
      </c>
      <c r="H245" s="45" t="e">
        <f t="shared" ca="1" si="12"/>
        <v>#N/A</v>
      </c>
      <c r="I245" s="1"/>
    </row>
    <row r="246" spans="1:9">
      <c r="A246" s="46" t="s">
        <v>245</v>
      </c>
      <c r="B246" s="47">
        <f>IF(B245=0,0,IF((B245+100)*12&lt;=年薪个税筹划!$C$5,B245+100,0))</f>
        <v>0</v>
      </c>
      <c r="C246" s="47">
        <f t="shared" si="11"/>
        <v>0</v>
      </c>
      <c r="D246" s="47">
        <f>(B246&lt;&gt;0)*年薪个税筹划!$C$5-方案清单!B246*12</f>
        <v>0</v>
      </c>
      <c r="E246" s="48">
        <f>ROUND(MAX((B246-3500)*{0.03,0.1,0.2,0.25,0.3,0.35,0.45}-{0,105,555,1005,2755,5505,13505},0),2)</f>
        <v>0</v>
      </c>
      <c r="F246" s="48">
        <f>LOOKUP(D246/12,{0,1500.001,4500.001,9000.001,35000.001,55000.001,80000.001},{0.03,0.1,0.2,0.25,0.3,0.35,0.45})*D246-LOOKUP(D246/12,{0,1500.001,4500.001,9000.001,35000.001,55000.001,80000.001},{0,105,555,1005,2755,5505,13505})</f>
        <v>0</v>
      </c>
      <c r="G246" s="48">
        <f t="shared" si="13"/>
        <v>0</v>
      </c>
      <c r="H246" s="48" t="e">
        <f t="shared" ca="1" si="12"/>
        <v>#N/A</v>
      </c>
      <c r="I246" s="1"/>
    </row>
    <row r="247" spans="1:9">
      <c r="A247" s="43" t="s">
        <v>246</v>
      </c>
      <c r="B247" s="44">
        <f>IF(B246=0,0,IF((B246+100)*12&lt;=年薪个税筹划!$C$5,B246+100,0))</f>
        <v>0</v>
      </c>
      <c r="C247" s="44">
        <f t="shared" si="11"/>
        <v>0</v>
      </c>
      <c r="D247" s="44">
        <f>(B247&lt;&gt;0)*年薪个税筹划!$C$5-方案清单!B247*12</f>
        <v>0</v>
      </c>
      <c r="E247" s="45">
        <f>ROUND(MAX((B247-3500)*{0.03,0.1,0.2,0.25,0.3,0.35,0.45}-{0,105,555,1005,2755,5505,13505},0),2)</f>
        <v>0</v>
      </c>
      <c r="F247" s="45">
        <f>LOOKUP(D247/12,{0,1500.001,4500.001,9000.001,35000.001,55000.001,80000.001},{0.03,0.1,0.2,0.25,0.3,0.35,0.45})*D247-LOOKUP(D247/12,{0,1500.001,4500.001,9000.001,35000.001,55000.001,80000.001},{0,105,555,1005,2755,5505,13505})</f>
        <v>0</v>
      </c>
      <c r="G247" s="45">
        <f t="shared" si="13"/>
        <v>0</v>
      </c>
      <c r="H247" s="45" t="e">
        <f t="shared" ca="1" si="12"/>
        <v>#N/A</v>
      </c>
      <c r="I247" s="1"/>
    </row>
    <row r="248" spans="1:9">
      <c r="A248" s="46" t="s">
        <v>247</v>
      </c>
      <c r="B248" s="47">
        <f>IF(B247=0,0,IF((B247+100)*12&lt;=年薪个税筹划!$C$5,B247+100,0))</f>
        <v>0</v>
      </c>
      <c r="C248" s="47">
        <f t="shared" si="11"/>
        <v>0</v>
      </c>
      <c r="D248" s="47">
        <f>(B248&lt;&gt;0)*年薪个税筹划!$C$5-方案清单!B248*12</f>
        <v>0</v>
      </c>
      <c r="E248" s="48">
        <f>ROUND(MAX((B248-3500)*{0.03,0.1,0.2,0.25,0.3,0.35,0.45}-{0,105,555,1005,2755,5505,13505},0),2)</f>
        <v>0</v>
      </c>
      <c r="F248" s="48">
        <f>LOOKUP(D248/12,{0,1500.001,4500.001,9000.001,35000.001,55000.001,80000.001},{0.03,0.1,0.2,0.25,0.3,0.35,0.45})*D248-LOOKUP(D248/12,{0,1500.001,4500.001,9000.001,35000.001,55000.001,80000.001},{0,105,555,1005,2755,5505,13505})</f>
        <v>0</v>
      </c>
      <c r="G248" s="48">
        <f t="shared" si="13"/>
        <v>0</v>
      </c>
      <c r="H248" s="48" t="e">
        <f t="shared" ca="1" si="12"/>
        <v>#N/A</v>
      </c>
      <c r="I248" s="1"/>
    </row>
    <row r="249" spans="1:9">
      <c r="A249" s="43" t="s">
        <v>248</v>
      </c>
      <c r="B249" s="44">
        <f>IF(B248=0,0,IF((B248+100)*12&lt;=年薪个税筹划!$C$5,B248+100,0))</f>
        <v>0</v>
      </c>
      <c r="C249" s="44">
        <f t="shared" si="11"/>
        <v>0</v>
      </c>
      <c r="D249" s="44">
        <f>(B249&lt;&gt;0)*年薪个税筹划!$C$5-方案清单!B249*12</f>
        <v>0</v>
      </c>
      <c r="E249" s="45">
        <f>ROUND(MAX((B249-3500)*{0.03,0.1,0.2,0.25,0.3,0.35,0.45}-{0,105,555,1005,2755,5505,13505},0),2)</f>
        <v>0</v>
      </c>
      <c r="F249" s="45">
        <f>LOOKUP(D249/12,{0,1500.001,4500.001,9000.001,35000.001,55000.001,80000.001},{0.03,0.1,0.2,0.25,0.3,0.35,0.45})*D249-LOOKUP(D249/12,{0,1500.001,4500.001,9000.001,35000.001,55000.001,80000.001},{0,105,555,1005,2755,5505,13505})</f>
        <v>0</v>
      </c>
      <c r="G249" s="45">
        <f t="shared" si="13"/>
        <v>0</v>
      </c>
      <c r="H249" s="45" t="e">
        <f t="shared" ca="1" si="12"/>
        <v>#N/A</v>
      </c>
      <c r="I249" s="1"/>
    </row>
    <row r="250" spans="1:9">
      <c r="A250" s="46" t="s">
        <v>249</v>
      </c>
      <c r="B250" s="47">
        <f>IF(B249=0,0,IF((B249+100)*12&lt;=年薪个税筹划!$C$5,B249+100,0))</f>
        <v>0</v>
      </c>
      <c r="C250" s="47">
        <f t="shared" si="11"/>
        <v>0</v>
      </c>
      <c r="D250" s="47">
        <f>(B250&lt;&gt;0)*年薪个税筹划!$C$5-方案清单!B250*12</f>
        <v>0</v>
      </c>
      <c r="E250" s="48">
        <f>ROUND(MAX((B250-3500)*{0.03,0.1,0.2,0.25,0.3,0.35,0.45}-{0,105,555,1005,2755,5505,13505},0),2)</f>
        <v>0</v>
      </c>
      <c r="F250" s="48">
        <f>LOOKUP(D250/12,{0,1500.001,4500.001,9000.001,35000.001,55000.001,80000.001},{0.03,0.1,0.2,0.25,0.3,0.35,0.45})*D250-LOOKUP(D250/12,{0,1500.001,4500.001,9000.001,35000.001,55000.001,80000.001},{0,105,555,1005,2755,5505,13505})</f>
        <v>0</v>
      </c>
      <c r="G250" s="48">
        <f t="shared" si="13"/>
        <v>0</v>
      </c>
      <c r="H250" s="48" t="e">
        <f t="shared" ca="1" si="12"/>
        <v>#N/A</v>
      </c>
      <c r="I250" s="1"/>
    </row>
    <row r="251" spans="1:9">
      <c r="A251" s="43" t="s">
        <v>250</v>
      </c>
      <c r="B251" s="44">
        <f>IF(B250=0,0,IF((B250+100)*12&lt;=年薪个税筹划!$C$5,B250+100,0))</f>
        <v>0</v>
      </c>
      <c r="C251" s="44">
        <f t="shared" si="11"/>
        <v>0</v>
      </c>
      <c r="D251" s="44">
        <f>(B251&lt;&gt;0)*年薪个税筹划!$C$5-方案清单!B251*12</f>
        <v>0</v>
      </c>
      <c r="E251" s="45">
        <f>ROUND(MAX((B251-3500)*{0.03,0.1,0.2,0.25,0.3,0.35,0.45}-{0,105,555,1005,2755,5505,13505},0),2)</f>
        <v>0</v>
      </c>
      <c r="F251" s="45">
        <f>LOOKUP(D251/12,{0,1500.001,4500.001,9000.001,35000.001,55000.001,80000.001},{0.03,0.1,0.2,0.25,0.3,0.35,0.45})*D251-LOOKUP(D251/12,{0,1500.001,4500.001,9000.001,35000.001,55000.001,80000.001},{0,105,555,1005,2755,5505,13505})</f>
        <v>0</v>
      </c>
      <c r="G251" s="45">
        <f t="shared" si="13"/>
        <v>0</v>
      </c>
      <c r="H251" s="45" t="e">
        <f t="shared" ca="1" si="12"/>
        <v>#N/A</v>
      </c>
      <c r="I251" s="1"/>
    </row>
    <row r="252" spans="1:9">
      <c r="A252" s="46" t="s">
        <v>251</v>
      </c>
      <c r="B252" s="47">
        <f>IF(B251=0,0,IF((B251+100)*12&lt;=年薪个税筹划!$C$5,B251+100,0))</f>
        <v>0</v>
      </c>
      <c r="C252" s="47">
        <f t="shared" si="11"/>
        <v>0</v>
      </c>
      <c r="D252" s="47">
        <f>(B252&lt;&gt;0)*年薪个税筹划!$C$5-方案清单!B252*12</f>
        <v>0</v>
      </c>
      <c r="E252" s="48">
        <f>ROUND(MAX((B252-3500)*{0.03,0.1,0.2,0.25,0.3,0.35,0.45}-{0,105,555,1005,2755,5505,13505},0),2)</f>
        <v>0</v>
      </c>
      <c r="F252" s="48">
        <f>LOOKUP(D252/12,{0,1500.001,4500.001,9000.001,35000.001,55000.001,80000.001},{0.03,0.1,0.2,0.25,0.3,0.35,0.45})*D252-LOOKUP(D252/12,{0,1500.001,4500.001,9000.001,35000.001,55000.001,80000.001},{0,105,555,1005,2755,5505,13505})</f>
        <v>0</v>
      </c>
      <c r="G252" s="48">
        <f t="shared" si="13"/>
        <v>0</v>
      </c>
      <c r="H252" s="48" t="e">
        <f t="shared" ca="1" si="12"/>
        <v>#N/A</v>
      </c>
      <c r="I252" s="1"/>
    </row>
    <row r="253" spans="1:9">
      <c r="A253" s="43" t="s">
        <v>252</v>
      </c>
      <c r="B253" s="44">
        <f>IF(B252=0,0,IF((B252+100)*12&lt;=年薪个税筹划!$C$5,B252+100,0))</f>
        <v>0</v>
      </c>
      <c r="C253" s="44">
        <f t="shared" si="11"/>
        <v>0</v>
      </c>
      <c r="D253" s="44">
        <f>(B253&lt;&gt;0)*年薪个税筹划!$C$5-方案清单!B253*12</f>
        <v>0</v>
      </c>
      <c r="E253" s="45">
        <f>ROUND(MAX((B253-3500)*{0.03,0.1,0.2,0.25,0.3,0.35,0.45}-{0,105,555,1005,2755,5505,13505},0),2)</f>
        <v>0</v>
      </c>
      <c r="F253" s="45">
        <f>LOOKUP(D253/12,{0,1500.001,4500.001,9000.001,35000.001,55000.001,80000.001},{0.03,0.1,0.2,0.25,0.3,0.35,0.45})*D253-LOOKUP(D253/12,{0,1500.001,4500.001,9000.001,35000.001,55000.001,80000.001},{0,105,555,1005,2755,5505,13505})</f>
        <v>0</v>
      </c>
      <c r="G253" s="45">
        <f t="shared" si="13"/>
        <v>0</v>
      </c>
      <c r="H253" s="45" t="e">
        <f t="shared" ca="1" si="12"/>
        <v>#N/A</v>
      </c>
      <c r="I253" s="1"/>
    </row>
    <row r="254" spans="1:9">
      <c r="A254" s="46" t="s">
        <v>253</v>
      </c>
      <c r="B254" s="47">
        <f>IF(B253=0,0,IF((B253+100)*12&lt;=年薪个税筹划!$C$5,B253+100,0))</f>
        <v>0</v>
      </c>
      <c r="C254" s="47">
        <f t="shared" si="11"/>
        <v>0</v>
      </c>
      <c r="D254" s="47">
        <f>(B254&lt;&gt;0)*年薪个税筹划!$C$5-方案清单!B254*12</f>
        <v>0</v>
      </c>
      <c r="E254" s="48">
        <f>ROUND(MAX((B254-3500)*{0.03,0.1,0.2,0.25,0.3,0.35,0.45}-{0,105,555,1005,2755,5505,13505},0),2)</f>
        <v>0</v>
      </c>
      <c r="F254" s="48">
        <f>LOOKUP(D254/12,{0,1500.001,4500.001,9000.001,35000.001,55000.001,80000.001},{0.03,0.1,0.2,0.25,0.3,0.35,0.45})*D254-LOOKUP(D254/12,{0,1500.001,4500.001,9000.001,35000.001,55000.001,80000.001},{0,105,555,1005,2755,5505,13505})</f>
        <v>0</v>
      </c>
      <c r="G254" s="48">
        <f t="shared" si="13"/>
        <v>0</v>
      </c>
      <c r="H254" s="48" t="e">
        <f t="shared" ca="1" si="12"/>
        <v>#N/A</v>
      </c>
      <c r="I254" s="1"/>
    </row>
    <row r="255" spans="1:9">
      <c r="A255" s="43" t="s">
        <v>254</v>
      </c>
      <c r="B255" s="44">
        <f>IF(B254=0,0,IF((B254+100)*12&lt;=年薪个税筹划!$C$5,B254+100,0))</f>
        <v>0</v>
      </c>
      <c r="C255" s="44">
        <f t="shared" si="11"/>
        <v>0</v>
      </c>
      <c r="D255" s="44">
        <f>(B255&lt;&gt;0)*年薪个税筹划!$C$5-方案清单!B255*12</f>
        <v>0</v>
      </c>
      <c r="E255" s="45">
        <f>ROUND(MAX((B255-3500)*{0.03,0.1,0.2,0.25,0.3,0.35,0.45}-{0,105,555,1005,2755,5505,13505},0),2)</f>
        <v>0</v>
      </c>
      <c r="F255" s="45">
        <f>LOOKUP(D255/12,{0,1500.001,4500.001,9000.001,35000.001,55000.001,80000.001},{0.03,0.1,0.2,0.25,0.3,0.35,0.45})*D255-LOOKUP(D255/12,{0,1500.001,4500.001,9000.001,35000.001,55000.001,80000.001},{0,105,555,1005,2755,5505,13505})</f>
        <v>0</v>
      </c>
      <c r="G255" s="45">
        <f t="shared" si="13"/>
        <v>0</v>
      </c>
      <c r="H255" s="45" t="e">
        <f t="shared" ca="1" si="12"/>
        <v>#N/A</v>
      </c>
      <c r="I255" s="1"/>
    </row>
    <row r="256" spans="1:9">
      <c r="A256" s="46" t="s">
        <v>255</v>
      </c>
      <c r="B256" s="47">
        <f>IF(B255=0,0,IF((B255+100)*12&lt;=年薪个税筹划!$C$5,B255+100,0))</f>
        <v>0</v>
      </c>
      <c r="C256" s="47">
        <f t="shared" si="11"/>
        <v>0</v>
      </c>
      <c r="D256" s="47">
        <f>(B256&lt;&gt;0)*年薪个税筹划!$C$5-方案清单!B256*12</f>
        <v>0</v>
      </c>
      <c r="E256" s="48">
        <f>ROUND(MAX((B256-3500)*{0.03,0.1,0.2,0.25,0.3,0.35,0.45}-{0,105,555,1005,2755,5505,13505},0),2)</f>
        <v>0</v>
      </c>
      <c r="F256" s="48">
        <f>LOOKUP(D256/12,{0,1500.001,4500.001,9000.001,35000.001,55000.001,80000.001},{0.03,0.1,0.2,0.25,0.3,0.35,0.45})*D256-LOOKUP(D256/12,{0,1500.001,4500.001,9000.001,35000.001,55000.001,80000.001},{0,105,555,1005,2755,5505,13505})</f>
        <v>0</v>
      </c>
      <c r="G256" s="48">
        <f t="shared" si="13"/>
        <v>0</v>
      </c>
      <c r="H256" s="48" t="e">
        <f t="shared" ca="1" si="12"/>
        <v>#N/A</v>
      </c>
      <c r="I256" s="1"/>
    </row>
    <row r="257" spans="1:9">
      <c r="A257" s="43" t="s">
        <v>256</v>
      </c>
      <c r="B257" s="44">
        <f>IF(B256=0,0,IF((B256+100)*12&lt;=年薪个税筹划!$C$5,B256+100,0))</f>
        <v>0</v>
      </c>
      <c r="C257" s="44">
        <f t="shared" si="11"/>
        <v>0</v>
      </c>
      <c r="D257" s="44">
        <f>(B257&lt;&gt;0)*年薪个税筹划!$C$5-方案清单!B257*12</f>
        <v>0</v>
      </c>
      <c r="E257" s="45">
        <f>ROUND(MAX((B257-3500)*{0.03,0.1,0.2,0.25,0.3,0.35,0.45}-{0,105,555,1005,2755,5505,13505},0),2)</f>
        <v>0</v>
      </c>
      <c r="F257" s="45">
        <f>LOOKUP(D257/12,{0,1500.001,4500.001,9000.001,35000.001,55000.001,80000.001},{0.03,0.1,0.2,0.25,0.3,0.35,0.45})*D257-LOOKUP(D257/12,{0,1500.001,4500.001,9000.001,35000.001,55000.001,80000.001},{0,105,555,1005,2755,5505,13505})</f>
        <v>0</v>
      </c>
      <c r="G257" s="45">
        <f t="shared" si="13"/>
        <v>0</v>
      </c>
      <c r="H257" s="45" t="e">
        <f t="shared" ca="1" si="12"/>
        <v>#N/A</v>
      </c>
      <c r="I257" s="1"/>
    </row>
    <row r="258" spans="1:9">
      <c r="A258" s="46" t="s">
        <v>257</v>
      </c>
      <c r="B258" s="47">
        <f>IF(B257=0,0,IF((B257+100)*12&lt;=年薪个税筹划!$C$5,B257+100,0))</f>
        <v>0</v>
      </c>
      <c r="C258" s="47">
        <f t="shared" ref="C258:C321" si="14">B258*12</f>
        <v>0</v>
      </c>
      <c r="D258" s="47">
        <f>(B258&lt;&gt;0)*年薪个税筹划!$C$5-方案清单!B258*12</f>
        <v>0</v>
      </c>
      <c r="E258" s="48">
        <f>ROUND(MAX((B258-3500)*{0.03,0.1,0.2,0.25,0.3,0.35,0.45}-{0,105,555,1005,2755,5505,13505},0),2)</f>
        <v>0</v>
      </c>
      <c r="F258" s="48">
        <f>LOOKUP(D258/12,{0,1500.001,4500.001,9000.001,35000.001,55000.001,80000.001},{0.03,0.1,0.2,0.25,0.3,0.35,0.45})*D258-LOOKUP(D258/12,{0,1500.001,4500.001,9000.001,35000.001,55000.001,80000.001},{0,105,555,1005,2755,5505,13505})</f>
        <v>0</v>
      </c>
      <c r="G258" s="48">
        <f t="shared" si="13"/>
        <v>0</v>
      </c>
      <c r="H258" s="48" t="e">
        <f t="shared" ref="H258:H321" ca="1" si="15">IF(G258=MIN(个税总额),G258,#N/A)</f>
        <v>#N/A</v>
      </c>
      <c r="I258" s="1"/>
    </row>
    <row r="259" spans="1:9">
      <c r="A259" s="43" t="s">
        <v>258</v>
      </c>
      <c r="B259" s="44">
        <f>IF(B258=0,0,IF((B258+100)*12&lt;=年薪个税筹划!$C$5,B258+100,0))</f>
        <v>0</v>
      </c>
      <c r="C259" s="44">
        <f t="shared" si="14"/>
        <v>0</v>
      </c>
      <c r="D259" s="44">
        <f>(B259&lt;&gt;0)*年薪个税筹划!$C$5-方案清单!B259*12</f>
        <v>0</v>
      </c>
      <c r="E259" s="45">
        <f>ROUND(MAX((B259-3500)*{0.03,0.1,0.2,0.25,0.3,0.35,0.45}-{0,105,555,1005,2755,5505,13505},0),2)</f>
        <v>0</v>
      </c>
      <c r="F259" s="45">
        <f>LOOKUP(D259/12,{0,1500.001,4500.001,9000.001,35000.001,55000.001,80000.001},{0.03,0.1,0.2,0.25,0.3,0.35,0.45})*D259-LOOKUP(D259/12,{0,1500.001,4500.001,9000.001,35000.001,55000.001,80000.001},{0,105,555,1005,2755,5505,13505})</f>
        <v>0</v>
      </c>
      <c r="G259" s="45">
        <f t="shared" si="13"/>
        <v>0</v>
      </c>
      <c r="H259" s="45" t="e">
        <f t="shared" ca="1" si="15"/>
        <v>#N/A</v>
      </c>
      <c r="I259" s="1"/>
    </row>
    <row r="260" spans="1:9">
      <c r="A260" s="46" t="s">
        <v>259</v>
      </c>
      <c r="B260" s="47">
        <f>IF(B259=0,0,IF((B259+100)*12&lt;=年薪个税筹划!$C$5,B259+100,0))</f>
        <v>0</v>
      </c>
      <c r="C260" s="47">
        <f t="shared" si="14"/>
        <v>0</v>
      </c>
      <c r="D260" s="47">
        <f>(B260&lt;&gt;0)*年薪个税筹划!$C$5-方案清单!B260*12</f>
        <v>0</v>
      </c>
      <c r="E260" s="48">
        <f>ROUND(MAX((B260-3500)*{0.03,0.1,0.2,0.25,0.3,0.35,0.45}-{0,105,555,1005,2755,5505,13505},0),2)</f>
        <v>0</v>
      </c>
      <c r="F260" s="48">
        <f>LOOKUP(D260/12,{0,1500.001,4500.001,9000.001,35000.001,55000.001,80000.001},{0.03,0.1,0.2,0.25,0.3,0.35,0.45})*D260-LOOKUP(D260/12,{0,1500.001,4500.001,9000.001,35000.001,55000.001,80000.001},{0,105,555,1005,2755,5505,13505})</f>
        <v>0</v>
      </c>
      <c r="G260" s="48">
        <f t="shared" si="13"/>
        <v>0</v>
      </c>
      <c r="H260" s="48" t="e">
        <f t="shared" ca="1" si="15"/>
        <v>#N/A</v>
      </c>
      <c r="I260" s="1"/>
    </row>
    <row r="261" spans="1:9">
      <c r="A261" s="43" t="s">
        <v>260</v>
      </c>
      <c r="B261" s="44">
        <f>IF(B260=0,0,IF((B260+100)*12&lt;=年薪个税筹划!$C$5,B260+100,0))</f>
        <v>0</v>
      </c>
      <c r="C261" s="44">
        <f t="shared" si="14"/>
        <v>0</v>
      </c>
      <c r="D261" s="44">
        <f>(B261&lt;&gt;0)*年薪个税筹划!$C$5-方案清单!B261*12</f>
        <v>0</v>
      </c>
      <c r="E261" s="45">
        <f>ROUND(MAX((B261-3500)*{0.03,0.1,0.2,0.25,0.3,0.35,0.45}-{0,105,555,1005,2755,5505,13505},0),2)</f>
        <v>0</v>
      </c>
      <c r="F261" s="45">
        <f>LOOKUP(D261/12,{0,1500.001,4500.001,9000.001,35000.001,55000.001,80000.001},{0.03,0.1,0.2,0.25,0.3,0.35,0.45})*D261-LOOKUP(D261/12,{0,1500.001,4500.001,9000.001,35000.001,55000.001,80000.001},{0,105,555,1005,2755,5505,13505})</f>
        <v>0</v>
      </c>
      <c r="G261" s="45">
        <f t="shared" si="13"/>
        <v>0</v>
      </c>
      <c r="H261" s="45" t="e">
        <f t="shared" ca="1" si="15"/>
        <v>#N/A</v>
      </c>
      <c r="I261" s="1"/>
    </row>
    <row r="262" spans="1:9">
      <c r="A262" s="46" t="s">
        <v>261</v>
      </c>
      <c r="B262" s="47">
        <f>IF(B261=0,0,IF((B261+100)*12&lt;=年薪个税筹划!$C$5,B261+100,0))</f>
        <v>0</v>
      </c>
      <c r="C262" s="47">
        <f t="shared" si="14"/>
        <v>0</v>
      </c>
      <c r="D262" s="47">
        <f>(B262&lt;&gt;0)*年薪个税筹划!$C$5-方案清单!B262*12</f>
        <v>0</v>
      </c>
      <c r="E262" s="48">
        <f>ROUND(MAX((B262-3500)*{0.03,0.1,0.2,0.25,0.3,0.35,0.45}-{0,105,555,1005,2755,5505,13505},0),2)</f>
        <v>0</v>
      </c>
      <c r="F262" s="48">
        <f>LOOKUP(D262/12,{0,1500.001,4500.001,9000.001,35000.001,55000.001,80000.001},{0.03,0.1,0.2,0.25,0.3,0.35,0.45})*D262-LOOKUP(D262/12,{0,1500.001,4500.001,9000.001,35000.001,55000.001,80000.001},{0,105,555,1005,2755,5505,13505})</f>
        <v>0</v>
      </c>
      <c r="G262" s="48">
        <f t="shared" si="13"/>
        <v>0</v>
      </c>
      <c r="H262" s="48" t="e">
        <f t="shared" ca="1" si="15"/>
        <v>#N/A</v>
      </c>
      <c r="I262" s="1"/>
    </row>
    <row r="263" spans="1:9">
      <c r="A263" s="43" t="s">
        <v>262</v>
      </c>
      <c r="B263" s="44">
        <f>IF(B262=0,0,IF((B262+100)*12&lt;=年薪个税筹划!$C$5,B262+100,0))</f>
        <v>0</v>
      </c>
      <c r="C263" s="44">
        <f t="shared" si="14"/>
        <v>0</v>
      </c>
      <c r="D263" s="44">
        <f>(B263&lt;&gt;0)*年薪个税筹划!$C$5-方案清单!B263*12</f>
        <v>0</v>
      </c>
      <c r="E263" s="45">
        <f>ROUND(MAX((B263-3500)*{0.03,0.1,0.2,0.25,0.3,0.35,0.45}-{0,105,555,1005,2755,5505,13505},0),2)</f>
        <v>0</v>
      </c>
      <c r="F263" s="45">
        <f>LOOKUP(D263/12,{0,1500.001,4500.001,9000.001,35000.001,55000.001,80000.001},{0.03,0.1,0.2,0.25,0.3,0.35,0.45})*D263-LOOKUP(D263/12,{0,1500.001,4500.001,9000.001,35000.001,55000.001,80000.001},{0,105,555,1005,2755,5505,13505})</f>
        <v>0</v>
      </c>
      <c r="G263" s="45">
        <f t="shared" si="13"/>
        <v>0</v>
      </c>
      <c r="H263" s="45" t="e">
        <f t="shared" ca="1" si="15"/>
        <v>#N/A</v>
      </c>
      <c r="I263" s="1"/>
    </row>
    <row r="264" spans="1:9">
      <c r="A264" s="46" t="s">
        <v>263</v>
      </c>
      <c r="B264" s="47">
        <f>IF(B263=0,0,IF((B263+100)*12&lt;=年薪个税筹划!$C$5,B263+100,0))</f>
        <v>0</v>
      </c>
      <c r="C264" s="47">
        <f t="shared" si="14"/>
        <v>0</v>
      </c>
      <c r="D264" s="47">
        <f>(B264&lt;&gt;0)*年薪个税筹划!$C$5-方案清单!B264*12</f>
        <v>0</v>
      </c>
      <c r="E264" s="48">
        <f>ROUND(MAX((B264-3500)*{0.03,0.1,0.2,0.25,0.3,0.35,0.45}-{0,105,555,1005,2755,5505,13505},0),2)</f>
        <v>0</v>
      </c>
      <c r="F264" s="48">
        <f>LOOKUP(D264/12,{0,1500.001,4500.001,9000.001,35000.001,55000.001,80000.001},{0.03,0.1,0.2,0.25,0.3,0.35,0.45})*D264-LOOKUP(D264/12,{0,1500.001,4500.001,9000.001,35000.001,55000.001,80000.001},{0,105,555,1005,2755,5505,13505})</f>
        <v>0</v>
      </c>
      <c r="G264" s="48">
        <f t="shared" si="13"/>
        <v>0</v>
      </c>
      <c r="H264" s="48" t="e">
        <f t="shared" ca="1" si="15"/>
        <v>#N/A</v>
      </c>
      <c r="I264" s="1"/>
    </row>
    <row r="265" spans="1:9">
      <c r="A265" s="43" t="s">
        <v>264</v>
      </c>
      <c r="B265" s="44">
        <f>IF(B264=0,0,IF((B264+100)*12&lt;=年薪个税筹划!$C$5,B264+100,0))</f>
        <v>0</v>
      </c>
      <c r="C265" s="44">
        <f t="shared" si="14"/>
        <v>0</v>
      </c>
      <c r="D265" s="44">
        <f>(B265&lt;&gt;0)*年薪个税筹划!$C$5-方案清单!B265*12</f>
        <v>0</v>
      </c>
      <c r="E265" s="45">
        <f>ROUND(MAX((B265-3500)*{0.03,0.1,0.2,0.25,0.3,0.35,0.45}-{0,105,555,1005,2755,5505,13505},0),2)</f>
        <v>0</v>
      </c>
      <c r="F265" s="45">
        <f>LOOKUP(D265/12,{0,1500.001,4500.001,9000.001,35000.001,55000.001,80000.001},{0.03,0.1,0.2,0.25,0.3,0.35,0.45})*D265-LOOKUP(D265/12,{0,1500.001,4500.001,9000.001,35000.001,55000.001,80000.001},{0,105,555,1005,2755,5505,13505})</f>
        <v>0</v>
      </c>
      <c r="G265" s="45">
        <f t="shared" si="13"/>
        <v>0</v>
      </c>
      <c r="H265" s="45" t="e">
        <f t="shared" ca="1" si="15"/>
        <v>#N/A</v>
      </c>
      <c r="I265" s="1"/>
    </row>
    <row r="266" spans="1:9">
      <c r="A266" s="46" t="s">
        <v>265</v>
      </c>
      <c r="B266" s="47">
        <f>IF(B265=0,0,IF((B265+100)*12&lt;=年薪个税筹划!$C$5,B265+100,0))</f>
        <v>0</v>
      </c>
      <c r="C266" s="47">
        <f t="shared" si="14"/>
        <v>0</v>
      </c>
      <c r="D266" s="47">
        <f>(B266&lt;&gt;0)*年薪个税筹划!$C$5-方案清单!B266*12</f>
        <v>0</v>
      </c>
      <c r="E266" s="48">
        <f>ROUND(MAX((B266-3500)*{0.03,0.1,0.2,0.25,0.3,0.35,0.45}-{0,105,555,1005,2755,5505,13505},0),2)</f>
        <v>0</v>
      </c>
      <c r="F266" s="48">
        <f>LOOKUP(D266/12,{0,1500.001,4500.001,9000.001,35000.001,55000.001,80000.001},{0.03,0.1,0.2,0.25,0.3,0.35,0.45})*D266-LOOKUP(D266/12,{0,1500.001,4500.001,9000.001,35000.001,55000.001,80000.001},{0,105,555,1005,2755,5505,13505})</f>
        <v>0</v>
      </c>
      <c r="G266" s="48">
        <f t="shared" si="13"/>
        <v>0</v>
      </c>
      <c r="H266" s="48" t="e">
        <f t="shared" ca="1" si="15"/>
        <v>#N/A</v>
      </c>
      <c r="I266" s="1"/>
    </row>
    <row r="267" spans="1:9">
      <c r="A267" s="43" t="s">
        <v>266</v>
      </c>
      <c r="B267" s="44">
        <f>IF(B266=0,0,IF((B266+100)*12&lt;=年薪个税筹划!$C$5,B266+100,0))</f>
        <v>0</v>
      </c>
      <c r="C267" s="44">
        <f t="shared" si="14"/>
        <v>0</v>
      </c>
      <c r="D267" s="44">
        <f>(B267&lt;&gt;0)*年薪个税筹划!$C$5-方案清单!B267*12</f>
        <v>0</v>
      </c>
      <c r="E267" s="45">
        <f>ROUND(MAX((B267-3500)*{0.03,0.1,0.2,0.25,0.3,0.35,0.45}-{0,105,555,1005,2755,5505,13505},0),2)</f>
        <v>0</v>
      </c>
      <c r="F267" s="45">
        <f>LOOKUP(D267/12,{0,1500.001,4500.001,9000.001,35000.001,55000.001,80000.001},{0.03,0.1,0.2,0.25,0.3,0.35,0.45})*D267-LOOKUP(D267/12,{0,1500.001,4500.001,9000.001,35000.001,55000.001,80000.001},{0,105,555,1005,2755,5505,13505})</f>
        <v>0</v>
      </c>
      <c r="G267" s="45">
        <f t="shared" si="13"/>
        <v>0</v>
      </c>
      <c r="H267" s="45" t="e">
        <f t="shared" ca="1" si="15"/>
        <v>#N/A</v>
      </c>
      <c r="I267" s="1"/>
    </row>
    <row r="268" spans="1:9">
      <c r="A268" s="46" t="s">
        <v>267</v>
      </c>
      <c r="B268" s="47">
        <f>IF(B267=0,0,IF((B267+100)*12&lt;=年薪个税筹划!$C$5,B267+100,0))</f>
        <v>0</v>
      </c>
      <c r="C268" s="47">
        <f t="shared" si="14"/>
        <v>0</v>
      </c>
      <c r="D268" s="47">
        <f>(B268&lt;&gt;0)*年薪个税筹划!$C$5-方案清单!B268*12</f>
        <v>0</v>
      </c>
      <c r="E268" s="48">
        <f>ROUND(MAX((B268-3500)*{0.03,0.1,0.2,0.25,0.3,0.35,0.45}-{0,105,555,1005,2755,5505,13505},0),2)</f>
        <v>0</v>
      </c>
      <c r="F268" s="48">
        <f>LOOKUP(D268/12,{0,1500.001,4500.001,9000.001,35000.001,55000.001,80000.001},{0.03,0.1,0.2,0.25,0.3,0.35,0.45})*D268-LOOKUP(D268/12,{0,1500.001,4500.001,9000.001,35000.001,55000.001,80000.001},{0,105,555,1005,2755,5505,13505})</f>
        <v>0</v>
      </c>
      <c r="G268" s="48">
        <f t="shared" si="13"/>
        <v>0</v>
      </c>
      <c r="H268" s="48" t="e">
        <f t="shared" ca="1" si="15"/>
        <v>#N/A</v>
      </c>
      <c r="I268" s="1"/>
    </row>
    <row r="269" spans="1:9">
      <c r="A269" s="43" t="s">
        <v>268</v>
      </c>
      <c r="B269" s="44">
        <f>IF(B268=0,0,IF((B268+100)*12&lt;=年薪个税筹划!$C$5,B268+100,0))</f>
        <v>0</v>
      </c>
      <c r="C269" s="44">
        <f t="shared" si="14"/>
        <v>0</v>
      </c>
      <c r="D269" s="44">
        <f>(B269&lt;&gt;0)*年薪个税筹划!$C$5-方案清单!B269*12</f>
        <v>0</v>
      </c>
      <c r="E269" s="45">
        <f>ROUND(MAX((B269-3500)*{0.03,0.1,0.2,0.25,0.3,0.35,0.45}-{0,105,555,1005,2755,5505,13505},0),2)</f>
        <v>0</v>
      </c>
      <c r="F269" s="45">
        <f>LOOKUP(D269/12,{0,1500.001,4500.001,9000.001,35000.001,55000.001,80000.001},{0.03,0.1,0.2,0.25,0.3,0.35,0.45})*D269-LOOKUP(D269/12,{0,1500.001,4500.001,9000.001,35000.001,55000.001,80000.001},{0,105,555,1005,2755,5505,13505})</f>
        <v>0</v>
      </c>
      <c r="G269" s="45">
        <f t="shared" si="13"/>
        <v>0</v>
      </c>
      <c r="H269" s="45" t="e">
        <f t="shared" ca="1" si="15"/>
        <v>#N/A</v>
      </c>
      <c r="I269" s="1"/>
    </row>
    <row r="270" spans="1:9">
      <c r="A270" s="46" t="s">
        <v>269</v>
      </c>
      <c r="B270" s="47">
        <f>IF(B269=0,0,IF((B269+100)*12&lt;=年薪个税筹划!$C$5,B269+100,0))</f>
        <v>0</v>
      </c>
      <c r="C270" s="47">
        <f t="shared" si="14"/>
        <v>0</v>
      </c>
      <c r="D270" s="47">
        <f>(B270&lt;&gt;0)*年薪个税筹划!$C$5-方案清单!B270*12</f>
        <v>0</v>
      </c>
      <c r="E270" s="48">
        <f>ROUND(MAX((B270-3500)*{0.03,0.1,0.2,0.25,0.3,0.35,0.45}-{0,105,555,1005,2755,5505,13505},0),2)</f>
        <v>0</v>
      </c>
      <c r="F270" s="48">
        <f>LOOKUP(D270/12,{0,1500.001,4500.001,9000.001,35000.001,55000.001,80000.001},{0.03,0.1,0.2,0.25,0.3,0.35,0.45})*D270-LOOKUP(D270/12,{0,1500.001,4500.001,9000.001,35000.001,55000.001,80000.001},{0,105,555,1005,2755,5505,13505})</f>
        <v>0</v>
      </c>
      <c r="G270" s="48">
        <f t="shared" si="13"/>
        <v>0</v>
      </c>
      <c r="H270" s="48" t="e">
        <f t="shared" ca="1" si="15"/>
        <v>#N/A</v>
      </c>
      <c r="I270" s="1"/>
    </row>
    <row r="271" spans="1:9">
      <c r="A271" s="43" t="s">
        <v>270</v>
      </c>
      <c r="B271" s="44">
        <f>IF(B270=0,0,IF((B270+100)*12&lt;=年薪个税筹划!$C$5,B270+100,0))</f>
        <v>0</v>
      </c>
      <c r="C271" s="44">
        <f t="shared" si="14"/>
        <v>0</v>
      </c>
      <c r="D271" s="44">
        <f>(B271&lt;&gt;0)*年薪个税筹划!$C$5-方案清单!B271*12</f>
        <v>0</v>
      </c>
      <c r="E271" s="45">
        <f>ROUND(MAX((B271-3500)*{0.03,0.1,0.2,0.25,0.3,0.35,0.45}-{0,105,555,1005,2755,5505,13505},0),2)</f>
        <v>0</v>
      </c>
      <c r="F271" s="45">
        <f>LOOKUP(D271/12,{0,1500.001,4500.001,9000.001,35000.001,55000.001,80000.001},{0.03,0.1,0.2,0.25,0.3,0.35,0.45})*D271-LOOKUP(D271/12,{0,1500.001,4500.001,9000.001,35000.001,55000.001,80000.001},{0,105,555,1005,2755,5505,13505})</f>
        <v>0</v>
      </c>
      <c r="G271" s="45">
        <f t="shared" si="13"/>
        <v>0</v>
      </c>
      <c r="H271" s="45" t="e">
        <f t="shared" ca="1" si="15"/>
        <v>#N/A</v>
      </c>
      <c r="I271" s="1"/>
    </row>
    <row r="272" spans="1:9">
      <c r="A272" s="46" t="s">
        <v>271</v>
      </c>
      <c r="B272" s="47">
        <f>IF(B271=0,0,IF((B271+100)*12&lt;=年薪个税筹划!$C$5,B271+100,0))</f>
        <v>0</v>
      </c>
      <c r="C272" s="47">
        <f t="shared" si="14"/>
        <v>0</v>
      </c>
      <c r="D272" s="47">
        <f>(B272&lt;&gt;0)*年薪个税筹划!$C$5-方案清单!B272*12</f>
        <v>0</v>
      </c>
      <c r="E272" s="48">
        <f>ROUND(MAX((B272-3500)*{0.03,0.1,0.2,0.25,0.3,0.35,0.45}-{0,105,555,1005,2755,5505,13505},0),2)</f>
        <v>0</v>
      </c>
      <c r="F272" s="48">
        <f>LOOKUP(D272/12,{0,1500.001,4500.001,9000.001,35000.001,55000.001,80000.001},{0.03,0.1,0.2,0.25,0.3,0.35,0.45})*D272-LOOKUP(D272/12,{0,1500.001,4500.001,9000.001,35000.001,55000.001,80000.001},{0,105,555,1005,2755,5505,13505})</f>
        <v>0</v>
      </c>
      <c r="G272" s="48">
        <f t="shared" si="13"/>
        <v>0</v>
      </c>
      <c r="H272" s="48" t="e">
        <f t="shared" ca="1" si="15"/>
        <v>#N/A</v>
      </c>
      <c r="I272" s="1"/>
    </row>
    <row r="273" spans="1:9">
      <c r="A273" s="43" t="s">
        <v>272</v>
      </c>
      <c r="B273" s="44">
        <f>IF(B272=0,0,IF((B272+100)*12&lt;=年薪个税筹划!$C$5,B272+100,0))</f>
        <v>0</v>
      </c>
      <c r="C273" s="44">
        <f t="shared" si="14"/>
        <v>0</v>
      </c>
      <c r="D273" s="44">
        <f>(B273&lt;&gt;0)*年薪个税筹划!$C$5-方案清单!B273*12</f>
        <v>0</v>
      </c>
      <c r="E273" s="45">
        <f>ROUND(MAX((B273-3500)*{0.03,0.1,0.2,0.25,0.3,0.35,0.45}-{0,105,555,1005,2755,5505,13505},0),2)</f>
        <v>0</v>
      </c>
      <c r="F273" s="45">
        <f>LOOKUP(D273/12,{0,1500.001,4500.001,9000.001,35000.001,55000.001,80000.001},{0.03,0.1,0.2,0.25,0.3,0.35,0.45})*D273-LOOKUP(D273/12,{0,1500.001,4500.001,9000.001,35000.001,55000.001,80000.001},{0,105,555,1005,2755,5505,13505})</f>
        <v>0</v>
      </c>
      <c r="G273" s="45">
        <f t="shared" si="13"/>
        <v>0</v>
      </c>
      <c r="H273" s="45" t="e">
        <f t="shared" ca="1" si="15"/>
        <v>#N/A</v>
      </c>
      <c r="I273" s="1"/>
    </row>
    <row r="274" spans="1:9">
      <c r="A274" s="46" t="s">
        <v>273</v>
      </c>
      <c r="B274" s="47">
        <f>IF(B273=0,0,IF((B273+100)*12&lt;=年薪个税筹划!$C$5,B273+100,0))</f>
        <v>0</v>
      </c>
      <c r="C274" s="47">
        <f t="shared" si="14"/>
        <v>0</v>
      </c>
      <c r="D274" s="47">
        <f>(B274&lt;&gt;0)*年薪个税筹划!$C$5-方案清单!B274*12</f>
        <v>0</v>
      </c>
      <c r="E274" s="48">
        <f>ROUND(MAX((B274-3500)*{0.03,0.1,0.2,0.25,0.3,0.35,0.45}-{0,105,555,1005,2755,5505,13505},0),2)</f>
        <v>0</v>
      </c>
      <c r="F274" s="48">
        <f>LOOKUP(D274/12,{0,1500.001,4500.001,9000.001,35000.001,55000.001,80000.001},{0.03,0.1,0.2,0.25,0.3,0.35,0.45})*D274-LOOKUP(D274/12,{0,1500.001,4500.001,9000.001,35000.001,55000.001,80000.001},{0,105,555,1005,2755,5505,13505})</f>
        <v>0</v>
      </c>
      <c r="G274" s="48">
        <f t="shared" si="13"/>
        <v>0</v>
      </c>
      <c r="H274" s="48" t="e">
        <f t="shared" ca="1" si="15"/>
        <v>#N/A</v>
      </c>
      <c r="I274" s="1"/>
    </row>
    <row r="275" spans="1:9">
      <c r="A275" s="43" t="s">
        <v>274</v>
      </c>
      <c r="B275" s="44">
        <f>IF(B274=0,0,IF((B274+100)*12&lt;=年薪个税筹划!$C$5,B274+100,0))</f>
        <v>0</v>
      </c>
      <c r="C275" s="44">
        <f t="shared" si="14"/>
        <v>0</v>
      </c>
      <c r="D275" s="44">
        <f>(B275&lt;&gt;0)*年薪个税筹划!$C$5-方案清单!B275*12</f>
        <v>0</v>
      </c>
      <c r="E275" s="45">
        <f>ROUND(MAX((B275-3500)*{0.03,0.1,0.2,0.25,0.3,0.35,0.45}-{0,105,555,1005,2755,5505,13505},0),2)</f>
        <v>0</v>
      </c>
      <c r="F275" s="45">
        <f>LOOKUP(D275/12,{0,1500.001,4500.001,9000.001,35000.001,55000.001,80000.001},{0.03,0.1,0.2,0.25,0.3,0.35,0.45})*D275-LOOKUP(D275/12,{0,1500.001,4500.001,9000.001,35000.001,55000.001,80000.001},{0,105,555,1005,2755,5505,13505})</f>
        <v>0</v>
      </c>
      <c r="G275" s="45">
        <f t="shared" si="13"/>
        <v>0</v>
      </c>
      <c r="H275" s="45" t="e">
        <f t="shared" ca="1" si="15"/>
        <v>#N/A</v>
      </c>
      <c r="I275" s="1"/>
    </row>
    <row r="276" spans="1:9">
      <c r="A276" s="46" t="s">
        <v>275</v>
      </c>
      <c r="B276" s="47">
        <f>IF(B275=0,0,IF((B275+100)*12&lt;=年薪个税筹划!$C$5,B275+100,0))</f>
        <v>0</v>
      </c>
      <c r="C276" s="47">
        <f t="shared" si="14"/>
        <v>0</v>
      </c>
      <c r="D276" s="47">
        <f>(B276&lt;&gt;0)*年薪个税筹划!$C$5-方案清单!B276*12</f>
        <v>0</v>
      </c>
      <c r="E276" s="48">
        <f>ROUND(MAX((B276-3500)*{0.03,0.1,0.2,0.25,0.3,0.35,0.45}-{0,105,555,1005,2755,5505,13505},0),2)</f>
        <v>0</v>
      </c>
      <c r="F276" s="48">
        <f>LOOKUP(D276/12,{0,1500.001,4500.001,9000.001,35000.001,55000.001,80000.001},{0.03,0.1,0.2,0.25,0.3,0.35,0.45})*D276-LOOKUP(D276/12,{0,1500.001,4500.001,9000.001,35000.001,55000.001,80000.001},{0,105,555,1005,2755,5505,13505})</f>
        <v>0</v>
      </c>
      <c r="G276" s="48">
        <f t="shared" si="13"/>
        <v>0</v>
      </c>
      <c r="H276" s="48" t="e">
        <f t="shared" ca="1" si="15"/>
        <v>#N/A</v>
      </c>
      <c r="I276" s="1"/>
    </row>
    <row r="277" spans="1:9">
      <c r="A277" s="43" t="s">
        <v>276</v>
      </c>
      <c r="B277" s="44">
        <f>IF(B276=0,0,IF((B276+100)*12&lt;=年薪个税筹划!$C$5,B276+100,0))</f>
        <v>0</v>
      </c>
      <c r="C277" s="44">
        <f t="shared" si="14"/>
        <v>0</v>
      </c>
      <c r="D277" s="44">
        <f>(B277&lt;&gt;0)*年薪个税筹划!$C$5-方案清单!B277*12</f>
        <v>0</v>
      </c>
      <c r="E277" s="45">
        <f>ROUND(MAX((B277-3500)*{0.03,0.1,0.2,0.25,0.3,0.35,0.45}-{0,105,555,1005,2755,5505,13505},0),2)</f>
        <v>0</v>
      </c>
      <c r="F277" s="45">
        <f>LOOKUP(D277/12,{0,1500.001,4500.001,9000.001,35000.001,55000.001,80000.001},{0.03,0.1,0.2,0.25,0.3,0.35,0.45})*D277-LOOKUP(D277/12,{0,1500.001,4500.001,9000.001,35000.001,55000.001,80000.001},{0,105,555,1005,2755,5505,13505})</f>
        <v>0</v>
      </c>
      <c r="G277" s="45">
        <f t="shared" si="13"/>
        <v>0</v>
      </c>
      <c r="H277" s="45" t="e">
        <f t="shared" ca="1" si="15"/>
        <v>#N/A</v>
      </c>
      <c r="I277" s="1"/>
    </row>
    <row r="278" spans="1:9">
      <c r="A278" s="46" t="s">
        <v>277</v>
      </c>
      <c r="B278" s="47">
        <f>IF(B277=0,0,IF((B277+100)*12&lt;=年薪个税筹划!$C$5,B277+100,0))</f>
        <v>0</v>
      </c>
      <c r="C278" s="47">
        <f t="shared" si="14"/>
        <v>0</v>
      </c>
      <c r="D278" s="47">
        <f>(B278&lt;&gt;0)*年薪个税筹划!$C$5-方案清单!B278*12</f>
        <v>0</v>
      </c>
      <c r="E278" s="48">
        <f>ROUND(MAX((B278-3500)*{0.03,0.1,0.2,0.25,0.3,0.35,0.45}-{0,105,555,1005,2755,5505,13505},0),2)</f>
        <v>0</v>
      </c>
      <c r="F278" s="48">
        <f>LOOKUP(D278/12,{0,1500.001,4500.001,9000.001,35000.001,55000.001,80000.001},{0.03,0.1,0.2,0.25,0.3,0.35,0.45})*D278-LOOKUP(D278/12,{0,1500.001,4500.001,9000.001,35000.001,55000.001,80000.001},{0,105,555,1005,2755,5505,13505})</f>
        <v>0</v>
      </c>
      <c r="G278" s="48">
        <f t="shared" si="13"/>
        <v>0</v>
      </c>
      <c r="H278" s="48" t="e">
        <f t="shared" ca="1" si="15"/>
        <v>#N/A</v>
      </c>
      <c r="I278" s="1"/>
    </row>
    <row r="279" spans="1:9">
      <c r="A279" s="43" t="s">
        <v>278</v>
      </c>
      <c r="B279" s="44">
        <f>IF(B278=0,0,IF((B278+100)*12&lt;=年薪个税筹划!$C$5,B278+100,0))</f>
        <v>0</v>
      </c>
      <c r="C279" s="44">
        <f t="shared" si="14"/>
        <v>0</v>
      </c>
      <c r="D279" s="44">
        <f>(B279&lt;&gt;0)*年薪个税筹划!$C$5-方案清单!B279*12</f>
        <v>0</v>
      </c>
      <c r="E279" s="45">
        <f>ROUND(MAX((B279-3500)*{0.03,0.1,0.2,0.25,0.3,0.35,0.45}-{0,105,555,1005,2755,5505,13505},0),2)</f>
        <v>0</v>
      </c>
      <c r="F279" s="45">
        <f>LOOKUP(D279/12,{0,1500.001,4500.001,9000.001,35000.001,55000.001,80000.001},{0.03,0.1,0.2,0.25,0.3,0.35,0.45})*D279-LOOKUP(D279/12,{0,1500.001,4500.001,9000.001,35000.001,55000.001,80000.001},{0,105,555,1005,2755,5505,13505})</f>
        <v>0</v>
      </c>
      <c r="G279" s="45">
        <f t="shared" si="13"/>
        <v>0</v>
      </c>
      <c r="H279" s="45" t="e">
        <f t="shared" ca="1" si="15"/>
        <v>#N/A</v>
      </c>
      <c r="I279" s="1"/>
    </row>
    <row r="280" spans="1:9">
      <c r="A280" s="46" t="s">
        <v>279</v>
      </c>
      <c r="B280" s="47">
        <f>IF(B279=0,0,IF((B279+100)*12&lt;=年薪个税筹划!$C$5,B279+100,0))</f>
        <v>0</v>
      </c>
      <c r="C280" s="47">
        <f t="shared" si="14"/>
        <v>0</v>
      </c>
      <c r="D280" s="47">
        <f>(B280&lt;&gt;0)*年薪个税筹划!$C$5-方案清单!B280*12</f>
        <v>0</v>
      </c>
      <c r="E280" s="48">
        <f>ROUND(MAX((B280-3500)*{0.03,0.1,0.2,0.25,0.3,0.35,0.45}-{0,105,555,1005,2755,5505,13505},0),2)</f>
        <v>0</v>
      </c>
      <c r="F280" s="48">
        <f>LOOKUP(D280/12,{0,1500.001,4500.001,9000.001,35000.001,55000.001,80000.001},{0.03,0.1,0.2,0.25,0.3,0.35,0.45})*D280-LOOKUP(D280/12,{0,1500.001,4500.001,9000.001,35000.001,55000.001,80000.001},{0,105,555,1005,2755,5505,13505})</f>
        <v>0</v>
      </c>
      <c r="G280" s="48">
        <f t="shared" si="13"/>
        <v>0</v>
      </c>
      <c r="H280" s="48" t="e">
        <f t="shared" ca="1" si="15"/>
        <v>#N/A</v>
      </c>
      <c r="I280" s="1"/>
    </row>
    <row r="281" spans="1:9">
      <c r="A281" s="43" t="s">
        <v>280</v>
      </c>
      <c r="B281" s="44">
        <f>IF(B280=0,0,IF((B280+100)*12&lt;=年薪个税筹划!$C$5,B280+100,0))</f>
        <v>0</v>
      </c>
      <c r="C281" s="44">
        <f t="shared" si="14"/>
        <v>0</v>
      </c>
      <c r="D281" s="44">
        <f>(B281&lt;&gt;0)*年薪个税筹划!$C$5-方案清单!B281*12</f>
        <v>0</v>
      </c>
      <c r="E281" s="45">
        <f>ROUND(MAX((B281-3500)*{0.03,0.1,0.2,0.25,0.3,0.35,0.45}-{0,105,555,1005,2755,5505,13505},0),2)</f>
        <v>0</v>
      </c>
      <c r="F281" s="45">
        <f>LOOKUP(D281/12,{0,1500.001,4500.001,9000.001,35000.001,55000.001,80000.001},{0.03,0.1,0.2,0.25,0.3,0.35,0.45})*D281-LOOKUP(D281/12,{0,1500.001,4500.001,9000.001,35000.001,55000.001,80000.001},{0,105,555,1005,2755,5505,13505})</f>
        <v>0</v>
      </c>
      <c r="G281" s="45">
        <f t="shared" si="13"/>
        <v>0</v>
      </c>
      <c r="H281" s="45" t="e">
        <f t="shared" ca="1" si="15"/>
        <v>#N/A</v>
      </c>
      <c r="I281" s="1"/>
    </row>
    <row r="282" spans="1:9">
      <c r="A282" s="46" t="s">
        <v>281</v>
      </c>
      <c r="B282" s="47">
        <f>IF(B281=0,0,IF((B281+100)*12&lt;=年薪个税筹划!$C$5,B281+100,0))</f>
        <v>0</v>
      </c>
      <c r="C282" s="47">
        <f t="shared" si="14"/>
        <v>0</v>
      </c>
      <c r="D282" s="47">
        <f>(B282&lt;&gt;0)*年薪个税筹划!$C$5-方案清单!B282*12</f>
        <v>0</v>
      </c>
      <c r="E282" s="48">
        <f>ROUND(MAX((B282-3500)*{0.03,0.1,0.2,0.25,0.3,0.35,0.45}-{0,105,555,1005,2755,5505,13505},0),2)</f>
        <v>0</v>
      </c>
      <c r="F282" s="48">
        <f>LOOKUP(D282/12,{0,1500.001,4500.001,9000.001,35000.001,55000.001,80000.001},{0.03,0.1,0.2,0.25,0.3,0.35,0.45})*D282-LOOKUP(D282/12,{0,1500.001,4500.001,9000.001,35000.001,55000.001,80000.001},{0,105,555,1005,2755,5505,13505})</f>
        <v>0</v>
      </c>
      <c r="G282" s="48">
        <f t="shared" si="13"/>
        <v>0</v>
      </c>
      <c r="H282" s="48" t="e">
        <f t="shared" ca="1" si="15"/>
        <v>#N/A</v>
      </c>
      <c r="I282" s="1"/>
    </row>
    <row r="283" spans="1:9">
      <c r="A283" s="43" t="s">
        <v>282</v>
      </c>
      <c r="B283" s="44">
        <f>IF(B282=0,0,IF((B282+100)*12&lt;=年薪个税筹划!$C$5,B282+100,0))</f>
        <v>0</v>
      </c>
      <c r="C283" s="44">
        <f t="shared" si="14"/>
        <v>0</v>
      </c>
      <c r="D283" s="44">
        <f>(B283&lt;&gt;0)*年薪个税筹划!$C$5-方案清单!B283*12</f>
        <v>0</v>
      </c>
      <c r="E283" s="45">
        <f>ROUND(MAX((B283-3500)*{0.03,0.1,0.2,0.25,0.3,0.35,0.45}-{0,105,555,1005,2755,5505,13505},0),2)</f>
        <v>0</v>
      </c>
      <c r="F283" s="45">
        <f>LOOKUP(D283/12,{0,1500.001,4500.001,9000.001,35000.001,55000.001,80000.001},{0.03,0.1,0.2,0.25,0.3,0.35,0.45})*D283-LOOKUP(D283/12,{0,1500.001,4500.001,9000.001,35000.001,55000.001,80000.001},{0,105,555,1005,2755,5505,13505})</f>
        <v>0</v>
      </c>
      <c r="G283" s="45">
        <f t="shared" si="13"/>
        <v>0</v>
      </c>
      <c r="H283" s="45" t="e">
        <f t="shared" ca="1" si="15"/>
        <v>#N/A</v>
      </c>
      <c r="I283" s="1"/>
    </row>
    <row r="284" spans="1:9">
      <c r="A284" s="46" t="s">
        <v>283</v>
      </c>
      <c r="B284" s="47">
        <f>IF(B283=0,0,IF((B283+100)*12&lt;=年薪个税筹划!$C$5,B283+100,0))</f>
        <v>0</v>
      </c>
      <c r="C284" s="47">
        <f t="shared" si="14"/>
        <v>0</v>
      </c>
      <c r="D284" s="47">
        <f>(B284&lt;&gt;0)*年薪个税筹划!$C$5-方案清单!B284*12</f>
        <v>0</v>
      </c>
      <c r="E284" s="48">
        <f>ROUND(MAX((B284-3500)*{0.03,0.1,0.2,0.25,0.3,0.35,0.45}-{0,105,555,1005,2755,5505,13505},0),2)</f>
        <v>0</v>
      </c>
      <c r="F284" s="48">
        <f>LOOKUP(D284/12,{0,1500.001,4500.001,9000.001,35000.001,55000.001,80000.001},{0.03,0.1,0.2,0.25,0.3,0.35,0.45})*D284-LOOKUP(D284/12,{0,1500.001,4500.001,9000.001,35000.001,55000.001,80000.001},{0,105,555,1005,2755,5505,13505})</f>
        <v>0</v>
      </c>
      <c r="G284" s="48">
        <f t="shared" si="13"/>
        <v>0</v>
      </c>
      <c r="H284" s="48" t="e">
        <f t="shared" ca="1" si="15"/>
        <v>#N/A</v>
      </c>
      <c r="I284" s="1"/>
    </row>
    <row r="285" spans="1:9">
      <c r="A285" s="43" t="s">
        <v>284</v>
      </c>
      <c r="B285" s="44">
        <f>IF(B284=0,0,IF((B284+100)*12&lt;=年薪个税筹划!$C$5,B284+100,0))</f>
        <v>0</v>
      </c>
      <c r="C285" s="44">
        <f t="shared" si="14"/>
        <v>0</v>
      </c>
      <c r="D285" s="44">
        <f>(B285&lt;&gt;0)*年薪个税筹划!$C$5-方案清单!B285*12</f>
        <v>0</v>
      </c>
      <c r="E285" s="45">
        <f>ROUND(MAX((B285-3500)*{0.03,0.1,0.2,0.25,0.3,0.35,0.45}-{0,105,555,1005,2755,5505,13505},0),2)</f>
        <v>0</v>
      </c>
      <c r="F285" s="45">
        <f>LOOKUP(D285/12,{0,1500.001,4500.001,9000.001,35000.001,55000.001,80000.001},{0.03,0.1,0.2,0.25,0.3,0.35,0.45})*D285-LOOKUP(D285/12,{0,1500.001,4500.001,9000.001,35000.001,55000.001,80000.001},{0,105,555,1005,2755,5505,13505})</f>
        <v>0</v>
      </c>
      <c r="G285" s="45">
        <f t="shared" si="13"/>
        <v>0</v>
      </c>
      <c r="H285" s="45" t="e">
        <f t="shared" ca="1" si="15"/>
        <v>#N/A</v>
      </c>
      <c r="I285" s="1"/>
    </row>
    <row r="286" spans="1:9">
      <c r="A286" s="46" t="s">
        <v>285</v>
      </c>
      <c r="B286" s="47">
        <f>IF(B285=0,0,IF((B285+100)*12&lt;=年薪个税筹划!$C$5,B285+100,0))</f>
        <v>0</v>
      </c>
      <c r="C286" s="47">
        <f t="shared" si="14"/>
        <v>0</v>
      </c>
      <c r="D286" s="47">
        <f>(B286&lt;&gt;0)*年薪个税筹划!$C$5-方案清单!B286*12</f>
        <v>0</v>
      </c>
      <c r="E286" s="48">
        <f>ROUND(MAX((B286-3500)*{0.03,0.1,0.2,0.25,0.3,0.35,0.45}-{0,105,555,1005,2755,5505,13505},0),2)</f>
        <v>0</v>
      </c>
      <c r="F286" s="48">
        <f>LOOKUP(D286/12,{0,1500.001,4500.001,9000.001,35000.001,55000.001,80000.001},{0.03,0.1,0.2,0.25,0.3,0.35,0.45})*D286-LOOKUP(D286/12,{0,1500.001,4500.001,9000.001,35000.001,55000.001,80000.001},{0,105,555,1005,2755,5505,13505})</f>
        <v>0</v>
      </c>
      <c r="G286" s="48">
        <f t="shared" si="13"/>
        <v>0</v>
      </c>
      <c r="H286" s="48" t="e">
        <f t="shared" ca="1" si="15"/>
        <v>#N/A</v>
      </c>
      <c r="I286" s="1"/>
    </row>
    <row r="287" spans="1:9">
      <c r="A287" s="43" t="s">
        <v>286</v>
      </c>
      <c r="B287" s="44">
        <f>IF(B286=0,0,IF((B286+100)*12&lt;=年薪个税筹划!$C$5,B286+100,0))</f>
        <v>0</v>
      </c>
      <c r="C287" s="44">
        <f t="shared" si="14"/>
        <v>0</v>
      </c>
      <c r="D287" s="44">
        <f>(B287&lt;&gt;0)*年薪个税筹划!$C$5-方案清单!B287*12</f>
        <v>0</v>
      </c>
      <c r="E287" s="45">
        <f>ROUND(MAX((B287-3500)*{0.03,0.1,0.2,0.25,0.3,0.35,0.45}-{0,105,555,1005,2755,5505,13505},0),2)</f>
        <v>0</v>
      </c>
      <c r="F287" s="45">
        <f>LOOKUP(D287/12,{0,1500.001,4500.001,9000.001,35000.001,55000.001,80000.001},{0.03,0.1,0.2,0.25,0.3,0.35,0.45})*D287-LOOKUP(D287/12,{0,1500.001,4500.001,9000.001,35000.001,55000.001,80000.001},{0,105,555,1005,2755,5505,13505})</f>
        <v>0</v>
      </c>
      <c r="G287" s="45">
        <f t="shared" si="13"/>
        <v>0</v>
      </c>
      <c r="H287" s="45" t="e">
        <f t="shared" ca="1" si="15"/>
        <v>#N/A</v>
      </c>
      <c r="I287" s="1"/>
    </row>
    <row r="288" spans="1:9">
      <c r="A288" s="46" t="s">
        <v>287</v>
      </c>
      <c r="B288" s="47">
        <f>IF(B287=0,0,IF((B287+100)*12&lt;=年薪个税筹划!$C$5,B287+100,0))</f>
        <v>0</v>
      </c>
      <c r="C288" s="47">
        <f t="shared" si="14"/>
        <v>0</v>
      </c>
      <c r="D288" s="47">
        <f>(B288&lt;&gt;0)*年薪个税筹划!$C$5-方案清单!B288*12</f>
        <v>0</v>
      </c>
      <c r="E288" s="48">
        <f>ROUND(MAX((B288-3500)*{0.03,0.1,0.2,0.25,0.3,0.35,0.45}-{0,105,555,1005,2755,5505,13505},0),2)</f>
        <v>0</v>
      </c>
      <c r="F288" s="48">
        <f>LOOKUP(D288/12,{0,1500.001,4500.001,9000.001,35000.001,55000.001,80000.001},{0.03,0.1,0.2,0.25,0.3,0.35,0.45})*D288-LOOKUP(D288/12,{0,1500.001,4500.001,9000.001,35000.001,55000.001,80000.001},{0,105,555,1005,2755,5505,13505})</f>
        <v>0</v>
      </c>
      <c r="G288" s="48">
        <f t="shared" si="13"/>
        <v>0</v>
      </c>
      <c r="H288" s="48" t="e">
        <f t="shared" ca="1" si="15"/>
        <v>#N/A</v>
      </c>
      <c r="I288" s="1"/>
    </row>
    <row r="289" spans="1:9">
      <c r="A289" s="43" t="s">
        <v>288</v>
      </c>
      <c r="B289" s="44">
        <f>IF(B288=0,0,IF((B288+100)*12&lt;=年薪个税筹划!$C$5,B288+100,0))</f>
        <v>0</v>
      </c>
      <c r="C289" s="44">
        <f t="shared" si="14"/>
        <v>0</v>
      </c>
      <c r="D289" s="44">
        <f>(B289&lt;&gt;0)*年薪个税筹划!$C$5-方案清单!B289*12</f>
        <v>0</v>
      </c>
      <c r="E289" s="45">
        <f>ROUND(MAX((B289-3500)*{0.03,0.1,0.2,0.25,0.3,0.35,0.45}-{0,105,555,1005,2755,5505,13505},0),2)</f>
        <v>0</v>
      </c>
      <c r="F289" s="45">
        <f>LOOKUP(D289/12,{0,1500.001,4500.001,9000.001,35000.001,55000.001,80000.001},{0.03,0.1,0.2,0.25,0.3,0.35,0.45})*D289-LOOKUP(D289/12,{0,1500.001,4500.001,9000.001,35000.001,55000.001,80000.001},{0,105,555,1005,2755,5505,13505})</f>
        <v>0</v>
      </c>
      <c r="G289" s="45">
        <f t="shared" si="13"/>
        <v>0</v>
      </c>
      <c r="H289" s="45" t="e">
        <f t="shared" ca="1" si="15"/>
        <v>#N/A</v>
      </c>
      <c r="I289" s="1"/>
    </row>
    <row r="290" spans="1:9">
      <c r="A290" s="46" t="s">
        <v>289</v>
      </c>
      <c r="B290" s="47">
        <f>IF(B289=0,0,IF((B289+100)*12&lt;=年薪个税筹划!$C$5,B289+100,0))</f>
        <v>0</v>
      </c>
      <c r="C290" s="47">
        <f t="shared" si="14"/>
        <v>0</v>
      </c>
      <c r="D290" s="47">
        <f>(B290&lt;&gt;0)*年薪个税筹划!$C$5-方案清单!B290*12</f>
        <v>0</v>
      </c>
      <c r="E290" s="48">
        <f>ROUND(MAX((B290-3500)*{0.03,0.1,0.2,0.25,0.3,0.35,0.45}-{0,105,555,1005,2755,5505,13505},0),2)</f>
        <v>0</v>
      </c>
      <c r="F290" s="48">
        <f>LOOKUP(D290/12,{0,1500.001,4500.001,9000.001,35000.001,55000.001,80000.001},{0.03,0.1,0.2,0.25,0.3,0.35,0.45})*D290-LOOKUP(D290/12,{0,1500.001,4500.001,9000.001,35000.001,55000.001,80000.001},{0,105,555,1005,2755,5505,13505})</f>
        <v>0</v>
      </c>
      <c r="G290" s="48">
        <f t="shared" si="13"/>
        <v>0</v>
      </c>
      <c r="H290" s="48" t="e">
        <f t="shared" ca="1" si="15"/>
        <v>#N/A</v>
      </c>
      <c r="I290" s="1"/>
    </row>
    <row r="291" spans="1:9">
      <c r="A291" s="43" t="s">
        <v>290</v>
      </c>
      <c r="B291" s="44">
        <f>IF(B290=0,0,IF((B290+100)*12&lt;=年薪个税筹划!$C$5,B290+100,0))</f>
        <v>0</v>
      </c>
      <c r="C291" s="44">
        <f t="shared" si="14"/>
        <v>0</v>
      </c>
      <c r="D291" s="44">
        <f>(B291&lt;&gt;0)*年薪个税筹划!$C$5-方案清单!B291*12</f>
        <v>0</v>
      </c>
      <c r="E291" s="45">
        <f>ROUND(MAX((B291-3500)*{0.03,0.1,0.2,0.25,0.3,0.35,0.45}-{0,105,555,1005,2755,5505,13505},0),2)</f>
        <v>0</v>
      </c>
      <c r="F291" s="45">
        <f>LOOKUP(D291/12,{0,1500.001,4500.001,9000.001,35000.001,55000.001,80000.001},{0.03,0.1,0.2,0.25,0.3,0.35,0.45})*D291-LOOKUP(D291/12,{0,1500.001,4500.001,9000.001,35000.001,55000.001,80000.001},{0,105,555,1005,2755,5505,13505})</f>
        <v>0</v>
      </c>
      <c r="G291" s="45">
        <f t="shared" si="13"/>
        <v>0</v>
      </c>
      <c r="H291" s="45" t="e">
        <f t="shared" ca="1" si="15"/>
        <v>#N/A</v>
      </c>
      <c r="I291" s="1"/>
    </row>
    <row r="292" spans="1:9">
      <c r="A292" s="46" t="s">
        <v>291</v>
      </c>
      <c r="B292" s="47">
        <f>IF(B291=0,0,IF((B291+100)*12&lt;=年薪个税筹划!$C$5,B291+100,0))</f>
        <v>0</v>
      </c>
      <c r="C292" s="47">
        <f t="shared" si="14"/>
        <v>0</v>
      </c>
      <c r="D292" s="47">
        <f>(B292&lt;&gt;0)*年薪个税筹划!$C$5-方案清单!B292*12</f>
        <v>0</v>
      </c>
      <c r="E292" s="48">
        <f>ROUND(MAX((B292-3500)*{0.03,0.1,0.2,0.25,0.3,0.35,0.45}-{0,105,555,1005,2755,5505,13505},0),2)</f>
        <v>0</v>
      </c>
      <c r="F292" s="48">
        <f>LOOKUP(D292/12,{0,1500.001,4500.001,9000.001,35000.001,55000.001,80000.001},{0.03,0.1,0.2,0.25,0.3,0.35,0.45})*D292-LOOKUP(D292/12,{0,1500.001,4500.001,9000.001,35000.001,55000.001,80000.001},{0,105,555,1005,2755,5505,13505})</f>
        <v>0</v>
      </c>
      <c r="G292" s="48">
        <f t="shared" si="13"/>
        <v>0</v>
      </c>
      <c r="H292" s="48" t="e">
        <f t="shared" ca="1" si="15"/>
        <v>#N/A</v>
      </c>
      <c r="I292" s="1"/>
    </row>
    <row r="293" spans="1:9">
      <c r="A293" s="43" t="s">
        <v>292</v>
      </c>
      <c r="B293" s="44">
        <f>IF(B292=0,0,IF((B292+100)*12&lt;=年薪个税筹划!$C$5,B292+100,0))</f>
        <v>0</v>
      </c>
      <c r="C293" s="44">
        <f t="shared" si="14"/>
        <v>0</v>
      </c>
      <c r="D293" s="44">
        <f>(B293&lt;&gt;0)*年薪个税筹划!$C$5-方案清单!B293*12</f>
        <v>0</v>
      </c>
      <c r="E293" s="45">
        <f>ROUND(MAX((B293-3500)*{0.03,0.1,0.2,0.25,0.3,0.35,0.45}-{0,105,555,1005,2755,5505,13505},0),2)</f>
        <v>0</v>
      </c>
      <c r="F293" s="45">
        <f>LOOKUP(D293/12,{0,1500.001,4500.001,9000.001,35000.001,55000.001,80000.001},{0.03,0.1,0.2,0.25,0.3,0.35,0.45})*D293-LOOKUP(D293/12,{0,1500.001,4500.001,9000.001,35000.001,55000.001,80000.001},{0,105,555,1005,2755,5505,13505})</f>
        <v>0</v>
      </c>
      <c r="G293" s="45">
        <f t="shared" si="13"/>
        <v>0</v>
      </c>
      <c r="H293" s="45" t="e">
        <f t="shared" ca="1" si="15"/>
        <v>#N/A</v>
      </c>
      <c r="I293" s="1"/>
    </row>
    <row r="294" spans="1:9">
      <c r="A294" s="46" t="s">
        <v>293</v>
      </c>
      <c r="B294" s="47">
        <f>IF(B293=0,0,IF((B293+100)*12&lt;=年薪个税筹划!$C$5,B293+100,0))</f>
        <v>0</v>
      </c>
      <c r="C294" s="47">
        <f t="shared" si="14"/>
        <v>0</v>
      </c>
      <c r="D294" s="47">
        <f>(B294&lt;&gt;0)*年薪个税筹划!$C$5-方案清单!B294*12</f>
        <v>0</v>
      </c>
      <c r="E294" s="48">
        <f>ROUND(MAX((B294-3500)*{0.03,0.1,0.2,0.25,0.3,0.35,0.45}-{0,105,555,1005,2755,5505,13505},0),2)</f>
        <v>0</v>
      </c>
      <c r="F294" s="48">
        <f>LOOKUP(D294/12,{0,1500.001,4500.001,9000.001,35000.001,55000.001,80000.001},{0.03,0.1,0.2,0.25,0.3,0.35,0.45})*D294-LOOKUP(D294/12,{0,1500.001,4500.001,9000.001,35000.001,55000.001,80000.001},{0,105,555,1005,2755,5505,13505})</f>
        <v>0</v>
      </c>
      <c r="G294" s="48">
        <f t="shared" si="13"/>
        <v>0</v>
      </c>
      <c r="H294" s="48" t="e">
        <f t="shared" ca="1" si="15"/>
        <v>#N/A</v>
      </c>
      <c r="I294" s="1"/>
    </row>
    <row r="295" spans="1:9">
      <c r="A295" s="43" t="s">
        <v>294</v>
      </c>
      <c r="B295" s="44">
        <f>IF(B294=0,0,IF((B294+100)*12&lt;=年薪个税筹划!$C$5,B294+100,0))</f>
        <v>0</v>
      </c>
      <c r="C295" s="44">
        <f t="shared" si="14"/>
        <v>0</v>
      </c>
      <c r="D295" s="44">
        <f>(B295&lt;&gt;0)*年薪个税筹划!$C$5-方案清单!B295*12</f>
        <v>0</v>
      </c>
      <c r="E295" s="45">
        <f>ROUND(MAX((B295-3500)*{0.03,0.1,0.2,0.25,0.3,0.35,0.45}-{0,105,555,1005,2755,5505,13505},0),2)</f>
        <v>0</v>
      </c>
      <c r="F295" s="45">
        <f>LOOKUP(D295/12,{0,1500.001,4500.001,9000.001,35000.001,55000.001,80000.001},{0.03,0.1,0.2,0.25,0.3,0.35,0.45})*D295-LOOKUP(D295/12,{0,1500.001,4500.001,9000.001,35000.001,55000.001,80000.001},{0,105,555,1005,2755,5505,13505})</f>
        <v>0</v>
      </c>
      <c r="G295" s="45">
        <f t="shared" ref="G295:G358" si="16">E295*12+F295</f>
        <v>0</v>
      </c>
      <c r="H295" s="45" t="e">
        <f t="shared" ca="1" si="15"/>
        <v>#N/A</v>
      </c>
      <c r="I295" s="1"/>
    </row>
    <row r="296" spans="1:9">
      <c r="A296" s="46" t="s">
        <v>295</v>
      </c>
      <c r="B296" s="47">
        <f>IF(B295=0,0,IF((B295+100)*12&lt;=年薪个税筹划!$C$5,B295+100,0))</f>
        <v>0</v>
      </c>
      <c r="C296" s="47">
        <f t="shared" si="14"/>
        <v>0</v>
      </c>
      <c r="D296" s="47">
        <f>(B296&lt;&gt;0)*年薪个税筹划!$C$5-方案清单!B296*12</f>
        <v>0</v>
      </c>
      <c r="E296" s="48">
        <f>ROUND(MAX((B296-3500)*{0.03,0.1,0.2,0.25,0.3,0.35,0.45}-{0,105,555,1005,2755,5505,13505},0),2)</f>
        <v>0</v>
      </c>
      <c r="F296" s="48">
        <f>LOOKUP(D296/12,{0,1500.001,4500.001,9000.001,35000.001,55000.001,80000.001},{0.03,0.1,0.2,0.25,0.3,0.35,0.45})*D296-LOOKUP(D296/12,{0,1500.001,4500.001,9000.001,35000.001,55000.001,80000.001},{0,105,555,1005,2755,5505,13505})</f>
        <v>0</v>
      </c>
      <c r="G296" s="48">
        <f t="shared" si="16"/>
        <v>0</v>
      </c>
      <c r="H296" s="48" t="e">
        <f t="shared" ca="1" si="15"/>
        <v>#N/A</v>
      </c>
      <c r="I296" s="1"/>
    </row>
    <row r="297" spans="1:9">
      <c r="A297" s="43" t="s">
        <v>296</v>
      </c>
      <c r="B297" s="44">
        <f>IF(B296=0,0,IF((B296+100)*12&lt;=年薪个税筹划!$C$5,B296+100,0))</f>
        <v>0</v>
      </c>
      <c r="C297" s="44">
        <f t="shared" si="14"/>
        <v>0</v>
      </c>
      <c r="D297" s="44">
        <f>(B297&lt;&gt;0)*年薪个税筹划!$C$5-方案清单!B297*12</f>
        <v>0</v>
      </c>
      <c r="E297" s="45">
        <f>ROUND(MAX((B297-3500)*{0.03,0.1,0.2,0.25,0.3,0.35,0.45}-{0,105,555,1005,2755,5505,13505},0),2)</f>
        <v>0</v>
      </c>
      <c r="F297" s="45">
        <f>LOOKUP(D297/12,{0,1500.001,4500.001,9000.001,35000.001,55000.001,80000.001},{0.03,0.1,0.2,0.25,0.3,0.35,0.45})*D297-LOOKUP(D297/12,{0,1500.001,4500.001,9000.001,35000.001,55000.001,80000.001},{0,105,555,1005,2755,5505,13505})</f>
        <v>0</v>
      </c>
      <c r="G297" s="45">
        <f t="shared" si="16"/>
        <v>0</v>
      </c>
      <c r="H297" s="45" t="e">
        <f t="shared" ca="1" si="15"/>
        <v>#N/A</v>
      </c>
      <c r="I297" s="1"/>
    </row>
    <row r="298" spans="1:9">
      <c r="A298" s="46" t="s">
        <v>297</v>
      </c>
      <c r="B298" s="47">
        <f>IF(B297=0,0,IF((B297+100)*12&lt;=年薪个税筹划!$C$5,B297+100,0))</f>
        <v>0</v>
      </c>
      <c r="C298" s="47">
        <f t="shared" si="14"/>
        <v>0</v>
      </c>
      <c r="D298" s="47">
        <f>(B298&lt;&gt;0)*年薪个税筹划!$C$5-方案清单!B298*12</f>
        <v>0</v>
      </c>
      <c r="E298" s="48">
        <f>ROUND(MAX((B298-3500)*{0.03,0.1,0.2,0.25,0.3,0.35,0.45}-{0,105,555,1005,2755,5505,13505},0),2)</f>
        <v>0</v>
      </c>
      <c r="F298" s="48">
        <f>LOOKUP(D298/12,{0,1500.001,4500.001,9000.001,35000.001,55000.001,80000.001},{0.03,0.1,0.2,0.25,0.3,0.35,0.45})*D298-LOOKUP(D298/12,{0,1500.001,4500.001,9000.001,35000.001,55000.001,80000.001},{0,105,555,1005,2755,5505,13505})</f>
        <v>0</v>
      </c>
      <c r="G298" s="48">
        <f t="shared" si="16"/>
        <v>0</v>
      </c>
      <c r="H298" s="48" t="e">
        <f t="shared" ca="1" si="15"/>
        <v>#N/A</v>
      </c>
      <c r="I298" s="1"/>
    </row>
    <row r="299" spans="1:9">
      <c r="A299" s="43" t="s">
        <v>298</v>
      </c>
      <c r="B299" s="44">
        <f>IF(B298=0,0,IF((B298+100)*12&lt;=年薪个税筹划!$C$5,B298+100,0))</f>
        <v>0</v>
      </c>
      <c r="C299" s="44">
        <f t="shared" si="14"/>
        <v>0</v>
      </c>
      <c r="D299" s="44">
        <f>(B299&lt;&gt;0)*年薪个税筹划!$C$5-方案清单!B299*12</f>
        <v>0</v>
      </c>
      <c r="E299" s="45">
        <f>ROUND(MAX((B299-3500)*{0.03,0.1,0.2,0.25,0.3,0.35,0.45}-{0,105,555,1005,2755,5505,13505},0),2)</f>
        <v>0</v>
      </c>
      <c r="F299" s="45">
        <f>LOOKUP(D299/12,{0,1500.001,4500.001,9000.001,35000.001,55000.001,80000.001},{0.03,0.1,0.2,0.25,0.3,0.35,0.45})*D299-LOOKUP(D299/12,{0,1500.001,4500.001,9000.001,35000.001,55000.001,80000.001},{0,105,555,1005,2755,5505,13505})</f>
        <v>0</v>
      </c>
      <c r="G299" s="45">
        <f t="shared" si="16"/>
        <v>0</v>
      </c>
      <c r="H299" s="45" t="e">
        <f t="shared" ca="1" si="15"/>
        <v>#N/A</v>
      </c>
      <c r="I299" s="1"/>
    </row>
    <row r="300" spans="1:9">
      <c r="A300" s="46" t="s">
        <v>299</v>
      </c>
      <c r="B300" s="47">
        <f>IF(B299=0,0,IF((B299+100)*12&lt;=年薪个税筹划!$C$5,B299+100,0))</f>
        <v>0</v>
      </c>
      <c r="C300" s="47">
        <f t="shared" si="14"/>
        <v>0</v>
      </c>
      <c r="D300" s="47">
        <f>(B300&lt;&gt;0)*年薪个税筹划!$C$5-方案清单!B300*12</f>
        <v>0</v>
      </c>
      <c r="E300" s="48">
        <f>ROUND(MAX((B300-3500)*{0.03,0.1,0.2,0.25,0.3,0.35,0.45}-{0,105,555,1005,2755,5505,13505},0),2)</f>
        <v>0</v>
      </c>
      <c r="F300" s="48">
        <f>LOOKUP(D300/12,{0,1500.001,4500.001,9000.001,35000.001,55000.001,80000.001},{0.03,0.1,0.2,0.25,0.3,0.35,0.45})*D300-LOOKUP(D300/12,{0,1500.001,4500.001,9000.001,35000.001,55000.001,80000.001},{0,105,555,1005,2755,5505,13505})</f>
        <v>0</v>
      </c>
      <c r="G300" s="48">
        <f t="shared" si="16"/>
        <v>0</v>
      </c>
      <c r="H300" s="48" t="e">
        <f t="shared" ca="1" si="15"/>
        <v>#N/A</v>
      </c>
      <c r="I300" s="1"/>
    </row>
    <row r="301" spans="1:9">
      <c r="A301" s="43" t="s">
        <v>300</v>
      </c>
      <c r="B301" s="44">
        <f>IF(B300=0,0,IF((B300+100)*12&lt;=年薪个税筹划!$C$5,B300+100,0))</f>
        <v>0</v>
      </c>
      <c r="C301" s="44">
        <f t="shared" si="14"/>
        <v>0</v>
      </c>
      <c r="D301" s="44">
        <f>(B301&lt;&gt;0)*年薪个税筹划!$C$5-方案清单!B301*12</f>
        <v>0</v>
      </c>
      <c r="E301" s="45">
        <f>ROUND(MAX((B301-3500)*{0.03,0.1,0.2,0.25,0.3,0.35,0.45}-{0,105,555,1005,2755,5505,13505},0),2)</f>
        <v>0</v>
      </c>
      <c r="F301" s="45">
        <f>LOOKUP(D301/12,{0,1500.001,4500.001,9000.001,35000.001,55000.001,80000.001},{0.03,0.1,0.2,0.25,0.3,0.35,0.45})*D301-LOOKUP(D301/12,{0,1500.001,4500.001,9000.001,35000.001,55000.001,80000.001},{0,105,555,1005,2755,5505,13505})</f>
        <v>0</v>
      </c>
      <c r="G301" s="45">
        <f t="shared" si="16"/>
        <v>0</v>
      </c>
      <c r="H301" s="45" t="e">
        <f t="shared" ca="1" si="15"/>
        <v>#N/A</v>
      </c>
      <c r="I301" s="1"/>
    </row>
    <row r="302" spans="1:9">
      <c r="A302" s="46" t="s">
        <v>301</v>
      </c>
      <c r="B302" s="47">
        <f>IF(B301=0,0,IF((B301+100)*12&lt;=年薪个税筹划!$C$5,B301+100,0))</f>
        <v>0</v>
      </c>
      <c r="C302" s="47">
        <f t="shared" si="14"/>
        <v>0</v>
      </c>
      <c r="D302" s="47">
        <f>(B302&lt;&gt;0)*年薪个税筹划!$C$5-方案清单!B302*12</f>
        <v>0</v>
      </c>
      <c r="E302" s="48">
        <f>ROUND(MAX((B302-3500)*{0.03,0.1,0.2,0.25,0.3,0.35,0.45}-{0,105,555,1005,2755,5505,13505},0),2)</f>
        <v>0</v>
      </c>
      <c r="F302" s="48">
        <f>LOOKUP(D302/12,{0,1500.001,4500.001,9000.001,35000.001,55000.001,80000.001},{0.03,0.1,0.2,0.25,0.3,0.35,0.45})*D302-LOOKUP(D302/12,{0,1500.001,4500.001,9000.001,35000.001,55000.001,80000.001},{0,105,555,1005,2755,5505,13505})</f>
        <v>0</v>
      </c>
      <c r="G302" s="48">
        <f t="shared" si="16"/>
        <v>0</v>
      </c>
      <c r="H302" s="48" t="e">
        <f t="shared" ca="1" si="15"/>
        <v>#N/A</v>
      </c>
      <c r="I302" s="1"/>
    </row>
    <row r="303" spans="1:9">
      <c r="A303" s="43" t="s">
        <v>302</v>
      </c>
      <c r="B303" s="44">
        <f>IF(B302=0,0,IF((B302+100)*12&lt;=年薪个税筹划!$C$5,B302+100,0))</f>
        <v>0</v>
      </c>
      <c r="C303" s="44">
        <f t="shared" si="14"/>
        <v>0</v>
      </c>
      <c r="D303" s="44">
        <f>(B303&lt;&gt;0)*年薪个税筹划!$C$5-方案清单!B303*12</f>
        <v>0</v>
      </c>
      <c r="E303" s="45">
        <f>ROUND(MAX((B303-3500)*{0.03,0.1,0.2,0.25,0.3,0.35,0.45}-{0,105,555,1005,2755,5505,13505},0),2)</f>
        <v>0</v>
      </c>
      <c r="F303" s="45">
        <f>LOOKUP(D303/12,{0,1500.001,4500.001,9000.001,35000.001,55000.001,80000.001},{0.03,0.1,0.2,0.25,0.3,0.35,0.45})*D303-LOOKUP(D303/12,{0,1500.001,4500.001,9000.001,35000.001,55000.001,80000.001},{0,105,555,1005,2755,5505,13505})</f>
        <v>0</v>
      </c>
      <c r="G303" s="45">
        <f t="shared" si="16"/>
        <v>0</v>
      </c>
      <c r="H303" s="45" t="e">
        <f t="shared" ca="1" si="15"/>
        <v>#N/A</v>
      </c>
      <c r="I303" s="1"/>
    </row>
    <row r="304" spans="1:9">
      <c r="A304" s="46" t="s">
        <v>303</v>
      </c>
      <c r="B304" s="47">
        <f>IF(B303=0,0,IF((B303+100)*12&lt;=年薪个税筹划!$C$5,B303+100,0))</f>
        <v>0</v>
      </c>
      <c r="C304" s="47">
        <f t="shared" si="14"/>
        <v>0</v>
      </c>
      <c r="D304" s="47">
        <f>(B304&lt;&gt;0)*年薪个税筹划!$C$5-方案清单!B304*12</f>
        <v>0</v>
      </c>
      <c r="E304" s="48">
        <f>ROUND(MAX((B304-3500)*{0.03,0.1,0.2,0.25,0.3,0.35,0.45}-{0,105,555,1005,2755,5505,13505},0),2)</f>
        <v>0</v>
      </c>
      <c r="F304" s="48">
        <f>LOOKUP(D304/12,{0,1500.001,4500.001,9000.001,35000.001,55000.001,80000.001},{0.03,0.1,0.2,0.25,0.3,0.35,0.45})*D304-LOOKUP(D304/12,{0,1500.001,4500.001,9000.001,35000.001,55000.001,80000.001},{0,105,555,1005,2755,5505,13505})</f>
        <v>0</v>
      </c>
      <c r="G304" s="48">
        <f t="shared" si="16"/>
        <v>0</v>
      </c>
      <c r="H304" s="48" t="e">
        <f t="shared" ca="1" si="15"/>
        <v>#N/A</v>
      </c>
      <c r="I304" s="1"/>
    </row>
    <row r="305" spans="1:9">
      <c r="A305" s="43" t="s">
        <v>304</v>
      </c>
      <c r="B305" s="44">
        <f>IF(B304=0,0,IF((B304+100)*12&lt;=年薪个税筹划!$C$5,B304+100,0))</f>
        <v>0</v>
      </c>
      <c r="C305" s="44">
        <f t="shared" si="14"/>
        <v>0</v>
      </c>
      <c r="D305" s="44">
        <f>(B305&lt;&gt;0)*年薪个税筹划!$C$5-方案清单!B305*12</f>
        <v>0</v>
      </c>
      <c r="E305" s="45">
        <f>ROUND(MAX((B305-3500)*{0.03,0.1,0.2,0.25,0.3,0.35,0.45}-{0,105,555,1005,2755,5505,13505},0),2)</f>
        <v>0</v>
      </c>
      <c r="F305" s="45">
        <f>LOOKUP(D305/12,{0,1500.001,4500.001,9000.001,35000.001,55000.001,80000.001},{0.03,0.1,0.2,0.25,0.3,0.35,0.45})*D305-LOOKUP(D305/12,{0,1500.001,4500.001,9000.001,35000.001,55000.001,80000.001},{0,105,555,1005,2755,5505,13505})</f>
        <v>0</v>
      </c>
      <c r="G305" s="45">
        <f t="shared" si="16"/>
        <v>0</v>
      </c>
      <c r="H305" s="45" t="e">
        <f t="shared" ca="1" si="15"/>
        <v>#N/A</v>
      </c>
      <c r="I305" s="1"/>
    </row>
    <row r="306" spans="1:9">
      <c r="A306" s="46" t="s">
        <v>305</v>
      </c>
      <c r="B306" s="47">
        <f>IF(B305=0,0,IF((B305+100)*12&lt;=年薪个税筹划!$C$5,B305+100,0))</f>
        <v>0</v>
      </c>
      <c r="C306" s="47">
        <f t="shared" si="14"/>
        <v>0</v>
      </c>
      <c r="D306" s="47">
        <f>(B306&lt;&gt;0)*年薪个税筹划!$C$5-方案清单!B306*12</f>
        <v>0</v>
      </c>
      <c r="E306" s="48">
        <f>ROUND(MAX((B306-3500)*{0.03,0.1,0.2,0.25,0.3,0.35,0.45}-{0,105,555,1005,2755,5505,13505},0),2)</f>
        <v>0</v>
      </c>
      <c r="F306" s="48">
        <f>LOOKUP(D306/12,{0,1500.001,4500.001,9000.001,35000.001,55000.001,80000.001},{0.03,0.1,0.2,0.25,0.3,0.35,0.45})*D306-LOOKUP(D306/12,{0,1500.001,4500.001,9000.001,35000.001,55000.001,80000.001},{0,105,555,1005,2755,5505,13505})</f>
        <v>0</v>
      </c>
      <c r="G306" s="48">
        <f t="shared" si="16"/>
        <v>0</v>
      </c>
      <c r="H306" s="48" t="e">
        <f t="shared" ca="1" si="15"/>
        <v>#N/A</v>
      </c>
      <c r="I306" s="1"/>
    </row>
    <row r="307" spans="1:9">
      <c r="A307" s="43" t="s">
        <v>306</v>
      </c>
      <c r="B307" s="44">
        <f>IF(B306=0,0,IF((B306+100)*12&lt;=年薪个税筹划!$C$5,B306+100,0))</f>
        <v>0</v>
      </c>
      <c r="C307" s="44">
        <f t="shared" si="14"/>
        <v>0</v>
      </c>
      <c r="D307" s="44">
        <f>(B307&lt;&gt;0)*年薪个税筹划!$C$5-方案清单!B307*12</f>
        <v>0</v>
      </c>
      <c r="E307" s="45">
        <f>ROUND(MAX((B307-3500)*{0.03,0.1,0.2,0.25,0.3,0.35,0.45}-{0,105,555,1005,2755,5505,13505},0),2)</f>
        <v>0</v>
      </c>
      <c r="F307" s="45">
        <f>LOOKUP(D307/12,{0,1500.001,4500.001,9000.001,35000.001,55000.001,80000.001},{0.03,0.1,0.2,0.25,0.3,0.35,0.45})*D307-LOOKUP(D307/12,{0,1500.001,4500.001,9000.001,35000.001,55000.001,80000.001},{0,105,555,1005,2755,5505,13505})</f>
        <v>0</v>
      </c>
      <c r="G307" s="45">
        <f t="shared" si="16"/>
        <v>0</v>
      </c>
      <c r="H307" s="45" t="e">
        <f t="shared" ca="1" si="15"/>
        <v>#N/A</v>
      </c>
      <c r="I307" s="1"/>
    </row>
    <row r="308" spans="1:9">
      <c r="A308" s="46" t="s">
        <v>307</v>
      </c>
      <c r="B308" s="47">
        <f>IF(B307=0,0,IF((B307+100)*12&lt;=年薪个税筹划!$C$5,B307+100,0))</f>
        <v>0</v>
      </c>
      <c r="C308" s="47">
        <f t="shared" si="14"/>
        <v>0</v>
      </c>
      <c r="D308" s="47">
        <f>(B308&lt;&gt;0)*年薪个税筹划!$C$5-方案清单!B308*12</f>
        <v>0</v>
      </c>
      <c r="E308" s="48">
        <f>ROUND(MAX((B308-3500)*{0.03,0.1,0.2,0.25,0.3,0.35,0.45}-{0,105,555,1005,2755,5505,13505},0),2)</f>
        <v>0</v>
      </c>
      <c r="F308" s="48">
        <f>LOOKUP(D308/12,{0,1500.001,4500.001,9000.001,35000.001,55000.001,80000.001},{0.03,0.1,0.2,0.25,0.3,0.35,0.45})*D308-LOOKUP(D308/12,{0,1500.001,4500.001,9000.001,35000.001,55000.001,80000.001},{0,105,555,1005,2755,5505,13505})</f>
        <v>0</v>
      </c>
      <c r="G308" s="48">
        <f t="shared" si="16"/>
        <v>0</v>
      </c>
      <c r="H308" s="48" t="e">
        <f t="shared" ca="1" si="15"/>
        <v>#N/A</v>
      </c>
      <c r="I308" s="1"/>
    </row>
    <row r="309" spans="1:9">
      <c r="A309" s="43" t="s">
        <v>308</v>
      </c>
      <c r="B309" s="44">
        <f>IF(B308=0,0,IF((B308+100)*12&lt;=年薪个税筹划!$C$5,B308+100,0))</f>
        <v>0</v>
      </c>
      <c r="C309" s="44">
        <f t="shared" si="14"/>
        <v>0</v>
      </c>
      <c r="D309" s="44">
        <f>(B309&lt;&gt;0)*年薪个税筹划!$C$5-方案清单!B309*12</f>
        <v>0</v>
      </c>
      <c r="E309" s="45">
        <f>ROUND(MAX((B309-3500)*{0.03,0.1,0.2,0.25,0.3,0.35,0.45}-{0,105,555,1005,2755,5505,13505},0),2)</f>
        <v>0</v>
      </c>
      <c r="F309" s="45">
        <f>LOOKUP(D309/12,{0,1500.001,4500.001,9000.001,35000.001,55000.001,80000.001},{0.03,0.1,0.2,0.25,0.3,0.35,0.45})*D309-LOOKUP(D309/12,{0,1500.001,4500.001,9000.001,35000.001,55000.001,80000.001},{0,105,555,1005,2755,5505,13505})</f>
        <v>0</v>
      </c>
      <c r="G309" s="45">
        <f t="shared" si="16"/>
        <v>0</v>
      </c>
      <c r="H309" s="45" t="e">
        <f t="shared" ca="1" si="15"/>
        <v>#N/A</v>
      </c>
      <c r="I309" s="1"/>
    </row>
    <row r="310" spans="1:9">
      <c r="A310" s="46" t="s">
        <v>309</v>
      </c>
      <c r="B310" s="47">
        <f>IF(B309=0,0,IF((B309+100)*12&lt;=年薪个税筹划!$C$5,B309+100,0))</f>
        <v>0</v>
      </c>
      <c r="C310" s="47">
        <f t="shared" si="14"/>
        <v>0</v>
      </c>
      <c r="D310" s="47">
        <f>(B310&lt;&gt;0)*年薪个税筹划!$C$5-方案清单!B310*12</f>
        <v>0</v>
      </c>
      <c r="E310" s="48">
        <f>ROUND(MAX((B310-3500)*{0.03,0.1,0.2,0.25,0.3,0.35,0.45}-{0,105,555,1005,2755,5505,13505},0),2)</f>
        <v>0</v>
      </c>
      <c r="F310" s="48">
        <f>LOOKUP(D310/12,{0,1500.001,4500.001,9000.001,35000.001,55000.001,80000.001},{0.03,0.1,0.2,0.25,0.3,0.35,0.45})*D310-LOOKUP(D310/12,{0,1500.001,4500.001,9000.001,35000.001,55000.001,80000.001},{0,105,555,1005,2755,5505,13505})</f>
        <v>0</v>
      </c>
      <c r="G310" s="48">
        <f t="shared" si="16"/>
        <v>0</v>
      </c>
      <c r="H310" s="48" t="e">
        <f t="shared" ca="1" si="15"/>
        <v>#N/A</v>
      </c>
      <c r="I310" s="1"/>
    </row>
    <row r="311" spans="1:9">
      <c r="A311" s="43" t="s">
        <v>310</v>
      </c>
      <c r="B311" s="44">
        <f>IF(B310=0,0,IF((B310+100)*12&lt;=年薪个税筹划!$C$5,B310+100,0))</f>
        <v>0</v>
      </c>
      <c r="C311" s="44">
        <f t="shared" si="14"/>
        <v>0</v>
      </c>
      <c r="D311" s="44">
        <f>(B311&lt;&gt;0)*年薪个税筹划!$C$5-方案清单!B311*12</f>
        <v>0</v>
      </c>
      <c r="E311" s="45">
        <f>ROUND(MAX((B311-3500)*{0.03,0.1,0.2,0.25,0.3,0.35,0.45}-{0,105,555,1005,2755,5505,13505},0),2)</f>
        <v>0</v>
      </c>
      <c r="F311" s="45">
        <f>LOOKUP(D311/12,{0,1500.001,4500.001,9000.001,35000.001,55000.001,80000.001},{0.03,0.1,0.2,0.25,0.3,0.35,0.45})*D311-LOOKUP(D311/12,{0,1500.001,4500.001,9000.001,35000.001,55000.001,80000.001},{0,105,555,1005,2755,5505,13505})</f>
        <v>0</v>
      </c>
      <c r="G311" s="45">
        <f t="shared" si="16"/>
        <v>0</v>
      </c>
      <c r="H311" s="45" t="e">
        <f t="shared" ca="1" si="15"/>
        <v>#N/A</v>
      </c>
      <c r="I311" s="1"/>
    </row>
    <row r="312" spans="1:9">
      <c r="A312" s="46" t="s">
        <v>311</v>
      </c>
      <c r="B312" s="47">
        <f>IF(B311=0,0,IF((B311+100)*12&lt;=年薪个税筹划!$C$5,B311+100,0))</f>
        <v>0</v>
      </c>
      <c r="C312" s="47">
        <f t="shared" si="14"/>
        <v>0</v>
      </c>
      <c r="D312" s="47">
        <f>(B312&lt;&gt;0)*年薪个税筹划!$C$5-方案清单!B312*12</f>
        <v>0</v>
      </c>
      <c r="E312" s="48">
        <f>ROUND(MAX((B312-3500)*{0.03,0.1,0.2,0.25,0.3,0.35,0.45}-{0,105,555,1005,2755,5505,13505},0),2)</f>
        <v>0</v>
      </c>
      <c r="F312" s="48">
        <f>LOOKUP(D312/12,{0,1500.001,4500.001,9000.001,35000.001,55000.001,80000.001},{0.03,0.1,0.2,0.25,0.3,0.35,0.45})*D312-LOOKUP(D312/12,{0,1500.001,4500.001,9000.001,35000.001,55000.001,80000.001},{0,105,555,1005,2755,5505,13505})</f>
        <v>0</v>
      </c>
      <c r="G312" s="48">
        <f t="shared" si="16"/>
        <v>0</v>
      </c>
      <c r="H312" s="48" t="e">
        <f t="shared" ca="1" si="15"/>
        <v>#N/A</v>
      </c>
      <c r="I312" s="1"/>
    </row>
    <row r="313" spans="1:9">
      <c r="A313" s="43" t="s">
        <v>312</v>
      </c>
      <c r="B313" s="44">
        <f>IF(B312=0,0,IF((B312+100)*12&lt;=年薪个税筹划!$C$5,B312+100,0))</f>
        <v>0</v>
      </c>
      <c r="C313" s="44">
        <f t="shared" si="14"/>
        <v>0</v>
      </c>
      <c r="D313" s="44">
        <f>(B313&lt;&gt;0)*年薪个税筹划!$C$5-方案清单!B313*12</f>
        <v>0</v>
      </c>
      <c r="E313" s="45">
        <f>ROUND(MAX((B313-3500)*{0.03,0.1,0.2,0.25,0.3,0.35,0.45}-{0,105,555,1005,2755,5505,13505},0),2)</f>
        <v>0</v>
      </c>
      <c r="F313" s="45">
        <f>LOOKUP(D313/12,{0,1500.001,4500.001,9000.001,35000.001,55000.001,80000.001},{0.03,0.1,0.2,0.25,0.3,0.35,0.45})*D313-LOOKUP(D313/12,{0,1500.001,4500.001,9000.001,35000.001,55000.001,80000.001},{0,105,555,1005,2755,5505,13505})</f>
        <v>0</v>
      </c>
      <c r="G313" s="45">
        <f t="shared" si="16"/>
        <v>0</v>
      </c>
      <c r="H313" s="45" t="e">
        <f t="shared" ca="1" si="15"/>
        <v>#N/A</v>
      </c>
      <c r="I313" s="1"/>
    </row>
    <row r="314" spans="1:9">
      <c r="A314" s="46" t="s">
        <v>313</v>
      </c>
      <c r="B314" s="47">
        <f>IF(B313=0,0,IF((B313+100)*12&lt;=年薪个税筹划!$C$5,B313+100,0))</f>
        <v>0</v>
      </c>
      <c r="C314" s="47">
        <f t="shared" si="14"/>
        <v>0</v>
      </c>
      <c r="D314" s="47">
        <f>(B314&lt;&gt;0)*年薪个税筹划!$C$5-方案清单!B314*12</f>
        <v>0</v>
      </c>
      <c r="E314" s="48">
        <f>ROUND(MAX((B314-3500)*{0.03,0.1,0.2,0.25,0.3,0.35,0.45}-{0,105,555,1005,2755,5505,13505},0),2)</f>
        <v>0</v>
      </c>
      <c r="F314" s="48">
        <f>LOOKUP(D314/12,{0,1500.001,4500.001,9000.001,35000.001,55000.001,80000.001},{0.03,0.1,0.2,0.25,0.3,0.35,0.45})*D314-LOOKUP(D314/12,{0,1500.001,4500.001,9000.001,35000.001,55000.001,80000.001},{0,105,555,1005,2755,5505,13505})</f>
        <v>0</v>
      </c>
      <c r="G314" s="48">
        <f t="shared" si="16"/>
        <v>0</v>
      </c>
      <c r="H314" s="48" t="e">
        <f t="shared" ca="1" si="15"/>
        <v>#N/A</v>
      </c>
      <c r="I314" s="1"/>
    </row>
    <row r="315" spans="1:9">
      <c r="A315" s="43" t="s">
        <v>314</v>
      </c>
      <c r="B315" s="44">
        <f>IF(B314=0,0,IF((B314+100)*12&lt;=年薪个税筹划!$C$5,B314+100,0))</f>
        <v>0</v>
      </c>
      <c r="C315" s="44">
        <f t="shared" si="14"/>
        <v>0</v>
      </c>
      <c r="D315" s="44">
        <f>(B315&lt;&gt;0)*年薪个税筹划!$C$5-方案清单!B315*12</f>
        <v>0</v>
      </c>
      <c r="E315" s="45">
        <f>ROUND(MAX((B315-3500)*{0.03,0.1,0.2,0.25,0.3,0.35,0.45}-{0,105,555,1005,2755,5505,13505},0),2)</f>
        <v>0</v>
      </c>
      <c r="F315" s="45">
        <f>LOOKUP(D315/12,{0,1500.001,4500.001,9000.001,35000.001,55000.001,80000.001},{0.03,0.1,0.2,0.25,0.3,0.35,0.45})*D315-LOOKUP(D315/12,{0,1500.001,4500.001,9000.001,35000.001,55000.001,80000.001},{0,105,555,1005,2755,5505,13505})</f>
        <v>0</v>
      </c>
      <c r="G315" s="45">
        <f t="shared" si="16"/>
        <v>0</v>
      </c>
      <c r="H315" s="45" t="e">
        <f t="shared" ca="1" si="15"/>
        <v>#N/A</v>
      </c>
      <c r="I315" s="1"/>
    </row>
    <row r="316" spans="1:9">
      <c r="A316" s="46" t="s">
        <v>315</v>
      </c>
      <c r="B316" s="47">
        <f>IF(B315=0,0,IF((B315+100)*12&lt;=年薪个税筹划!$C$5,B315+100,0))</f>
        <v>0</v>
      </c>
      <c r="C316" s="47">
        <f t="shared" si="14"/>
        <v>0</v>
      </c>
      <c r="D316" s="47">
        <f>(B316&lt;&gt;0)*年薪个税筹划!$C$5-方案清单!B316*12</f>
        <v>0</v>
      </c>
      <c r="E316" s="48">
        <f>ROUND(MAX((B316-3500)*{0.03,0.1,0.2,0.25,0.3,0.35,0.45}-{0,105,555,1005,2755,5505,13505},0),2)</f>
        <v>0</v>
      </c>
      <c r="F316" s="48">
        <f>LOOKUP(D316/12,{0,1500.001,4500.001,9000.001,35000.001,55000.001,80000.001},{0.03,0.1,0.2,0.25,0.3,0.35,0.45})*D316-LOOKUP(D316/12,{0,1500.001,4500.001,9000.001,35000.001,55000.001,80000.001},{0,105,555,1005,2755,5505,13505})</f>
        <v>0</v>
      </c>
      <c r="G316" s="48">
        <f t="shared" si="16"/>
        <v>0</v>
      </c>
      <c r="H316" s="48" t="e">
        <f t="shared" ca="1" si="15"/>
        <v>#N/A</v>
      </c>
      <c r="I316" s="1"/>
    </row>
    <row r="317" spans="1:9">
      <c r="A317" s="43" t="s">
        <v>316</v>
      </c>
      <c r="B317" s="44">
        <f>IF(B316=0,0,IF((B316+100)*12&lt;=年薪个税筹划!$C$5,B316+100,0))</f>
        <v>0</v>
      </c>
      <c r="C317" s="44">
        <f t="shared" si="14"/>
        <v>0</v>
      </c>
      <c r="D317" s="44">
        <f>(B317&lt;&gt;0)*年薪个税筹划!$C$5-方案清单!B317*12</f>
        <v>0</v>
      </c>
      <c r="E317" s="45">
        <f>ROUND(MAX((B317-3500)*{0.03,0.1,0.2,0.25,0.3,0.35,0.45}-{0,105,555,1005,2755,5505,13505},0),2)</f>
        <v>0</v>
      </c>
      <c r="F317" s="45">
        <f>LOOKUP(D317/12,{0,1500.001,4500.001,9000.001,35000.001,55000.001,80000.001},{0.03,0.1,0.2,0.25,0.3,0.35,0.45})*D317-LOOKUP(D317/12,{0,1500.001,4500.001,9000.001,35000.001,55000.001,80000.001},{0,105,555,1005,2755,5505,13505})</f>
        <v>0</v>
      </c>
      <c r="G317" s="45">
        <f t="shared" si="16"/>
        <v>0</v>
      </c>
      <c r="H317" s="45" t="e">
        <f t="shared" ca="1" si="15"/>
        <v>#N/A</v>
      </c>
      <c r="I317" s="1"/>
    </row>
    <row r="318" spans="1:9">
      <c r="A318" s="46" t="s">
        <v>317</v>
      </c>
      <c r="B318" s="47">
        <f>IF(B317=0,0,IF((B317+100)*12&lt;=年薪个税筹划!$C$5,B317+100,0))</f>
        <v>0</v>
      </c>
      <c r="C318" s="47">
        <f t="shared" si="14"/>
        <v>0</v>
      </c>
      <c r="D318" s="47">
        <f>(B318&lt;&gt;0)*年薪个税筹划!$C$5-方案清单!B318*12</f>
        <v>0</v>
      </c>
      <c r="E318" s="48">
        <f>ROUND(MAX((B318-3500)*{0.03,0.1,0.2,0.25,0.3,0.35,0.45}-{0,105,555,1005,2755,5505,13505},0),2)</f>
        <v>0</v>
      </c>
      <c r="F318" s="48">
        <f>LOOKUP(D318/12,{0,1500.001,4500.001,9000.001,35000.001,55000.001,80000.001},{0.03,0.1,0.2,0.25,0.3,0.35,0.45})*D318-LOOKUP(D318/12,{0,1500.001,4500.001,9000.001,35000.001,55000.001,80000.001},{0,105,555,1005,2755,5505,13505})</f>
        <v>0</v>
      </c>
      <c r="G318" s="48">
        <f t="shared" si="16"/>
        <v>0</v>
      </c>
      <c r="H318" s="48" t="e">
        <f t="shared" ca="1" si="15"/>
        <v>#N/A</v>
      </c>
      <c r="I318" s="1"/>
    </row>
    <row r="319" spans="1:9">
      <c r="A319" s="43" t="s">
        <v>318</v>
      </c>
      <c r="B319" s="44">
        <f>IF(B318=0,0,IF((B318+100)*12&lt;=年薪个税筹划!$C$5,B318+100,0))</f>
        <v>0</v>
      </c>
      <c r="C319" s="44">
        <f t="shared" si="14"/>
        <v>0</v>
      </c>
      <c r="D319" s="44">
        <f>(B319&lt;&gt;0)*年薪个税筹划!$C$5-方案清单!B319*12</f>
        <v>0</v>
      </c>
      <c r="E319" s="45">
        <f>ROUND(MAX((B319-3500)*{0.03,0.1,0.2,0.25,0.3,0.35,0.45}-{0,105,555,1005,2755,5505,13505},0),2)</f>
        <v>0</v>
      </c>
      <c r="F319" s="45">
        <f>LOOKUP(D319/12,{0,1500.001,4500.001,9000.001,35000.001,55000.001,80000.001},{0.03,0.1,0.2,0.25,0.3,0.35,0.45})*D319-LOOKUP(D319/12,{0,1500.001,4500.001,9000.001,35000.001,55000.001,80000.001},{0,105,555,1005,2755,5505,13505})</f>
        <v>0</v>
      </c>
      <c r="G319" s="45">
        <f t="shared" si="16"/>
        <v>0</v>
      </c>
      <c r="H319" s="45" t="e">
        <f t="shared" ca="1" si="15"/>
        <v>#N/A</v>
      </c>
      <c r="I319" s="1"/>
    </row>
    <row r="320" spans="1:9">
      <c r="A320" s="46" t="s">
        <v>319</v>
      </c>
      <c r="B320" s="47">
        <f>IF(B319=0,0,IF((B319+100)*12&lt;=年薪个税筹划!$C$5,B319+100,0))</f>
        <v>0</v>
      </c>
      <c r="C320" s="47">
        <f t="shared" si="14"/>
        <v>0</v>
      </c>
      <c r="D320" s="47">
        <f>(B320&lt;&gt;0)*年薪个税筹划!$C$5-方案清单!B320*12</f>
        <v>0</v>
      </c>
      <c r="E320" s="48">
        <f>ROUND(MAX((B320-3500)*{0.03,0.1,0.2,0.25,0.3,0.35,0.45}-{0,105,555,1005,2755,5505,13505},0),2)</f>
        <v>0</v>
      </c>
      <c r="F320" s="48">
        <f>LOOKUP(D320/12,{0,1500.001,4500.001,9000.001,35000.001,55000.001,80000.001},{0.03,0.1,0.2,0.25,0.3,0.35,0.45})*D320-LOOKUP(D320/12,{0,1500.001,4500.001,9000.001,35000.001,55000.001,80000.001},{0,105,555,1005,2755,5505,13505})</f>
        <v>0</v>
      </c>
      <c r="G320" s="48">
        <f t="shared" si="16"/>
        <v>0</v>
      </c>
      <c r="H320" s="48" t="e">
        <f t="shared" ca="1" si="15"/>
        <v>#N/A</v>
      </c>
      <c r="I320" s="1"/>
    </row>
    <row r="321" spans="1:9">
      <c r="A321" s="43" t="s">
        <v>320</v>
      </c>
      <c r="B321" s="44">
        <f>IF(B320=0,0,IF((B320+100)*12&lt;=年薪个税筹划!$C$5,B320+100,0))</f>
        <v>0</v>
      </c>
      <c r="C321" s="44">
        <f t="shared" si="14"/>
        <v>0</v>
      </c>
      <c r="D321" s="44">
        <f>(B321&lt;&gt;0)*年薪个税筹划!$C$5-方案清单!B321*12</f>
        <v>0</v>
      </c>
      <c r="E321" s="45">
        <f>ROUND(MAX((B321-3500)*{0.03,0.1,0.2,0.25,0.3,0.35,0.45}-{0,105,555,1005,2755,5505,13505},0),2)</f>
        <v>0</v>
      </c>
      <c r="F321" s="45">
        <f>LOOKUP(D321/12,{0,1500.001,4500.001,9000.001,35000.001,55000.001,80000.001},{0.03,0.1,0.2,0.25,0.3,0.35,0.45})*D321-LOOKUP(D321/12,{0,1500.001,4500.001,9000.001,35000.001,55000.001,80000.001},{0,105,555,1005,2755,5505,13505})</f>
        <v>0</v>
      </c>
      <c r="G321" s="45">
        <f t="shared" si="16"/>
        <v>0</v>
      </c>
      <c r="H321" s="45" t="e">
        <f t="shared" ca="1" si="15"/>
        <v>#N/A</v>
      </c>
      <c r="I321" s="1"/>
    </row>
    <row r="322" spans="1:9">
      <c r="A322" s="46" t="s">
        <v>321</v>
      </c>
      <c r="B322" s="47">
        <f>IF(B321=0,0,IF((B321+100)*12&lt;=年薪个税筹划!$C$5,B321+100,0))</f>
        <v>0</v>
      </c>
      <c r="C322" s="47">
        <f t="shared" ref="C322:C385" si="17">B322*12</f>
        <v>0</v>
      </c>
      <c r="D322" s="47">
        <f>(B322&lt;&gt;0)*年薪个税筹划!$C$5-方案清单!B322*12</f>
        <v>0</v>
      </c>
      <c r="E322" s="48">
        <f>ROUND(MAX((B322-3500)*{0.03,0.1,0.2,0.25,0.3,0.35,0.45}-{0,105,555,1005,2755,5505,13505},0),2)</f>
        <v>0</v>
      </c>
      <c r="F322" s="48">
        <f>LOOKUP(D322/12,{0,1500.001,4500.001,9000.001,35000.001,55000.001,80000.001},{0.03,0.1,0.2,0.25,0.3,0.35,0.45})*D322-LOOKUP(D322/12,{0,1500.001,4500.001,9000.001,35000.001,55000.001,80000.001},{0,105,555,1005,2755,5505,13505})</f>
        <v>0</v>
      </c>
      <c r="G322" s="48">
        <f t="shared" si="16"/>
        <v>0</v>
      </c>
      <c r="H322" s="48" t="e">
        <f t="shared" ref="H322:H385" ca="1" si="18">IF(G322=MIN(个税总额),G322,#N/A)</f>
        <v>#N/A</v>
      </c>
      <c r="I322" s="1"/>
    </row>
    <row r="323" spans="1:9">
      <c r="A323" s="43" t="s">
        <v>322</v>
      </c>
      <c r="B323" s="44">
        <f>IF(B322=0,0,IF((B322+100)*12&lt;=年薪个税筹划!$C$5,B322+100,0))</f>
        <v>0</v>
      </c>
      <c r="C323" s="44">
        <f t="shared" si="17"/>
        <v>0</v>
      </c>
      <c r="D323" s="44">
        <f>(B323&lt;&gt;0)*年薪个税筹划!$C$5-方案清单!B323*12</f>
        <v>0</v>
      </c>
      <c r="E323" s="45">
        <f>ROUND(MAX((B323-3500)*{0.03,0.1,0.2,0.25,0.3,0.35,0.45}-{0,105,555,1005,2755,5505,13505},0),2)</f>
        <v>0</v>
      </c>
      <c r="F323" s="45">
        <f>LOOKUP(D323/12,{0,1500.001,4500.001,9000.001,35000.001,55000.001,80000.001},{0.03,0.1,0.2,0.25,0.3,0.35,0.45})*D323-LOOKUP(D323/12,{0,1500.001,4500.001,9000.001,35000.001,55000.001,80000.001},{0,105,555,1005,2755,5505,13505})</f>
        <v>0</v>
      </c>
      <c r="G323" s="45">
        <f t="shared" si="16"/>
        <v>0</v>
      </c>
      <c r="H323" s="45" t="e">
        <f t="shared" ca="1" si="18"/>
        <v>#N/A</v>
      </c>
      <c r="I323" s="1"/>
    </row>
    <row r="324" spans="1:9">
      <c r="A324" s="46" t="s">
        <v>323</v>
      </c>
      <c r="B324" s="47">
        <f>IF(B323=0,0,IF((B323+100)*12&lt;=年薪个税筹划!$C$5,B323+100,0))</f>
        <v>0</v>
      </c>
      <c r="C324" s="47">
        <f t="shared" si="17"/>
        <v>0</v>
      </c>
      <c r="D324" s="47">
        <f>(B324&lt;&gt;0)*年薪个税筹划!$C$5-方案清单!B324*12</f>
        <v>0</v>
      </c>
      <c r="E324" s="48">
        <f>ROUND(MAX((B324-3500)*{0.03,0.1,0.2,0.25,0.3,0.35,0.45}-{0,105,555,1005,2755,5505,13505},0),2)</f>
        <v>0</v>
      </c>
      <c r="F324" s="48">
        <f>LOOKUP(D324/12,{0,1500.001,4500.001,9000.001,35000.001,55000.001,80000.001},{0.03,0.1,0.2,0.25,0.3,0.35,0.45})*D324-LOOKUP(D324/12,{0,1500.001,4500.001,9000.001,35000.001,55000.001,80000.001},{0,105,555,1005,2755,5505,13505})</f>
        <v>0</v>
      </c>
      <c r="G324" s="48">
        <f t="shared" si="16"/>
        <v>0</v>
      </c>
      <c r="H324" s="48" t="e">
        <f t="shared" ca="1" si="18"/>
        <v>#N/A</v>
      </c>
      <c r="I324" s="1"/>
    </row>
    <row r="325" spans="1:9">
      <c r="A325" s="43" t="s">
        <v>324</v>
      </c>
      <c r="B325" s="44">
        <f>IF(B324=0,0,IF((B324+100)*12&lt;=年薪个税筹划!$C$5,B324+100,0))</f>
        <v>0</v>
      </c>
      <c r="C325" s="44">
        <f t="shared" si="17"/>
        <v>0</v>
      </c>
      <c r="D325" s="44">
        <f>(B325&lt;&gt;0)*年薪个税筹划!$C$5-方案清单!B325*12</f>
        <v>0</v>
      </c>
      <c r="E325" s="45">
        <f>ROUND(MAX((B325-3500)*{0.03,0.1,0.2,0.25,0.3,0.35,0.45}-{0,105,555,1005,2755,5505,13505},0),2)</f>
        <v>0</v>
      </c>
      <c r="F325" s="45">
        <f>LOOKUP(D325/12,{0,1500.001,4500.001,9000.001,35000.001,55000.001,80000.001},{0.03,0.1,0.2,0.25,0.3,0.35,0.45})*D325-LOOKUP(D325/12,{0,1500.001,4500.001,9000.001,35000.001,55000.001,80000.001},{0,105,555,1005,2755,5505,13505})</f>
        <v>0</v>
      </c>
      <c r="G325" s="45">
        <f t="shared" si="16"/>
        <v>0</v>
      </c>
      <c r="H325" s="45" t="e">
        <f t="shared" ca="1" si="18"/>
        <v>#N/A</v>
      </c>
      <c r="I325" s="1"/>
    </row>
    <row r="326" spans="1:9">
      <c r="A326" s="46" t="s">
        <v>325</v>
      </c>
      <c r="B326" s="47">
        <f>IF(B325=0,0,IF((B325+100)*12&lt;=年薪个税筹划!$C$5,B325+100,0))</f>
        <v>0</v>
      </c>
      <c r="C326" s="47">
        <f t="shared" si="17"/>
        <v>0</v>
      </c>
      <c r="D326" s="47">
        <f>(B326&lt;&gt;0)*年薪个税筹划!$C$5-方案清单!B326*12</f>
        <v>0</v>
      </c>
      <c r="E326" s="48">
        <f>ROUND(MAX((B326-3500)*{0.03,0.1,0.2,0.25,0.3,0.35,0.45}-{0,105,555,1005,2755,5505,13505},0),2)</f>
        <v>0</v>
      </c>
      <c r="F326" s="48">
        <f>LOOKUP(D326/12,{0,1500.001,4500.001,9000.001,35000.001,55000.001,80000.001},{0.03,0.1,0.2,0.25,0.3,0.35,0.45})*D326-LOOKUP(D326/12,{0,1500.001,4500.001,9000.001,35000.001,55000.001,80000.001},{0,105,555,1005,2755,5505,13505})</f>
        <v>0</v>
      </c>
      <c r="G326" s="48">
        <f t="shared" si="16"/>
        <v>0</v>
      </c>
      <c r="H326" s="48" t="e">
        <f t="shared" ca="1" si="18"/>
        <v>#N/A</v>
      </c>
      <c r="I326" s="1"/>
    </row>
    <row r="327" spans="1:9">
      <c r="A327" s="43" t="s">
        <v>326</v>
      </c>
      <c r="B327" s="44">
        <f>IF(B326=0,0,IF((B326+100)*12&lt;=年薪个税筹划!$C$5,B326+100,0))</f>
        <v>0</v>
      </c>
      <c r="C327" s="44">
        <f t="shared" si="17"/>
        <v>0</v>
      </c>
      <c r="D327" s="44">
        <f>(B327&lt;&gt;0)*年薪个税筹划!$C$5-方案清单!B327*12</f>
        <v>0</v>
      </c>
      <c r="E327" s="45">
        <f>ROUND(MAX((B327-3500)*{0.03,0.1,0.2,0.25,0.3,0.35,0.45}-{0,105,555,1005,2755,5505,13505},0),2)</f>
        <v>0</v>
      </c>
      <c r="F327" s="45">
        <f>LOOKUP(D327/12,{0,1500.001,4500.001,9000.001,35000.001,55000.001,80000.001},{0.03,0.1,0.2,0.25,0.3,0.35,0.45})*D327-LOOKUP(D327/12,{0,1500.001,4500.001,9000.001,35000.001,55000.001,80000.001},{0,105,555,1005,2755,5505,13505})</f>
        <v>0</v>
      </c>
      <c r="G327" s="45">
        <f t="shared" si="16"/>
        <v>0</v>
      </c>
      <c r="H327" s="45" t="e">
        <f t="shared" ca="1" si="18"/>
        <v>#N/A</v>
      </c>
      <c r="I327" s="1"/>
    </row>
    <row r="328" spans="1:9">
      <c r="A328" s="46" t="s">
        <v>327</v>
      </c>
      <c r="B328" s="47">
        <f>IF(B327=0,0,IF((B327+100)*12&lt;=年薪个税筹划!$C$5,B327+100,0))</f>
        <v>0</v>
      </c>
      <c r="C328" s="47">
        <f t="shared" si="17"/>
        <v>0</v>
      </c>
      <c r="D328" s="47">
        <f>(B328&lt;&gt;0)*年薪个税筹划!$C$5-方案清单!B328*12</f>
        <v>0</v>
      </c>
      <c r="E328" s="48">
        <f>ROUND(MAX((B328-3500)*{0.03,0.1,0.2,0.25,0.3,0.35,0.45}-{0,105,555,1005,2755,5505,13505},0),2)</f>
        <v>0</v>
      </c>
      <c r="F328" s="48">
        <f>LOOKUP(D328/12,{0,1500.001,4500.001,9000.001,35000.001,55000.001,80000.001},{0.03,0.1,0.2,0.25,0.3,0.35,0.45})*D328-LOOKUP(D328/12,{0,1500.001,4500.001,9000.001,35000.001,55000.001,80000.001},{0,105,555,1005,2755,5505,13505})</f>
        <v>0</v>
      </c>
      <c r="G328" s="48">
        <f t="shared" si="16"/>
        <v>0</v>
      </c>
      <c r="H328" s="48" t="e">
        <f t="shared" ca="1" si="18"/>
        <v>#N/A</v>
      </c>
      <c r="I328" s="1"/>
    </row>
    <row r="329" spans="1:9">
      <c r="A329" s="43" t="s">
        <v>328</v>
      </c>
      <c r="B329" s="44">
        <f>IF(B328=0,0,IF((B328+100)*12&lt;=年薪个税筹划!$C$5,B328+100,0))</f>
        <v>0</v>
      </c>
      <c r="C329" s="44">
        <f t="shared" si="17"/>
        <v>0</v>
      </c>
      <c r="D329" s="44">
        <f>(B329&lt;&gt;0)*年薪个税筹划!$C$5-方案清单!B329*12</f>
        <v>0</v>
      </c>
      <c r="E329" s="45">
        <f>ROUND(MAX((B329-3500)*{0.03,0.1,0.2,0.25,0.3,0.35,0.45}-{0,105,555,1005,2755,5505,13505},0),2)</f>
        <v>0</v>
      </c>
      <c r="F329" s="45">
        <f>LOOKUP(D329/12,{0,1500.001,4500.001,9000.001,35000.001,55000.001,80000.001},{0.03,0.1,0.2,0.25,0.3,0.35,0.45})*D329-LOOKUP(D329/12,{0,1500.001,4500.001,9000.001,35000.001,55000.001,80000.001},{0,105,555,1005,2755,5505,13505})</f>
        <v>0</v>
      </c>
      <c r="G329" s="45">
        <f t="shared" si="16"/>
        <v>0</v>
      </c>
      <c r="H329" s="45" t="e">
        <f t="shared" ca="1" si="18"/>
        <v>#N/A</v>
      </c>
      <c r="I329" s="1"/>
    </row>
    <row r="330" spans="1:9">
      <c r="A330" s="46" t="s">
        <v>329</v>
      </c>
      <c r="B330" s="47">
        <f>IF(B329=0,0,IF((B329+100)*12&lt;=年薪个税筹划!$C$5,B329+100,0))</f>
        <v>0</v>
      </c>
      <c r="C330" s="47">
        <f t="shared" si="17"/>
        <v>0</v>
      </c>
      <c r="D330" s="47">
        <f>(B330&lt;&gt;0)*年薪个税筹划!$C$5-方案清单!B330*12</f>
        <v>0</v>
      </c>
      <c r="E330" s="48">
        <f>ROUND(MAX((B330-3500)*{0.03,0.1,0.2,0.25,0.3,0.35,0.45}-{0,105,555,1005,2755,5505,13505},0),2)</f>
        <v>0</v>
      </c>
      <c r="F330" s="48">
        <f>LOOKUP(D330/12,{0,1500.001,4500.001,9000.001,35000.001,55000.001,80000.001},{0.03,0.1,0.2,0.25,0.3,0.35,0.45})*D330-LOOKUP(D330/12,{0,1500.001,4500.001,9000.001,35000.001,55000.001,80000.001},{0,105,555,1005,2755,5505,13505})</f>
        <v>0</v>
      </c>
      <c r="G330" s="48">
        <f t="shared" si="16"/>
        <v>0</v>
      </c>
      <c r="H330" s="48" t="e">
        <f t="shared" ca="1" si="18"/>
        <v>#N/A</v>
      </c>
      <c r="I330" s="1"/>
    </row>
    <row r="331" spans="1:9">
      <c r="A331" s="43" t="s">
        <v>330</v>
      </c>
      <c r="B331" s="44">
        <f>IF(B330=0,0,IF((B330+100)*12&lt;=年薪个税筹划!$C$5,B330+100,0))</f>
        <v>0</v>
      </c>
      <c r="C331" s="44">
        <f t="shared" si="17"/>
        <v>0</v>
      </c>
      <c r="D331" s="44">
        <f>(B331&lt;&gt;0)*年薪个税筹划!$C$5-方案清单!B331*12</f>
        <v>0</v>
      </c>
      <c r="E331" s="45">
        <f>ROUND(MAX((B331-3500)*{0.03,0.1,0.2,0.25,0.3,0.35,0.45}-{0,105,555,1005,2755,5505,13505},0),2)</f>
        <v>0</v>
      </c>
      <c r="F331" s="45">
        <f>LOOKUP(D331/12,{0,1500.001,4500.001,9000.001,35000.001,55000.001,80000.001},{0.03,0.1,0.2,0.25,0.3,0.35,0.45})*D331-LOOKUP(D331/12,{0,1500.001,4500.001,9000.001,35000.001,55000.001,80000.001},{0,105,555,1005,2755,5505,13505})</f>
        <v>0</v>
      </c>
      <c r="G331" s="45">
        <f t="shared" si="16"/>
        <v>0</v>
      </c>
      <c r="H331" s="45" t="e">
        <f t="shared" ca="1" si="18"/>
        <v>#N/A</v>
      </c>
      <c r="I331" s="1"/>
    </row>
    <row r="332" spans="1:9">
      <c r="A332" s="46" t="s">
        <v>331</v>
      </c>
      <c r="B332" s="47">
        <f>IF(B331=0,0,IF((B331+100)*12&lt;=年薪个税筹划!$C$5,B331+100,0))</f>
        <v>0</v>
      </c>
      <c r="C332" s="47">
        <f t="shared" si="17"/>
        <v>0</v>
      </c>
      <c r="D332" s="47">
        <f>(B332&lt;&gt;0)*年薪个税筹划!$C$5-方案清单!B332*12</f>
        <v>0</v>
      </c>
      <c r="E332" s="48">
        <f>ROUND(MAX((B332-3500)*{0.03,0.1,0.2,0.25,0.3,0.35,0.45}-{0,105,555,1005,2755,5505,13505},0),2)</f>
        <v>0</v>
      </c>
      <c r="F332" s="48">
        <f>LOOKUP(D332/12,{0,1500.001,4500.001,9000.001,35000.001,55000.001,80000.001},{0.03,0.1,0.2,0.25,0.3,0.35,0.45})*D332-LOOKUP(D332/12,{0,1500.001,4500.001,9000.001,35000.001,55000.001,80000.001},{0,105,555,1005,2755,5505,13505})</f>
        <v>0</v>
      </c>
      <c r="G332" s="48">
        <f t="shared" si="16"/>
        <v>0</v>
      </c>
      <c r="H332" s="48" t="e">
        <f t="shared" ca="1" si="18"/>
        <v>#N/A</v>
      </c>
      <c r="I332" s="1"/>
    </row>
    <row r="333" spans="1:9">
      <c r="A333" s="43" t="s">
        <v>332</v>
      </c>
      <c r="B333" s="44">
        <f>IF(B332=0,0,IF((B332+100)*12&lt;=年薪个税筹划!$C$5,B332+100,0))</f>
        <v>0</v>
      </c>
      <c r="C333" s="44">
        <f t="shared" si="17"/>
        <v>0</v>
      </c>
      <c r="D333" s="44">
        <f>(B333&lt;&gt;0)*年薪个税筹划!$C$5-方案清单!B333*12</f>
        <v>0</v>
      </c>
      <c r="E333" s="45">
        <f>ROUND(MAX((B333-3500)*{0.03,0.1,0.2,0.25,0.3,0.35,0.45}-{0,105,555,1005,2755,5505,13505},0),2)</f>
        <v>0</v>
      </c>
      <c r="F333" s="45">
        <f>LOOKUP(D333/12,{0,1500.001,4500.001,9000.001,35000.001,55000.001,80000.001},{0.03,0.1,0.2,0.25,0.3,0.35,0.45})*D333-LOOKUP(D333/12,{0,1500.001,4500.001,9000.001,35000.001,55000.001,80000.001},{0,105,555,1005,2755,5505,13505})</f>
        <v>0</v>
      </c>
      <c r="G333" s="45">
        <f t="shared" si="16"/>
        <v>0</v>
      </c>
      <c r="H333" s="45" t="e">
        <f t="shared" ca="1" si="18"/>
        <v>#N/A</v>
      </c>
      <c r="I333" s="1"/>
    </row>
    <row r="334" spans="1:9">
      <c r="A334" s="46" t="s">
        <v>333</v>
      </c>
      <c r="B334" s="47">
        <f>IF(B333=0,0,IF((B333+100)*12&lt;=年薪个税筹划!$C$5,B333+100,0))</f>
        <v>0</v>
      </c>
      <c r="C334" s="47">
        <f t="shared" si="17"/>
        <v>0</v>
      </c>
      <c r="D334" s="47">
        <f>(B334&lt;&gt;0)*年薪个税筹划!$C$5-方案清单!B334*12</f>
        <v>0</v>
      </c>
      <c r="E334" s="48">
        <f>ROUND(MAX((B334-3500)*{0.03,0.1,0.2,0.25,0.3,0.35,0.45}-{0,105,555,1005,2755,5505,13505},0),2)</f>
        <v>0</v>
      </c>
      <c r="F334" s="48">
        <f>LOOKUP(D334/12,{0,1500.001,4500.001,9000.001,35000.001,55000.001,80000.001},{0.03,0.1,0.2,0.25,0.3,0.35,0.45})*D334-LOOKUP(D334/12,{0,1500.001,4500.001,9000.001,35000.001,55000.001,80000.001},{0,105,555,1005,2755,5505,13505})</f>
        <v>0</v>
      </c>
      <c r="G334" s="48">
        <f t="shared" si="16"/>
        <v>0</v>
      </c>
      <c r="H334" s="48" t="e">
        <f t="shared" ca="1" si="18"/>
        <v>#N/A</v>
      </c>
      <c r="I334" s="1"/>
    </row>
    <row r="335" spans="1:9">
      <c r="A335" s="43" t="s">
        <v>334</v>
      </c>
      <c r="B335" s="44">
        <f>IF(B334=0,0,IF((B334+100)*12&lt;=年薪个税筹划!$C$5,B334+100,0))</f>
        <v>0</v>
      </c>
      <c r="C335" s="44">
        <f t="shared" si="17"/>
        <v>0</v>
      </c>
      <c r="D335" s="44">
        <f>(B335&lt;&gt;0)*年薪个税筹划!$C$5-方案清单!B335*12</f>
        <v>0</v>
      </c>
      <c r="E335" s="45">
        <f>ROUND(MAX((B335-3500)*{0.03,0.1,0.2,0.25,0.3,0.35,0.45}-{0,105,555,1005,2755,5505,13505},0),2)</f>
        <v>0</v>
      </c>
      <c r="F335" s="45">
        <f>LOOKUP(D335/12,{0,1500.001,4500.001,9000.001,35000.001,55000.001,80000.001},{0.03,0.1,0.2,0.25,0.3,0.35,0.45})*D335-LOOKUP(D335/12,{0,1500.001,4500.001,9000.001,35000.001,55000.001,80000.001},{0,105,555,1005,2755,5505,13505})</f>
        <v>0</v>
      </c>
      <c r="G335" s="45">
        <f t="shared" si="16"/>
        <v>0</v>
      </c>
      <c r="H335" s="45" t="e">
        <f t="shared" ca="1" si="18"/>
        <v>#N/A</v>
      </c>
      <c r="I335" s="1"/>
    </row>
    <row r="336" spans="1:9">
      <c r="A336" s="46" t="s">
        <v>335</v>
      </c>
      <c r="B336" s="47">
        <f>IF(B335=0,0,IF((B335+100)*12&lt;=年薪个税筹划!$C$5,B335+100,0))</f>
        <v>0</v>
      </c>
      <c r="C336" s="47">
        <f t="shared" si="17"/>
        <v>0</v>
      </c>
      <c r="D336" s="47">
        <f>(B336&lt;&gt;0)*年薪个税筹划!$C$5-方案清单!B336*12</f>
        <v>0</v>
      </c>
      <c r="E336" s="48">
        <f>ROUND(MAX((B336-3500)*{0.03,0.1,0.2,0.25,0.3,0.35,0.45}-{0,105,555,1005,2755,5505,13505},0),2)</f>
        <v>0</v>
      </c>
      <c r="F336" s="48">
        <f>LOOKUP(D336/12,{0,1500.001,4500.001,9000.001,35000.001,55000.001,80000.001},{0.03,0.1,0.2,0.25,0.3,0.35,0.45})*D336-LOOKUP(D336/12,{0,1500.001,4500.001,9000.001,35000.001,55000.001,80000.001},{0,105,555,1005,2755,5505,13505})</f>
        <v>0</v>
      </c>
      <c r="G336" s="48">
        <f t="shared" si="16"/>
        <v>0</v>
      </c>
      <c r="H336" s="48" t="e">
        <f t="shared" ca="1" si="18"/>
        <v>#N/A</v>
      </c>
      <c r="I336" s="1"/>
    </row>
    <row r="337" spans="1:9">
      <c r="A337" s="43" t="s">
        <v>336</v>
      </c>
      <c r="B337" s="44">
        <f>IF(B336=0,0,IF((B336+100)*12&lt;=年薪个税筹划!$C$5,B336+100,0))</f>
        <v>0</v>
      </c>
      <c r="C337" s="44">
        <f t="shared" si="17"/>
        <v>0</v>
      </c>
      <c r="D337" s="44">
        <f>(B337&lt;&gt;0)*年薪个税筹划!$C$5-方案清单!B337*12</f>
        <v>0</v>
      </c>
      <c r="E337" s="45">
        <f>ROUND(MAX((B337-3500)*{0.03,0.1,0.2,0.25,0.3,0.35,0.45}-{0,105,555,1005,2755,5505,13505},0),2)</f>
        <v>0</v>
      </c>
      <c r="F337" s="45">
        <f>LOOKUP(D337/12,{0,1500.001,4500.001,9000.001,35000.001,55000.001,80000.001},{0.03,0.1,0.2,0.25,0.3,0.35,0.45})*D337-LOOKUP(D337/12,{0,1500.001,4500.001,9000.001,35000.001,55000.001,80000.001},{0,105,555,1005,2755,5505,13505})</f>
        <v>0</v>
      </c>
      <c r="G337" s="45">
        <f t="shared" si="16"/>
        <v>0</v>
      </c>
      <c r="H337" s="45" t="e">
        <f t="shared" ca="1" si="18"/>
        <v>#N/A</v>
      </c>
      <c r="I337" s="1"/>
    </row>
    <row r="338" spans="1:9">
      <c r="A338" s="46" t="s">
        <v>337</v>
      </c>
      <c r="B338" s="47">
        <f>IF(B337=0,0,IF((B337+100)*12&lt;=年薪个税筹划!$C$5,B337+100,0))</f>
        <v>0</v>
      </c>
      <c r="C338" s="47">
        <f t="shared" si="17"/>
        <v>0</v>
      </c>
      <c r="D338" s="47">
        <f>(B338&lt;&gt;0)*年薪个税筹划!$C$5-方案清单!B338*12</f>
        <v>0</v>
      </c>
      <c r="E338" s="48">
        <f>ROUND(MAX((B338-3500)*{0.03,0.1,0.2,0.25,0.3,0.35,0.45}-{0,105,555,1005,2755,5505,13505},0),2)</f>
        <v>0</v>
      </c>
      <c r="F338" s="48">
        <f>LOOKUP(D338/12,{0,1500.001,4500.001,9000.001,35000.001,55000.001,80000.001},{0.03,0.1,0.2,0.25,0.3,0.35,0.45})*D338-LOOKUP(D338/12,{0,1500.001,4500.001,9000.001,35000.001,55000.001,80000.001},{0,105,555,1005,2755,5505,13505})</f>
        <v>0</v>
      </c>
      <c r="G338" s="48">
        <f t="shared" si="16"/>
        <v>0</v>
      </c>
      <c r="H338" s="48" t="e">
        <f t="shared" ca="1" si="18"/>
        <v>#N/A</v>
      </c>
      <c r="I338" s="1"/>
    </row>
    <row r="339" spans="1:9">
      <c r="A339" s="43" t="s">
        <v>338</v>
      </c>
      <c r="B339" s="44">
        <f>IF(B338=0,0,IF((B338+100)*12&lt;=年薪个税筹划!$C$5,B338+100,0))</f>
        <v>0</v>
      </c>
      <c r="C339" s="44">
        <f t="shared" si="17"/>
        <v>0</v>
      </c>
      <c r="D339" s="44">
        <f>(B339&lt;&gt;0)*年薪个税筹划!$C$5-方案清单!B339*12</f>
        <v>0</v>
      </c>
      <c r="E339" s="45">
        <f>ROUND(MAX((B339-3500)*{0.03,0.1,0.2,0.25,0.3,0.35,0.45}-{0,105,555,1005,2755,5505,13505},0),2)</f>
        <v>0</v>
      </c>
      <c r="F339" s="45">
        <f>LOOKUP(D339/12,{0,1500.001,4500.001,9000.001,35000.001,55000.001,80000.001},{0.03,0.1,0.2,0.25,0.3,0.35,0.45})*D339-LOOKUP(D339/12,{0,1500.001,4500.001,9000.001,35000.001,55000.001,80000.001},{0,105,555,1005,2755,5505,13505})</f>
        <v>0</v>
      </c>
      <c r="G339" s="45">
        <f t="shared" si="16"/>
        <v>0</v>
      </c>
      <c r="H339" s="45" t="e">
        <f t="shared" ca="1" si="18"/>
        <v>#N/A</v>
      </c>
      <c r="I339" s="1"/>
    </row>
    <row r="340" spans="1:9">
      <c r="A340" s="46" t="s">
        <v>339</v>
      </c>
      <c r="B340" s="47">
        <f>IF(B339=0,0,IF((B339+100)*12&lt;=年薪个税筹划!$C$5,B339+100,0))</f>
        <v>0</v>
      </c>
      <c r="C340" s="47">
        <f t="shared" si="17"/>
        <v>0</v>
      </c>
      <c r="D340" s="47">
        <f>(B340&lt;&gt;0)*年薪个税筹划!$C$5-方案清单!B340*12</f>
        <v>0</v>
      </c>
      <c r="E340" s="48">
        <f>ROUND(MAX((B340-3500)*{0.03,0.1,0.2,0.25,0.3,0.35,0.45}-{0,105,555,1005,2755,5505,13505},0),2)</f>
        <v>0</v>
      </c>
      <c r="F340" s="48">
        <f>LOOKUP(D340/12,{0,1500.001,4500.001,9000.001,35000.001,55000.001,80000.001},{0.03,0.1,0.2,0.25,0.3,0.35,0.45})*D340-LOOKUP(D340/12,{0,1500.001,4500.001,9000.001,35000.001,55000.001,80000.001},{0,105,555,1005,2755,5505,13505})</f>
        <v>0</v>
      </c>
      <c r="G340" s="48">
        <f t="shared" si="16"/>
        <v>0</v>
      </c>
      <c r="H340" s="48" t="e">
        <f t="shared" ca="1" si="18"/>
        <v>#N/A</v>
      </c>
      <c r="I340" s="1"/>
    </row>
    <row r="341" spans="1:9">
      <c r="A341" s="43" t="s">
        <v>340</v>
      </c>
      <c r="B341" s="44">
        <f>IF(B340=0,0,IF((B340+100)*12&lt;=年薪个税筹划!$C$5,B340+100,0))</f>
        <v>0</v>
      </c>
      <c r="C341" s="44">
        <f t="shared" si="17"/>
        <v>0</v>
      </c>
      <c r="D341" s="44">
        <f>(B341&lt;&gt;0)*年薪个税筹划!$C$5-方案清单!B341*12</f>
        <v>0</v>
      </c>
      <c r="E341" s="45">
        <f>ROUND(MAX((B341-3500)*{0.03,0.1,0.2,0.25,0.3,0.35,0.45}-{0,105,555,1005,2755,5505,13505},0),2)</f>
        <v>0</v>
      </c>
      <c r="F341" s="45">
        <f>LOOKUP(D341/12,{0,1500.001,4500.001,9000.001,35000.001,55000.001,80000.001},{0.03,0.1,0.2,0.25,0.3,0.35,0.45})*D341-LOOKUP(D341/12,{0,1500.001,4500.001,9000.001,35000.001,55000.001,80000.001},{0,105,555,1005,2755,5505,13505})</f>
        <v>0</v>
      </c>
      <c r="G341" s="45">
        <f t="shared" si="16"/>
        <v>0</v>
      </c>
      <c r="H341" s="45" t="e">
        <f t="shared" ca="1" si="18"/>
        <v>#N/A</v>
      </c>
      <c r="I341" s="1"/>
    </row>
    <row r="342" spans="1:9">
      <c r="A342" s="46" t="s">
        <v>341</v>
      </c>
      <c r="B342" s="47">
        <f>IF(B341=0,0,IF((B341+100)*12&lt;=年薪个税筹划!$C$5,B341+100,0))</f>
        <v>0</v>
      </c>
      <c r="C342" s="47">
        <f t="shared" si="17"/>
        <v>0</v>
      </c>
      <c r="D342" s="47">
        <f>(B342&lt;&gt;0)*年薪个税筹划!$C$5-方案清单!B342*12</f>
        <v>0</v>
      </c>
      <c r="E342" s="48">
        <f>ROUND(MAX((B342-3500)*{0.03,0.1,0.2,0.25,0.3,0.35,0.45}-{0,105,555,1005,2755,5505,13505},0),2)</f>
        <v>0</v>
      </c>
      <c r="F342" s="48">
        <f>LOOKUP(D342/12,{0,1500.001,4500.001,9000.001,35000.001,55000.001,80000.001},{0.03,0.1,0.2,0.25,0.3,0.35,0.45})*D342-LOOKUP(D342/12,{0,1500.001,4500.001,9000.001,35000.001,55000.001,80000.001},{0,105,555,1005,2755,5505,13505})</f>
        <v>0</v>
      </c>
      <c r="G342" s="48">
        <f t="shared" si="16"/>
        <v>0</v>
      </c>
      <c r="H342" s="48" t="e">
        <f t="shared" ca="1" si="18"/>
        <v>#N/A</v>
      </c>
      <c r="I342" s="1"/>
    </row>
    <row r="343" spans="1:9">
      <c r="A343" s="43" t="s">
        <v>342</v>
      </c>
      <c r="B343" s="44">
        <f>IF(B342=0,0,IF((B342+100)*12&lt;=年薪个税筹划!$C$5,B342+100,0))</f>
        <v>0</v>
      </c>
      <c r="C343" s="44">
        <f t="shared" si="17"/>
        <v>0</v>
      </c>
      <c r="D343" s="44">
        <f>(B343&lt;&gt;0)*年薪个税筹划!$C$5-方案清单!B343*12</f>
        <v>0</v>
      </c>
      <c r="E343" s="45">
        <f>ROUND(MAX((B343-3500)*{0.03,0.1,0.2,0.25,0.3,0.35,0.45}-{0,105,555,1005,2755,5505,13505},0),2)</f>
        <v>0</v>
      </c>
      <c r="F343" s="45">
        <f>LOOKUP(D343/12,{0,1500.001,4500.001,9000.001,35000.001,55000.001,80000.001},{0.03,0.1,0.2,0.25,0.3,0.35,0.45})*D343-LOOKUP(D343/12,{0,1500.001,4500.001,9000.001,35000.001,55000.001,80000.001},{0,105,555,1005,2755,5505,13505})</f>
        <v>0</v>
      </c>
      <c r="G343" s="45">
        <f t="shared" si="16"/>
        <v>0</v>
      </c>
      <c r="H343" s="45" t="e">
        <f t="shared" ca="1" si="18"/>
        <v>#N/A</v>
      </c>
      <c r="I343" s="1"/>
    </row>
    <row r="344" spans="1:9">
      <c r="A344" s="46" t="s">
        <v>343</v>
      </c>
      <c r="B344" s="47">
        <f>IF(B343=0,0,IF((B343+100)*12&lt;=年薪个税筹划!$C$5,B343+100,0))</f>
        <v>0</v>
      </c>
      <c r="C344" s="47">
        <f t="shared" si="17"/>
        <v>0</v>
      </c>
      <c r="D344" s="47">
        <f>(B344&lt;&gt;0)*年薪个税筹划!$C$5-方案清单!B344*12</f>
        <v>0</v>
      </c>
      <c r="E344" s="48">
        <f>ROUND(MAX((B344-3500)*{0.03,0.1,0.2,0.25,0.3,0.35,0.45}-{0,105,555,1005,2755,5505,13505},0),2)</f>
        <v>0</v>
      </c>
      <c r="F344" s="48">
        <f>LOOKUP(D344/12,{0,1500.001,4500.001,9000.001,35000.001,55000.001,80000.001},{0.03,0.1,0.2,0.25,0.3,0.35,0.45})*D344-LOOKUP(D344/12,{0,1500.001,4500.001,9000.001,35000.001,55000.001,80000.001},{0,105,555,1005,2755,5505,13505})</f>
        <v>0</v>
      </c>
      <c r="G344" s="48">
        <f t="shared" si="16"/>
        <v>0</v>
      </c>
      <c r="H344" s="48" t="e">
        <f t="shared" ca="1" si="18"/>
        <v>#N/A</v>
      </c>
      <c r="I344" s="1"/>
    </row>
    <row r="345" spans="1:9">
      <c r="A345" s="43" t="s">
        <v>344</v>
      </c>
      <c r="B345" s="44">
        <f>IF(B344=0,0,IF((B344+100)*12&lt;=年薪个税筹划!$C$5,B344+100,0))</f>
        <v>0</v>
      </c>
      <c r="C345" s="44">
        <f t="shared" si="17"/>
        <v>0</v>
      </c>
      <c r="D345" s="44">
        <f>(B345&lt;&gt;0)*年薪个税筹划!$C$5-方案清单!B345*12</f>
        <v>0</v>
      </c>
      <c r="E345" s="45">
        <f>ROUND(MAX((B345-3500)*{0.03,0.1,0.2,0.25,0.3,0.35,0.45}-{0,105,555,1005,2755,5505,13505},0),2)</f>
        <v>0</v>
      </c>
      <c r="F345" s="45">
        <f>LOOKUP(D345/12,{0,1500.001,4500.001,9000.001,35000.001,55000.001,80000.001},{0.03,0.1,0.2,0.25,0.3,0.35,0.45})*D345-LOOKUP(D345/12,{0,1500.001,4500.001,9000.001,35000.001,55000.001,80000.001},{0,105,555,1005,2755,5505,13505})</f>
        <v>0</v>
      </c>
      <c r="G345" s="45">
        <f t="shared" si="16"/>
        <v>0</v>
      </c>
      <c r="H345" s="45" t="e">
        <f t="shared" ca="1" si="18"/>
        <v>#N/A</v>
      </c>
      <c r="I345" s="1"/>
    </row>
    <row r="346" spans="1:9">
      <c r="A346" s="46" t="s">
        <v>345</v>
      </c>
      <c r="B346" s="47">
        <f>IF(B345=0,0,IF((B345+100)*12&lt;=年薪个税筹划!$C$5,B345+100,0))</f>
        <v>0</v>
      </c>
      <c r="C346" s="47">
        <f t="shared" si="17"/>
        <v>0</v>
      </c>
      <c r="D346" s="47">
        <f>(B346&lt;&gt;0)*年薪个税筹划!$C$5-方案清单!B346*12</f>
        <v>0</v>
      </c>
      <c r="E346" s="48">
        <f>ROUND(MAX((B346-3500)*{0.03,0.1,0.2,0.25,0.3,0.35,0.45}-{0,105,555,1005,2755,5505,13505},0),2)</f>
        <v>0</v>
      </c>
      <c r="F346" s="48">
        <f>LOOKUP(D346/12,{0,1500.001,4500.001,9000.001,35000.001,55000.001,80000.001},{0.03,0.1,0.2,0.25,0.3,0.35,0.45})*D346-LOOKUP(D346/12,{0,1500.001,4500.001,9000.001,35000.001,55000.001,80000.001},{0,105,555,1005,2755,5505,13505})</f>
        <v>0</v>
      </c>
      <c r="G346" s="48">
        <f t="shared" si="16"/>
        <v>0</v>
      </c>
      <c r="H346" s="48" t="e">
        <f t="shared" ca="1" si="18"/>
        <v>#N/A</v>
      </c>
      <c r="I346" s="1"/>
    </row>
    <row r="347" spans="1:9">
      <c r="A347" s="43" t="s">
        <v>346</v>
      </c>
      <c r="B347" s="44">
        <f>IF(B346=0,0,IF((B346+100)*12&lt;=年薪个税筹划!$C$5,B346+100,0))</f>
        <v>0</v>
      </c>
      <c r="C347" s="44">
        <f t="shared" si="17"/>
        <v>0</v>
      </c>
      <c r="D347" s="44">
        <f>(B347&lt;&gt;0)*年薪个税筹划!$C$5-方案清单!B347*12</f>
        <v>0</v>
      </c>
      <c r="E347" s="45">
        <f>ROUND(MAX((B347-3500)*{0.03,0.1,0.2,0.25,0.3,0.35,0.45}-{0,105,555,1005,2755,5505,13505},0),2)</f>
        <v>0</v>
      </c>
      <c r="F347" s="45">
        <f>LOOKUP(D347/12,{0,1500.001,4500.001,9000.001,35000.001,55000.001,80000.001},{0.03,0.1,0.2,0.25,0.3,0.35,0.45})*D347-LOOKUP(D347/12,{0,1500.001,4500.001,9000.001,35000.001,55000.001,80000.001},{0,105,555,1005,2755,5505,13505})</f>
        <v>0</v>
      </c>
      <c r="G347" s="45">
        <f t="shared" si="16"/>
        <v>0</v>
      </c>
      <c r="H347" s="45" t="e">
        <f t="shared" ca="1" si="18"/>
        <v>#N/A</v>
      </c>
      <c r="I347" s="1"/>
    </row>
    <row r="348" spans="1:9">
      <c r="A348" s="46" t="s">
        <v>347</v>
      </c>
      <c r="B348" s="47">
        <f>IF(B347=0,0,IF((B347+100)*12&lt;=年薪个税筹划!$C$5,B347+100,0))</f>
        <v>0</v>
      </c>
      <c r="C348" s="47">
        <f t="shared" si="17"/>
        <v>0</v>
      </c>
      <c r="D348" s="47">
        <f>(B348&lt;&gt;0)*年薪个税筹划!$C$5-方案清单!B348*12</f>
        <v>0</v>
      </c>
      <c r="E348" s="48">
        <f>ROUND(MAX((B348-3500)*{0.03,0.1,0.2,0.25,0.3,0.35,0.45}-{0,105,555,1005,2755,5505,13505},0),2)</f>
        <v>0</v>
      </c>
      <c r="F348" s="48">
        <f>LOOKUP(D348/12,{0,1500.001,4500.001,9000.001,35000.001,55000.001,80000.001},{0.03,0.1,0.2,0.25,0.3,0.35,0.45})*D348-LOOKUP(D348/12,{0,1500.001,4500.001,9000.001,35000.001,55000.001,80000.001},{0,105,555,1005,2755,5505,13505})</f>
        <v>0</v>
      </c>
      <c r="G348" s="48">
        <f t="shared" si="16"/>
        <v>0</v>
      </c>
      <c r="H348" s="48" t="e">
        <f t="shared" ca="1" si="18"/>
        <v>#N/A</v>
      </c>
      <c r="I348" s="1"/>
    </row>
    <row r="349" spans="1:9">
      <c r="A349" s="43" t="s">
        <v>348</v>
      </c>
      <c r="B349" s="44">
        <f>IF(B348=0,0,IF((B348+100)*12&lt;=年薪个税筹划!$C$5,B348+100,0))</f>
        <v>0</v>
      </c>
      <c r="C349" s="44">
        <f t="shared" si="17"/>
        <v>0</v>
      </c>
      <c r="D349" s="44">
        <f>(B349&lt;&gt;0)*年薪个税筹划!$C$5-方案清单!B349*12</f>
        <v>0</v>
      </c>
      <c r="E349" s="45">
        <f>ROUND(MAX((B349-3500)*{0.03,0.1,0.2,0.25,0.3,0.35,0.45}-{0,105,555,1005,2755,5505,13505},0),2)</f>
        <v>0</v>
      </c>
      <c r="F349" s="45">
        <f>LOOKUP(D349/12,{0,1500.001,4500.001,9000.001,35000.001,55000.001,80000.001},{0.03,0.1,0.2,0.25,0.3,0.35,0.45})*D349-LOOKUP(D349/12,{0,1500.001,4500.001,9000.001,35000.001,55000.001,80000.001},{0,105,555,1005,2755,5505,13505})</f>
        <v>0</v>
      </c>
      <c r="G349" s="45">
        <f t="shared" si="16"/>
        <v>0</v>
      </c>
      <c r="H349" s="45" t="e">
        <f t="shared" ca="1" si="18"/>
        <v>#N/A</v>
      </c>
      <c r="I349" s="1"/>
    </row>
    <row r="350" spans="1:9">
      <c r="A350" s="46" t="s">
        <v>349</v>
      </c>
      <c r="B350" s="47">
        <f>IF(B349=0,0,IF((B349+100)*12&lt;=年薪个税筹划!$C$5,B349+100,0))</f>
        <v>0</v>
      </c>
      <c r="C350" s="47">
        <f t="shared" si="17"/>
        <v>0</v>
      </c>
      <c r="D350" s="47">
        <f>(B350&lt;&gt;0)*年薪个税筹划!$C$5-方案清单!B350*12</f>
        <v>0</v>
      </c>
      <c r="E350" s="48">
        <f>ROUND(MAX((B350-3500)*{0.03,0.1,0.2,0.25,0.3,0.35,0.45}-{0,105,555,1005,2755,5505,13505},0),2)</f>
        <v>0</v>
      </c>
      <c r="F350" s="48">
        <f>LOOKUP(D350/12,{0,1500.001,4500.001,9000.001,35000.001,55000.001,80000.001},{0.03,0.1,0.2,0.25,0.3,0.35,0.45})*D350-LOOKUP(D350/12,{0,1500.001,4500.001,9000.001,35000.001,55000.001,80000.001},{0,105,555,1005,2755,5505,13505})</f>
        <v>0</v>
      </c>
      <c r="G350" s="48">
        <f t="shared" si="16"/>
        <v>0</v>
      </c>
      <c r="H350" s="48" t="e">
        <f t="shared" ca="1" si="18"/>
        <v>#N/A</v>
      </c>
      <c r="I350" s="1"/>
    </row>
    <row r="351" spans="1:9">
      <c r="A351" s="43" t="s">
        <v>350</v>
      </c>
      <c r="B351" s="44">
        <f>IF(B350=0,0,IF((B350+100)*12&lt;=年薪个税筹划!$C$5,B350+100,0))</f>
        <v>0</v>
      </c>
      <c r="C351" s="44">
        <f t="shared" si="17"/>
        <v>0</v>
      </c>
      <c r="D351" s="44">
        <f>(B351&lt;&gt;0)*年薪个税筹划!$C$5-方案清单!B351*12</f>
        <v>0</v>
      </c>
      <c r="E351" s="45">
        <f>ROUND(MAX((B351-3500)*{0.03,0.1,0.2,0.25,0.3,0.35,0.45}-{0,105,555,1005,2755,5505,13505},0),2)</f>
        <v>0</v>
      </c>
      <c r="F351" s="45">
        <f>LOOKUP(D351/12,{0,1500.001,4500.001,9000.001,35000.001,55000.001,80000.001},{0.03,0.1,0.2,0.25,0.3,0.35,0.45})*D351-LOOKUP(D351/12,{0,1500.001,4500.001,9000.001,35000.001,55000.001,80000.001},{0,105,555,1005,2755,5505,13505})</f>
        <v>0</v>
      </c>
      <c r="G351" s="45">
        <f t="shared" si="16"/>
        <v>0</v>
      </c>
      <c r="H351" s="45" t="e">
        <f t="shared" ca="1" si="18"/>
        <v>#N/A</v>
      </c>
      <c r="I351" s="1"/>
    </row>
    <row r="352" spans="1:9">
      <c r="A352" s="46" t="s">
        <v>351</v>
      </c>
      <c r="B352" s="47">
        <f>IF(B351=0,0,IF((B351+100)*12&lt;=年薪个税筹划!$C$5,B351+100,0))</f>
        <v>0</v>
      </c>
      <c r="C352" s="47">
        <f t="shared" si="17"/>
        <v>0</v>
      </c>
      <c r="D352" s="47">
        <f>(B352&lt;&gt;0)*年薪个税筹划!$C$5-方案清单!B352*12</f>
        <v>0</v>
      </c>
      <c r="E352" s="48">
        <f>ROUND(MAX((B352-3500)*{0.03,0.1,0.2,0.25,0.3,0.35,0.45}-{0,105,555,1005,2755,5505,13505},0),2)</f>
        <v>0</v>
      </c>
      <c r="F352" s="48">
        <f>LOOKUP(D352/12,{0,1500.001,4500.001,9000.001,35000.001,55000.001,80000.001},{0.03,0.1,0.2,0.25,0.3,0.35,0.45})*D352-LOOKUP(D352/12,{0,1500.001,4500.001,9000.001,35000.001,55000.001,80000.001},{0,105,555,1005,2755,5505,13505})</f>
        <v>0</v>
      </c>
      <c r="G352" s="48">
        <f t="shared" si="16"/>
        <v>0</v>
      </c>
      <c r="H352" s="48" t="e">
        <f t="shared" ca="1" si="18"/>
        <v>#N/A</v>
      </c>
      <c r="I352" s="1"/>
    </row>
    <row r="353" spans="1:9">
      <c r="A353" s="43" t="s">
        <v>352</v>
      </c>
      <c r="B353" s="44">
        <f>IF(B352=0,0,IF((B352+100)*12&lt;=年薪个税筹划!$C$5,B352+100,0))</f>
        <v>0</v>
      </c>
      <c r="C353" s="44">
        <f t="shared" si="17"/>
        <v>0</v>
      </c>
      <c r="D353" s="44">
        <f>(B353&lt;&gt;0)*年薪个税筹划!$C$5-方案清单!B353*12</f>
        <v>0</v>
      </c>
      <c r="E353" s="45">
        <f>ROUND(MAX((B353-3500)*{0.03,0.1,0.2,0.25,0.3,0.35,0.45}-{0,105,555,1005,2755,5505,13505},0),2)</f>
        <v>0</v>
      </c>
      <c r="F353" s="45">
        <f>LOOKUP(D353/12,{0,1500.001,4500.001,9000.001,35000.001,55000.001,80000.001},{0.03,0.1,0.2,0.25,0.3,0.35,0.45})*D353-LOOKUP(D353/12,{0,1500.001,4500.001,9000.001,35000.001,55000.001,80000.001},{0,105,555,1005,2755,5505,13505})</f>
        <v>0</v>
      </c>
      <c r="G353" s="45">
        <f t="shared" si="16"/>
        <v>0</v>
      </c>
      <c r="H353" s="45" t="e">
        <f t="shared" ca="1" si="18"/>
        <v>#N/A</v>
      </c>
      <c r="I353" s="1"/>
    </row>
    <row r="354" spans="1:9">
      <c r="A354" s="46" t="s">
        <v>353</v>
      </c>
      <c r="B354" s="47">
        <f>IF(B353=0,0,IF((B353+100)*12&lt;=年薪个税筹划!$C$5,B353+100,0))</f>
        <v>0</v>
      </c>
      <c r="C354" s="47">
        <f t="shared" si="17"/>
        <v>0</v>
      </c>
      <c r="D354" s="47">
        <f>(B354&lt;&gt;0)*年薪个税筹划!$C$5-方案清单!B354*12</f>
        <v>0</v>
      </c>
      <c r="E354" s="48">
        <f>ROUND(MAX((B354-3500)*{0.03,0.1,0.2,0.25,0.3,0.35,0.45}-{0,105,555,1005,2755,5505,13505},0),2)</f>
        <v>0</v>
      </c>
      <c r="F354" s="48">
        <f>LOOKUP(D354/12,{0,1500.001,4500.001,9000.001,35000.001,55000.001,80000.001},{0.03,0.1,0.2,0.25,0.3,0.35,0.45})*D354-LOOKUP(D354/12,{0,1500.001,4500.001,9000.001,35000.001,55000.001,80000.001},{0,105,555,1005,2755,5505,13505})</f>
        <v>0</v>
      </c>
      <c r="G354" s="48">
        <f t="shared" si="16"/>
        <v>0</v>
      </c>
      <c r="H354" s="48" t="e">
        <f t="shared" ca="1" si="18"/>
        <v>#N/A</v>
      </c>
      <c r="I354" s="1"/>
    </row>
    <row r="355" spans="1:9">
      <c r="A355" s="43" t="s">
        <v>354</v>
      </c>
      <c r="B355" s="44">
        <f>IF(B354=0,0,IF((B354+100)*12&lt;=年薪个税筹划!$C$5,B354+100,0))</f>
        <v>0</v>
      </c>
      <c r="C355" s="44">
        <f t="shared" si="17"/>
        <v>0</v>
      </c>
      <c r="D355" s="44">
        <f>(B355&lt;&gt;0)*年薪个税筹划!$C$5-方案清单!B355*12</f>
        <v>0</v>
      </c>
      <c r="E355" s="45">
        <f>ROUND(MAX((B355-3500)*{0.03,0.1,0.2,0.25,0.3,0.35,0.45}-{0,105,555,1005,2755,5505,13505},0),2)</f>
        <v>0</v>
      </c>
      <c r="F355" s="45">
        <f>LOOKUP(D355/12,{0,1500.001,4500.001,9000.001,35000.001,55000.001,80000.001},{0.03,0.1,0.2,0.25,0.3,0.35,0.45})*D355-LOOKUP(D355/12,{0,1500.001,4500.001,9000.001,35000.001,55000.001,80000.001},{0,105,555,1005,2755,5505,13505})</f>
        <v>0</v>
      </c>
      <c r="G355" s="45">
        <f t="shared" si="16"/>
        <v>0</v>
      </c>
      <c r="H355" s="45" t="e">
        <f t="shared" ca="1" si="18"/>
        <v>#N/A</v>
      </c>
      <c r="I355" s="1"/>
    </row>
    <row r="356" spans="1:9">
      <c r="A356" s="46" t="s">
        <v>355</v>
      </c>
      <c r="B356" s="47">
        <f>IF(B355=0,0,IF((B355+100)*12&lt;=年薪个税筹划!$C$5,B355+100,0))</f>
        <v>0</v>
      </c>
      <c r="C356" s="47">
        <f t="shared" si="17"/>
        <v>0</v>
      </c>
      <c r="D356" s="47">
        <f>(B356&lt;&gt;0)*年薪个税筹划!$C$5-方案清单!B356*12</f>
        <v>0</v>
      </c>
      <c r="E356" s="48">
        <f>ROUND(MAX((B356-3500)*{0.03,0.1,0.2,0.25,0.3,0.35,0.45}-{0,105,555,1005,2755,5505,13505},0),2)</f>
        <v>0</v>
      </c>
      <c r="F356" s="48">
        <f>LOOKUP(D356/12,{0,1500.001,4500.001,9000.001,35000.001,55000.001,80000.001},{0.03,0.1,0.2,0.25,0.3,0.35,0.45})*D356-LOOKUP(D356/12,{0,1500.001,4500.001,9000.001,35000.001,55000.001,80000.001},{0,105,555,1005,2755,5505,13505})</f>
        <v>0</v>
      </c>
      <c r="G356" s="48">
        <f t="shared" si="16"/>
        <v>0</v>
      </c>
      <c r="H356" s="48" t="e">
        <f t="shared" ca="1" si="18"/>
        <v>#N/A</v>
      </c>
      <c r="I356" s="1"/>
    </row>
    <row r="357" spans="1:9">
      <c r="A357" s="43" t="s">
        <v>356</v>
      </c>
      <c r="B357" s="44">
        <f>IF(B356=0,0,IF((B356+100)*12&lt;=年薪个税筹划!$C$5,B356+100,0))</f>
        <v>0</v>
      </c>
      <c r="C357" s="44">
        <f t="shared" si="17"/>
        <v>0</v>
      </c>
      <c r="D357" s="44">
        <f>(B357&lt;&gt;0)*年薪个税筹划!$C$5-方案清单!B357*12</f>
        <v>0</v>
      </c>
      <c r="E357" s="45">
        <f>ROUND(MAX((B357-3500)*{0.03,0.1,0.2,0.25,0.3,0.35,0.45}-{0,105,555,1005,2755,5505,13505},0),2)</f>
        <v>0</v>
      </c>
      <c r="F357" s="45">
        <f>LOOKUP(D357/12,{0,1500.001,4500.001,9000.001,35000.001,55000.001,80000.001},{0.03,0.1,0.2,0.25,0.3,0.35,0.45})*D357-LOOKUP(D357/12,{0,1500.001,4500.001,9000.001,35000.001,55000.001,80000.001},{0,105,555,1005,2755,5505,13505})</f>
        <v>0</v>
      </c>
      <c r="G357" s="45">
        <f t="shared" si="16"/>
        <v>0</v>
      </c>
      <c r="H357" s="45" t="e">
        <f t="shared" ca="1" si="18"/>
        <v>#N/A</v>
      </c>
      <c r="I357" s="1"/>
    </row>
    <row r="358" spans="1:9">
      <c r="A358" s="46" t="s">
        <v>357</v>
      </c>
      <c r="B358" s="47">
        <f>IF(B357=0,0,IF((B357+100)*12&lt;=年薪个税筹划!$C$5,B357+100,0))</f>
        <v>0</v>
      </c>
      <c r="C358" s="47">
        <f t="shared" si="17"/>
        <v>0</v>
      </c>
      <c r="D358" s="47">
        <f>(B358&lt;&gt;0)*年薪个税筹划!$C$5-方案清单!B358*12</f>
        <v>0</v>
      </c>
      <c r="E358" s="48">
        <f>ROUND(MAX((B358-3500)*{0.03,0.1,0.2,0.25,0.3,0.35,0.45}-{0,105,555,1005,2755,5505,13505},0),2)</f>
        <v>0</v>
      </c>
      <c r="F358" s="48">
        <f>LOOKUP(D358/12,{0,1500.001,4500.001,9000.001,35000.001,55000.001,80000.001},{0.03,0.1,0.2,0.25,0.3,0.35,0.45})*D358-LOOKUP(D358/12,{0,1500.001,4500.001,9000.001,35000.001,55000.001,80000.001},{0,105,555,1005,2755,5505,13505})</f>
        <v>0</v>
      </c>
      <c r="G358" s="48">
        <f t="shared" si="16"/>
        <v>0</v>
      </c>
      <c r="H358" s="48" t="e">
        <f t="shared" ca="1" si="18"/>
        <v>#N/A</v>
      </c>
      <c r="I358" s="1"/>
    </row>
    <row r="359" spans="1:9">
      <c r="A359" s="43" t="s">
        <v>358</v>
      </c>
      <c r="B359" s="44">
        <f>IF(B358=0,0,IF((B358+100)*12&lt;=年薪个税筹划!$C$5,B358+100,0))</f>
        <v>0</v>
      </c>
      <c r="C359" s="44">
        <f t="shared" si="17"/>
        <v>0</v>
      </c>
      <c r="D359" s="44">
        <f>(B359&lt;&gt;0)*年薪个税筹划!$C$5-方案清单!B359*12</f>
        <v>0</v>
      </c>
      <c r="E359" s="45">
        <f>ROUND(MAX((B359-3500)*{0.03,0.1,0.2,0.25,0.3,0.35,0.45}-{0,105,555,1005,2755,5505,13505},0),2)</f>
        <v>0</v>
      </c>
      <c r="F359" s="45">
        <f>LOOKUP(D359/12,{0,1500.001,4500.001,9000.001,35000.001,55000.001,80000.001},{0.03,0.1,0.2,0.25,0.3,0.35,0.45})*D359-LOOKUP(D359/12,{0,1500.001,4500.001,9000.001,35000.001,55000.001,80000.001},{0,105,555,1005,2755,5505,13505})</f>
        <v>0</v>
      </c>
      <c r="G359" s="45">
        <f t="shared" ref="G359:G422" si="19">E359*12+F359</f>
        <v>0</v>
      </c>
      <c r="H359" s="45" t="e">
        <f t="shared" ca="1" si="18"/>
        <v>#N/A</v>
      </c>
      <c r="I359" s="1"/>
    </row>
    <row r="360" spans="1:9">
      <c r="A360" s="46" t="s">
        <v>359</v>
      </c>
      <c r="B360" s="47">
        <f>IF(B359=0,0,IF((B359+100)*12&lt;=年薪个税筹划!$C$5,B359+100,0))</f>
        <v>0</v>
      </c>
      <c r="C360" s="47">
        <f t="shared" si="17"/>
        <v>0</v>
      </c>
      <c r="D360" s="47">
        <f>(B360&lt;&gt;0)*年薪个税筹划!$C$5-方案清单!B360*12</f>
        <v>0</v>
      </c>
      <c r="E360" s="48">
        <f>ROUND(MAX((B360-3500)*{0.03,0.1,0.2,0.25,0.3,0.35,0.45}-{0,105,555,1005,2755,5505,13505},0),2)</f>
        <v>0</v>
      </c>
      <c r="F360" s="48">
        <f>LOOKUP(D360/12,{0,1500.001,4500.001,9000.001,35000.001,55000.001,80000.001},{0.03,0.1,0.2,0.25,0.3,0.35,0.45})*D360-LOOKUP(D360/12,{0,1500.001,4500.001,9000.001,35000.001,55000.001,80000.001},{0,105,555,1005,2755,5505,13505})</f>
        <v>0</v>
      </c>
      <c r="G360" s="48">
        <f t="shared" si="19"/>
        <v>0</v>
      </c>
      <c r="H360" s="48" t="e">
        <f t="shared" ca="1" si="18"/>
        <v>#N/A</v>
      </c>
      <c r="I360" s="1"/>
    </row>
    <row r="361" spans="1:9">
      <c r="A361" s="43" t="s">
        <v>360</v>
      </c>
      <c r="B361" s="44">
        <f>IF(B360=0,0,IF((B360+100)*12&lt;=年薪个税筹划!$C$5,B360+100,0))</f>
        <v>0</v>
      </c>
      <c r="C361" s="44">
        <f t="shared" si="17"/>
        <v>0</v>
      </c>
      <c r="D361" s="44">
        <f>(B361&lt;&gt;0)*年薪个税筹划!$C$5-方案清单!B361*12</f>
        <v>0</v>
      </c>
      <c r="E361" s="45">
        <f>ROUND(MAX((B361-3500)*{0.03,0.1,0.2,0.25,0.3,0.35,0.45}-{0,105,555,1005,2755,5505,13505},0),2)</f>
        <v>0</v>
      </c>
      <c r="F361" s="45">
        <f>LOOKUP(D361/12,{0,1500.001,4500.001,9000.001,35000.001,55000.001,80000.001},{0.03,0.1,0.2,0.25,0.3,0.35,0.45})*D361-LOOKUP(D361/12,{0,1500.001,4500.001,9000.001,35000.001,55000.001,80000.001},{0,105,555,1005,2755,5505,13505})</f>
        <v>0</v>
      </c>
      <c r="G361" s="45">
        <f t="shared" si="19"/>
        <v>0</v>
      </c>
      <c r="H361" s="45" t="e">
        <f t="shared" ca="1" si="18"/>
        <v>#N/A</v>
      </c>
      <c r="I361" s="1"/>
    </row>
    <row r="362" spans="1:9">
      <c r="A362" s="46" t="s">
        <v>361</v>
      </c>
      <c r="B362" s="47">
        <f>IF(B361=0,0,IF((B361+100)*12&lt;=年薪个税筹划!$C$5,B361+100,0))</f>
        <v>0</v>
      </c>
      <c r="C362" s="47">
        <f t="shared" si="17"/>
        <v>0</v>
      </c>
      <c r="D362" s="47">
        <f>(B362&lt;&gt;0)*年薪个税筹划!$C$5-方案清单!B362*12</f>
        <v>0</v>
      </c>
      <c r="E362" s="48">
        <f>ROUND(MAX((B362-3500)*{0.03,0.1,0.2,0.25,0.3,0.35,0.45}-{0,105,555,1005,2755,5505,13505},0),2)</f>
        <v>0</v>
      </c>
      <c r="F362" s="48">
        <f>LOOKUP(D362/12,{0,1500.001,4500.001,9000.001,35000.001,55000.001,80000.001},{0.03,0.1,0.2,0.25,0.3,0.35,0.45})*D362-LOOKUP(D362/12,{0,1500.001,4500.001,9000.001,35000.001,55000.001,80000.001},{0,105,555,1005,2755,5505,13505})</f>
        <v>0</v>
      </c>
      <c r="G362" s="48">
        <f t="shared" si="19"/>
        <v>0</v>
      </c>
      <c r="H362" s="48" t="e">
        <f t="shared" ca="1" si="18"/>
        <v>#N/A</v>
      </c>
      <c r="I362" s="1"/>
    </row>
    <row r="363" spans="1:9">
      <c r="A363" s="43" t="s">
        <v>362</v>
      </c>
      <c r="B363" s="44">
        <f>IF(B362=0,0,IF((B362+100)*12&lt;=年薪个税筹划!$C$5,B362+100,0))</f>
        <v>0</v>
      </c>
      <c r="C363" s="44">
        <f t="shared" si="17"/>
        <v>0</v>
      </c>
      <c r="D363" s="44">
        <f>(B363&lt;&gt;0)*年薪个税筹划!$C$5-方案清单!B363*12</f>
        <v>0</v>
      </c>
      <c r="E363" s="45">
        <f>ROUND(MAX((B363-3500)*{0.03,0.1,0.2,0.25,0.3,0.35,0.45}-{0,105,555,1005,2755,5505,13505},0),2)</f>
        <v>0</v>
      </c>
      <c r="F363" s="45">
        <f>LOOKUP(D363/12,{0,1500.001,4500.001,9000.001,35000.001,55000.001,80000.001},{0.03,0.1,0.2,0.25,0.3,0.35,0.45})*D363-LOOKUP(D363/12,{0,1500.001,4500.001,9000.001,35000.001,55000.001,80000.001},{0,105,555,1005,2755,5505,13505})</f>
        <v>0</v>
      </c>
      <c r="G363" s="45">
        <f t="shared" si="19"/>
        <v>0</v>
      </c>
      <c r="H363" s="45" t="e">
        <f t="shared" ca="1" si="18"/>
        <v>#N/A</v>
      </c>
      <c r="I363" s="1"/>
    </row>
    <row r="364" spans="1:9">
      <c r="A364" s="46" t="s">
        <v>363</v>
      </c>
      <c r="B364" s="47">
        <f>IF(B363=0,0,IF((B363+100)*12&lt;=年薪个税筹划!$C$5,B363+100,0))</f>
        <v>0</v>
      </c>
      <c r="C364" s="47">
        <f t="shared" si="17"/>
        <v>0</v>
      </c>
      <c r="D364" s="47">
        <f>(B364&lt;&gt;0)*年薪个税筹划!$C$5-方案清单!B364*12</f>
        <v>0</v>
      </c>
      <c r="E364" s="48">
        <f>ROUND(MAX((B364-3500)*{0.03,0.1,0.2,0.25,0.3,0.35,0.45}-{0,105,555,1005,2755,5505,13505},0),2)</f>
        <v>0</v>
      </c>
      <c r="F364" s="48">
        <f>LOOKUP(D364/12,{0,1500.001,4500.001,9000.001,35000.001,55000.001,80000.001},{0.03,0.1,0.2,0.25,0.3,0.35,0.45})*D364-LOOKUP(D364/12,{0,1500.001,4500.001,9000.001,35000.001,55000.001,80000.001},{0,105,555,1005,2755,5505,13505})</f>
        <v>0</v>
      </c>
      <c r="G364" s="48">
        <f t="shared" si="19"/>
        <v>0</v>
      </c>
      <c r="H364" s="48" t="e">
        <f t="shared" ca="1" si="18"/>
        <v>#N/A</v>
      </c>
      <c r="I364" s="1"/>
    </row>
    <row r="365" spans="1:9">
      <c r="A365" s="43" t="s">
        <v>364</v>
      </c>
      <c r="B365" s="44">
        <f>IF(B364=0,0,IF((B364+100)*12&lt;=年薪个税筹划!$C$5,B364+100,0))</f>
        <v>0</v>
      </c>
      <c r="C365" s="44">
        <f t="shared" si="17"/>
        <v>0</v>
      </c>
      <c r="D365" s="44">
        <f>(B365&lt;&gt;0)*年薪个税筹划!$C$5-方案清单!B365*12</f>
        <v>0</v>
      </c>
      <c r="E365" s="45">
        <f>ROUND(MAX((B365-3500)*{0.03,0.1,0.2,0.25,0.3,0.35,0.45}-{0,105,555,1005,2755,5505,13505},0),2)</f>
        <v>0</v>
      </c>
      <c r="F365" s="45">
        <f>LOOKUP(D365/12,{0,1500.001,4500.001,9000.001,35000.001,55000.001,80000.001},{0.03,0.1,0.2,0.25,0.3,0.35,0.45})*D365-LOOKUP(D365/12,{0,1500.001,4500.001,9000.001,35000.001,55000.001,80000.001},{0,105,555,1005,2755,5505,13505})</f>
        <v>0</v>
      </c>
      <c r="G365" s="45">
        <f t="shared" si="19"/>
        <v>0</v>
      </c>
      <c r="H365" s="45" t="e">
        <f t="shared" ca="1" si="18"/>
        <v>#N/A</v>
      </c>
      <c r="I365" s="1"/>
    </row>
    <row r="366" spans="1:9">
      <c r="A366" s="46" t="s">
        <v>365</v>
      </c>
      <c r="B366" s="47">
        <f>IF(B365=0,0,IF((B365+100)*12&lt;=年薪个税筹划!$C$5,B365+100,0))</f>
        <v>0</v>
      </c>
      <c r="C366" s="47">
        <f t="shared" si="17"/>
        <v>0</v>
      </c>
      <c r="D366" s="47">
        <f>(B366&lt;&gt;0)*年薪个税筹划!$C$5-方案清单!B366*12</f>
        <v>0</v>
      </c>
      <c r="E366" s="48">
        <f>ROUND(MAX((B366-3500)*{0.03,0.1,0.2,0.25,0.3,0.35,0.45}-{0,105,555,1005,2755,5505,13505},0),2)</f>
        <v>0</v>
      </c>
      <c r="F366" s="48">
        <f>LOOKUP(D366/12,{0,1500.001,4500.001,9000.001,35000.001,55000.001,80000.001},{0.03,0.1,0.2,0.25,0.3,0.35,0.45})*D366-LOOKUP(D366/12,{0,1500.001,4500.001,9000.001,35000.001,55000.001,80000.001},{0,105,555,1005,2755,5505,13505})</f>
        <v>0</v>
      </c>
      <c r="G366" s="48">
        <f t="shared" si="19"/>
        <v>0</v>
      </c>
      <c r="H366" s="48" t="e">
        <f t="shared" ca="1" si="18"/>
        <v>#N/A</v>
      </c>
      <c r="I366" s="1"/>
    </row>
    <row r="367" spans="1:9">
      <c r="A367" s="43" t="s">
        <v>366</v>
      </c>
      <c r="B367" s="44">
        <f>IF(B366=0,0,IF((B366+100)*12&lt;=年薪个税筹划!$C$5,B366+100,0))</f>
        <v>0</v>
      </c>
      <c r="C367" s="44">
        <f t="shared" si="17"/>
        <v>0</v>
      </c>
      <c r="D367" s="44">
        <f>(B367&lt;&gt;0)*年薪个税筹划!$C$5-方案清单!B367*12</f>
        <v>0</v>
      </c>
      <c r="E367" s="45">
        <f>ROUND(MAX((B367-3500)*{0.03,0.1,0.2,0.25,0.3,0.35,0.45}-{0,105,555,1005,2755,5505,13505},0),2)</f>
        <v>0</v>
      </c>
      <c r="F367" s="45">
        <f>LOOKUP(D367/12,{0,1500.001,4500.001,9000.001,35000.001,55000.001,80000.001},{0.03,0.1,0.2,0.25,0.3,0.35,0.45})*D367-LOOKUP(D367/12,{0,1500.001,4500.001,9000.001,35000.001,55000.001,80000.001},{0,105,555,1005,2755,5505,13505})</f>
        <v>0</v>
      </c>
      <c r="G367" s="45">
        <f t="shared" si="19"/>
        <v>0</v>
      </c>
      <c r="H367" s="45" t="e">
        <f t="shared" ca="1" si="18"/>
        <v>#N/A</v>
      </c>
      <c r="I367" s="1"/>
    </row>
    <row r="368" spans="1:9">
      <c r="A368" s="46" t="s">
        <v>367</v>
      </c>
      <c r="B368" s="47">
        <f>IF(B367=0,0,IF((B367+100)*12&lt;=年薪个税筹划!$C$5,B367+100,0))</f>
        <v>0</v>
      </c>
      <c r="C368" s="47">
        <f t="shared" si="17"/>
        <v>0</v>
      </c>
      <c r="D368" s="47">
        <f>(B368&lt;&gt;0)*年薪个税筹划!$C$5-方案清单!B368*12</f>
        <v>0</v>
      </c>
      <c r="E368" s="48">
        <f>ROUND(MAX((B368-3500)*{0.03,0.1,0.2,0.25,0.3,0.35,0.45}-{0,105,555,1005,2755,5505,13505},0),2)</f>
        <v>0</v>
      </c>
      <c r="F368" s="48">
        <f>LOOKUP(D368/12,{0,1500.001,4500.001,9000.001,35000.001,55000.001,80000.001},{0.03,0.1,0.2,0.25,0.3,0.35,0.45})*D368-LOOKUP(D368/12,{0,1500.001,4500.001,9000.001,35000.001,55000.001,80000.001},{0,105,555,1005,2755,5505,13505})</f>
        <v>0</v>
      </c>
      <c r="G368" s="48">
        <f t="shared" si="19"/>
        <v>0</v>
      </c>
      <c r="H368" s="48" t="e">
        <f t="shared" ca="1" si="18"/>
        <v>#N/A</v>
      </c>
      <c r="I368" s="1"/>
    </row>
    <row r="369" spans="1:9">
      <c r="A369" s="43" t="s">
        <v>368</v>
      </c>
      <c r="B369" s="44">
        <f>IF(B368=0,0,IF((B368+100)*12&lt;=年薪个税筹划!$C$5,B368+100,0))</f>
        <v>0</v>
      </c>
      <c r="C369" s="44">
        <f t="shared" si="17"/>
        <v>0</v>
      </c>
      <c r="D369" s="44">
        <f>(B369&lt;&gt;0)*年薪个税筹划!$C$5-方案清单!B369*12</f>
        <v>0</v>
      </c>
      <c r="E369" s="45">
        <f>ROUND(MAX((B369-3500)*{0.03,0.1,0.2,0.25,0.3,0.35,0.45}-{0,105,555,1005,2755,5505,13505},0),2)</f>
        <v>0</v>
      </c>
      <c r="F369" s="45">
        <f>LOOKUP(D369/12,{0,1500.001,4500.001,9000.001,35000.001,55000.001,80000.001},{0.03,0.1,0.2,0.25,0.3,0.35,0.45})*D369-LOOKUP(D369/12,{0,1500.001,4500.001,9000.001,35000.001,55000.001,80000.001},{0,105,555,1005,2755,5505,13505})</f>
        <v>0</v>
      </c>
      <c r="G369" s="45">
        <f t="shared" si="19"/>
        <v>0</v>
      </c>
      <c r="H369" s="45" t="e">
        <f t="shared" ca="1" si="18"/>
        <v>#N/A</v>
      </c>
      <c r="I369" s="1"/>
    </row>
    <row r="370" spans="1:9">
      <c r="A370" s="46" t="s">
        <v>369</v>
      </c>
      <c r="B370" s="47">
        <f>IF(B369=0,0,IF((B369+100)*12&lt;=年薪个税筹划!$C$5,B369+100,0))</f>
        <v>0</v>
      </c>
      <c r="C370" s="47">
        <f t="shared" si="17"/>
        <v>0</v>
      </c>
      <c r="D370" s="47">
        <f>(B370&lt;&gt;0)*年薪个税筹划!$C$5-方案清单!B370*12</f>
        <v>0</v>
      </c>
      <c r="E370" s="48">
        <f>ROUND(MAX((B370-3500)*{0.03,0.1,0.2,0.25,0.3,0.35,0.45}-{0,105,555,1005,2755,5505,13505},0),2)</f>
        <v>0</v>
      </c>
      <c r="F370" s="48">
        <f>LOOKUP(D370/12,{0,1500.001,4500.001,9000.001,35000.001,55000.001,80000.001},{0.03,0.1,0.2,0.25,0.3,0.35,0.45})*D370-LOOKUP(D370/12,{0,1500.001,4500.001,9000.001,35000.001,55000.001,80000.001},{0,105,555,1005,2755,5505,13505})</f>
        <v>0</v>
      </c>
      <c r="G370" s="48">
        <f t="shared" si="19"/>
        <v>0</v>
      </c>
      <c r="H370" s="48" t="e">
        <f t="shared" ca="1" si="18"/>
        <v>#N/A</v>
      </c>
      <c r="I370" s="1"/>
    </row>
    <row r="371" spans="1:9">
      <c r="A371" s="43" t="s">
        <v>370</v>
      </c>
      <c r="B371" s="44">
        <f>IF(B370=0,0,IF((B370+100)*12&lt;=年薪个税筹划!$C$5,B370+100,0))</f>
        <v>0</v>
      </c>
      <c r="C371" s="44">
        <f t="shared" si="17"/>
        <v>0</v>
      </c>
      <c r="D371" s="44">
        <f>(B371&lt;&gt;0)*年薪个税筹划!$C$5-方案清单!B371*12</f>
        <v>0</v>
      </c>
      <c r="E371" s="45">
        <f>ROUND(MAX((B371-3500)*{0.03,0.1,0.2,0.25,0.3,0.35,0.45}-{0,105,555,1005,2755,5505,13505},0),2)</f>
        <v>0</v>
      </c>
      <c r="F371" s="45">
        <f>LOOKUP(D371/12,{0,1500.001,4500.001,9000.001,35000.001,55000.001,80000.001},{0.03,0.1,0.2,0.25,0.3,0.35,0.45})*D371-LOOKUP(D371/12,{0,1500.001,4500.001,9000.001,35000.001,55000.001,80000.001},{0,105,555,1005,2755,5505,13505})</f>
        <v>0</v>
      </c>
      <c r="G371" s="45">
        <f t="shared" si="19"/>
        <v>0</v>
      </c>
      <c r="H371" s="45" t="e">
        <f t="shared" ca="1" si="18"/>
        <v>#N/A</v>
      </c>
      <c r="I371" s="1"/>
    </row>
    <row r="372" spans="1:9">
      <c r="A372" s="46" t="s">
        <v>371</v>
      </c>
      <c r="B372" s="47">
        <f>IF(B371=0,0,IF((B371+100)*12&lt;=年薪个税筹划!$C$5,B371+100,0))</f>
        <v>0</v>
      </c>
      <c r="C372" s="47">
        <f t="shared" si="17"/>
        <v>0</v>
      </c>
      <c r="D372" s="47">
        <f>(B372&lt;&gt;0)*年薪个税筹划!$C$5-方案清单!B372*12</f>
        <v>0</v>
      </c>
      <c r="E372" s="48">
        <f>ROUND(MAX((B372-3500)*{0.03,0.1,0.2,0.25,0.3,0.35,0.45}-{0,105,555,1005,2755,5505,13505},0),2)</f>
        <v>0</v>
      </c>
      <c r="F372" s="48">
        <f>LOOKUP(D372/12,{0,1500.001,4500.001,9000.001,35000.001,55000.001,80000.001},{0.03,0.1,0.2,0.25,0.3,0.35,0.45})*D372-LOOKUP(D372/12,{0,1500.001,4500.001,9000.001,35000.001,55000.001,80000.001},{0,105,555,1005,2755,5505,13505})</f>
        <v>0</v>
      </c>
      <c r="G372" s="48">
        <f t="shared" si="19"/>
        <v>0</v>
      </c>
      <c r="H372" s="48" t="e">
        <f t="shared" ca="1" si="18"/>
        <v>#N/A</v>
      </c>
      <c r="I372" s="1"/>
    </row>
    <row r="373" spans="1:9">
      <c r="A373" s="43" t="s">
        <v>372</v>
      </c>
      <c r="B373" s="44">
        <f>IF(B372=0,0,IF((B372+100)*12&lt;=年薪个税筹划!$C$5,B372+100,0))</f>
        <v>0</v>
      </c>
      <c r="C373" s="44">
        <f t="shared" si="17"/>
        <v>0</v>
      </c>
      <c r="D373" s="44">
        <f>(B373&lt;&gt;0)*年薪个税筹划!$C$5-方案清单!B373*12</f>
        <v>0</v>
      </c>
      <c r="E373" s="45">
        <f>ROUND(MAX((B373-3500)*{0.03,0.1,0.2,0.25,0.3,0.35,0.45}-{0,105,555,1005,2755,5505,13505},0),2)</f>
        <v>0</v>
      </c>
      <c r="F373" s="45">
        <f>LOOKUP(D373/12,{0,1500.001,4500.001,9000.001,35000.001,55000.001,80000.001},{0.03,0.1,0.2,0.25,0.3,0.35,0.45})*D373-LOOKUP(D373/12,{0,1500.001,4500.001,9000.001,35000.001,55000.001,80000.001},{0,105,555,1005,2755,5505,13505})</f>
        <v>0</v>
      </c>
      <c r="G373" s="45">
        <f t="shared" si="19"/>
        <v>0</v>
      </c>
      <c r="H373" s="45" t="e">
        <f t="shared" ca="1" si="18"/>
        <v>#N/A</v>
      </c>
      <c r="I373" s="1"/>
    </row>
    <row r="374" spans="1:9">
      <c r="A374" s="46" t="s">
        <v>373</v>
      </c>
      <c r="B374" s="47">
        <f>IF(B373=0,0,IF((B373+100)*12&lt;=年薪个税筹划!$C$5,B373+100,0))</f>
        <v>0</v>
      </c>
      <c r="C374" s="47">
        <f t="shared" si="17"/>
        <v>0</v>
      </c>
      <c r="D374" s="47">
        <f>(B374&lt;&gt;0)*年薪个税筹划!$C$5-方案清单!B374*12</f>
        <v>0</v>
      </c>
      <c r="E374" s="48">
        <f>ROUND(MAX((B374-3500)*{0.03,0.1,0.2,0.25,0.3,0.35,0.45}-{0,105,555,1005,2755,5505,13505},0),2)</f>
        <v>0</v>
      </c>
      <c r="F374" s="48">
        <f>LOOKUP(D374/12,{0,1500.001,4500.001,9000.001,35000.001,55000.001,80000.001},{0.03,0.1,0.2,0.25,0.3,0.35,0.45})*D374-LOOKUP(D374/12,{0,1500.001,4500.001,9000.001,35000.001,55000.001,80000.001},{0,105,555,1005,2755,5505,13505})</f>
        <v>0</v>
      </c>
      <c r="G374" s="48">
        <f t="shared" si="19"/>
        <v>0</v>
      </c>
      <c r="H374" s="48" t="e">
        <f t="shared" ca="1" si="18"/>
        <v>#N/A</v>
      </c>
      <c r="I374" s="1"/>
    </row>
    <row r="375" spans="1:9">
      <c r="A375" s="43" t="s">
        <v>374</v>
      </c>
      <c r="B375" s="44">
        <f>IF(B374=0,0,IF((B374+100)*12&lt;=年薪个税筹划!$C$5,B374+100,0))</f>
        <v>0</v>
      </c>
      <c r="C375" s="44">
        <f t="shared" si="17"/>
        <v>0</v>
      </c>
      <c r="D375" s="44">
        <f>(B375&lt;&gt;0)*年薪个税筹划!$C$5-方案清单!B375*12</f>
        <v>0</v>
      </c>
      <c r="E375" s="45">
        <f>ROUND(MAX((B375-3500)*{0.03,0.1,0.2,0.25,0.3,0.35,0.45}-{0,105,555,1005,2755,5505,13505},0),2)</f>
        <v>0</v>
      </c>
      <c r="F375" s="45">
        <f>LOOKUP(D375/12,{0,1500.001,4500.001,9000.001,35000.001,55000.001,80000.001},{0.03,0.1,0.2,0.25,0.3,0.35,0.45})*D375-LOOKUP(D375/12,{0,1500.001,4500.001,9000.001,35000.001,55000.001,80000.001},{0,105,555,1005,2755,5505,13505})</f>
        <v>0</v>
      </c>
      <c r="G375" s="45">
        <f t="shared" si="19"/>
        <v>0</v>
      </c>
      <c r="H375" s="45" t="e">
        <f t="shared" ca="1" si="18"/>
        <v>#N/A</v>
      </c>
      <c r="I375" s="1"/>
    </row>
    <row r="376" spans="1:9">
      <c r="A376" s="46" t="s">
        <v>375</v>
      </c>
      <c r="B376" s="47">
        <f>IF(B375=0,0,IF((B375+100)*12&lt;=年薪个税筹划!$C$5,B375+100,0))</f>
        <v>0</v>
      </c>
      <c r="C376" s="47">
        <f t="shared" si="17"/>
        <v>0</v>
      </c>
      <c r="D376" s="47">
        <f>(B376&lt;&gt;0)*年薪个税筹划!$C$5-方案清单!B376*12</f>
        <v>0</v>
      </c>
      <c r="E376" s="48">
        <f>ROUND(MAX((B376-3500)*{0.03,0.1,0.2,0.25,0.3,0.35,0.45}-{0,105,555,1005,2755,5505,13505},0),2)</f>
        <v>0</v>
      </c>
      <c r="F376" s="48">
        <f>LOOKUP(D376/12,{0,1500.001,4500.001,9000.001,35000.001,55000.001,80000.001},{0.03,0.1,0.2,0.25,0.3,0.35,0.45})*D376-LOOKUP(D376/12,{0,1500.001,4500.001,9000.001,35000.001,55000.001,80000.001},{0,105,555,1005,2755,5505,13505})</f>
        <v>0</v>
      </c>
      <c r="G376" s="48">
        <f t="shared" si="19"/>
        <v>0</v>
      </c>
      <c r="H376" s="48" t="e">
        <f t="shared" ca="1" si="18"/>
        <v>#N/A</v>
      </c>
      <c r="I376" s="1"/>
    </row>
    <row r="377" spans="1:9">
      <c r="A377" s="43" t="s">
        <v>376</v>
      </c>
      <c r="B377" s="44">
        <f>IF(B376=0,0,IF((B376+100)*12&lt;=年薪个税筹划!$C$5,B376+100,0))</f>
        <v>0</v>
      </c>
      <c r="C377" s="44">
        <f t="shared" si="17"/>
        <v>0</v>
      </c>
      <c r="D377" s="44">
        <f>(B377&lt;&gt;0)*年薪个税筹划!$C$5-方案清单!B377*12</f>
        <v>0</v>
      </c>
      <c r="E377" s="45">
        <f>ROUND(MAX((B377-3500)*{0.03,0.1,0.2,0.25,0.3,0.35,0.45}-{0,105,555,1005,2755,5505,13505},0),2)</f>
        <v>0</v>
      </c>
      <c r="F377" s="45">
        <f>LOOKUP(D377/12,{0,1500.001,4500.001,9000.001,35000.001,55000.001,80000.001},{0.03,0.1,0.2,0.25,0.3,0.35,0.45})*D377-LOOKUP(D377/12,{0,1500.001,4500.001,9000.001,35000.001,55000.001,80000.001},{0,105,555,1005,2755,5505,13505})</f>
        <v>0</v>
      </c>
      <c r="G377" s="45">
        <f t="shared" si="19"/>
        <v>0</v>
      </c>
      <c r="H377" s="45" t="e">
        <f t="shared" ca="1" si="18"/>
        <v>#N/A</v>
      </c>
      <c r="I377" s="1"/>
    </row>
    <row r="378" spans="1:9">
      <c r="A378" s="46" t="s">
        <v>377</v>
      </c>
      <c r="B378" s="47">
        <f>IF(B377=0,0,IF((B377+100)*12&lt;=年薪个税筹划!$C$5,B377+100,0))</f>
        <v>0</v>
      </c>
      <c r="C378" s="47">
        <f t="shared" si="17"/>
        <v>0</v>
      </c>
      <c r="D378" s="47">
        <f>(B378&lt;&gt;0)*年薪个税筹划!$C$5-方案清单!B378*12</f>
        <v>0</v>
      </c>
      <c r="E378" s="48">
        <f>ROUND(MAX((B378-3500)*{0.03,0.1,0.2,0.25,0.3,0.35,0.45}-{0,105,555,1005,2755,5505,13505},0),2)</f>
        <v>0</v>
      </c>
      <c r="F378" s="48">
        <f>LOOKUP(D378/12,{0,1500.001,4500.001,9000.001,35000.001,55000.001,80000.001},{0.03,0.1,0.2,0.25,0.3,0.35,0.45})*D378-LOOKUP(D378/12,{0,1500.001,4500.001,9000.001,35000.001,55000.001,80000.001},{0,105,555,1005,2755,5505,13505})</f>
        <v>0</v>
      </c>
      <c r="G378" s="48">
        <f t="shared" si="19"/>
        <v>0</v>
      </c>
      <c r="H378" s="48" t="e">
        <f t="shared" ca="1" si="18"/>
        <v>#N/A</v>
      </c>
      <c r="I378" s="1"/>
    </row>
    <row r="379" spans="1:9">
      <c r="A379" s="43" t="s">
        <v>378</v>
      </c>
      <c r="B379" s="44">
        <f>IF(B378=0,0,IF((B378+100)*12&lt;=年薪个税筹划!$C$5,B378+100,0))</f>
        <v>0</v>
      </c>
      <c r="C379" s="44">
        <f t="shared" si="17"/>
        <v>0</v>
      </c>
      <c r="D379" s="44">
        <f>(B379&lt;&gt;0)*年薪个税筹划!$C$5-方案清单!B379*12</f>
        <v>0</v>
      </c>
      <c r="E379" s="45">
        <f>ROUND(MAX((B379-3500)*{0.03,0.1,0.2,0.25,0.3,0.35,0.45}-{0,105,555,1005,2755,5505,13505},0),2)</f>
        <v>0</v>
      </c>
      <c r="F379" s="45">
        <f>LOOKUP(D379/12,{0,1500.001,4500.001,9000.001,35000.001,55000.001,80000.001},{0.03,0.1,0.2,0.25,0.3,0.35,0.45})*D379-LOOKUP(D379/12,{0,1500.001,4500.001,9000.001,35000.001,55000.001,80000.001},{0,105,555,1005,2755,5505,13505})</f>
        <v>0</v>
      </c>
      <c r="G379" s="45">
        <f t="shared" si="19"/>
        <v>0</v>
      </c>
      <c r="H379" s="45" t="e">
        <f t="shared" ca="1" si="18"/>
        <v>#N/A</v>
      </c>
      <c r="I379" s="1"/>
    </row>
    <row r="380" spans="1:9">
      <c r="A380" s="46" t="s">
        <v>379</v>
      </c>
      <c r="B380" s="47">
        <f>IF(B379=0,0,IF((B379+100)*12&lt;=年薪个税筹划!$C$5,B379+100,0))</f>
        <v>0</v>
      </c>
      <c r="C380" s="47">
        <f t="shared" si="17"/>
        <v>0</v>
      </c>
      <c r="D380" s="47">
        <f>(B380&lt;&gt;0)*年薪个税筹划!$C$5-方案清单!B380*12</f>
        <v>0</v>
      </c>
      <c r="E380" s="48">
        <f>ROUND(MAX((B380-3500)*{0.03,0.1,0.2,0.25,0.3,0.35,0.45}-{0,105,555,1005,2755,5505,13505},0),2)</f>
        <v>0</v>
      </c>
      <c r="F380" s="48">
        <f>LOOKUP(D380/12,{0,1500.001,4500.001,9000.001,35000.001,55000.001,80000.001},{0.03,0.1,0.2,0.25,0.3,0.35,0.45})*D380-LOOKUP(D380/12,{0,1500.001,4500.001,9000.001,35000.001,55000.001,80000.001},{0,105,555,1005,2755,5505,13505})</f>
        <v>0</v>
      </c>
      <c r="G380" s="48">
        <f t="shared" si="19"/>
        <v>0</v>
      </c>
      <c r="H380" s="48" t="e">
        <f t="shared" ca="1" si="18"/>
        <v>#N/A</v>
      </c>
      <c r="I380" s="1"/>
    </row>
    <row r="381" spans="1:9">
      <c r="A381" s="43" t="s">
        <v>380</v>
      </c>
      <c r="B381" s="44">
        <f>IF(B380=0,0,IF((B380+100)*12&lt;=年薪个税筹划!$C$5,B380+100,0))</f>
        <v>0</v>
      </c>
      <c r="C381" s="44">
        <f t="shared" si="17"/>
        <v>0</v>
      </c>
      <c r="D381" s="44">
        <f>(B381&lt;&gt;0)*年薪个税筹划!$C$5-方案清单!B381*12</f>
        <v>0</v>
      </c>
      <c r="E381" s="45">
        <f>ROUND(MAX((B381-3500)*{0.03,0.1,0.2,0.25,0.3,0.35,0.45}-{0,105,555,1005,2755,5505,13505},0),2)</f>
        <v>0</v>
      </c>
      <c r="F381" s="45">
        <f>LOOKUP(D381/12,{0,1500.001,4500.001,9000.001,35000.001,55000.001,80000.001},{0.03,0.1,0.2,0.25,0.3,0.35,0.45})*D381-LOOKUP(D381/12,{0,1500.001,4500.001,9000.001,35000.001,55000.001,80000.001},{0,105,555,1005,2755,5505,13505})</f>
        <v>0</v>
      </c>
      <c r="G381" s="45">
        <f t="shared" si="19"/>
        <v>0</v>
      </c>
      <c r="H381" s="45" t="e">
        <f t="shared" ca="1" si="18"/>
        <v>#N/A</v>
      </c>
      <c r="I381" s="1"/>
    </row>
    <row r="382" spans="1:9">
      <c r="A382" s="46" t="s">
        <v>381</v>
      </c>
      <c r="B382" s="47">
        <f>IF(B381=0,0,IF((B381+100)*12&lt;=年薪个税筹划!$C$5,B381+100,0))</f>
        <v>0</v>
      </c>
      <c r="C382" s="47">
        <f t="shared" si="17"/>
        <v>0</v>
      </c>
      <c r="D382" s="47">
        <f>(B382&lt;&gt;0)*年薪个税筹划!$C$5-方案清单!B382*12</f>
        <v>0</v>
      </c>
      <c r="E382" s="48">
        <f>ROUND(MAX((B382-3500)*{0.03,0.1,0.2,0.25,0.3,0.35,0.45}-{0,105,555,1005,2755,5505,13505},0),2)</f>
        <v>0</v>
      </c>
      <c r="F382" s="48">
        <f>LOOKUP(D382/12,{0,1500.001,4500.001,9000.001,35000.001,55000.001,80000.001},{0.03,0.1,0.2,0.25,0.3,0.35,0.45})*D382-LOOKUP(D382/12,{0,1500.001,4500.001,9000.001,35000.001,55000.001,80000.001},{0,105,555,1005,2755,5505,13505})</f>
        <v>0</v>
      </c>
      <c r="G382" s="48">
        <f t="shared" si="19"/>
        <v>0</v>
      </c>
      <c r="H382" s="48" t="e">
        <f t="shared" ca="1" si="18"/>
        <v>#N/A</v>
      </c>
      <c r="I382" s="1"/>
    </row>
    <row r="383" spans="1:9">
      <c r="A383" s="43" t="s">
        <v>382</v>
      </c>
      <c r="B383" s="44">
        <f>IF(B382=0,0,IF((B382+100)*12&lt;=年薪个税筹划!$C$5,B382+100,0))</f>
        <v>0</v>
      </c>
      <c r="C383" s="44">
        <f t="shared" si="17"/>
        <v>0</v>
      </c>
      <c r="D383" s="44">
        <f>(B383&lt;&gt;0)*年薪个税筹划!$C$5-方案清单!B383*12</f>
        <v>0</v>
      </c>
      <c r="E383" s="45">
        <f>ROUND(MAX((B383-3500)*{0.03,0.1,0.2,0.25,0.3,0.35,0.45}-{0,105,555,1005,2755,5505,13505},0),2)</f>
        <v>0</v>
      </c>
      <c r="F383" s="45">
        <f>LOOKUP(D383/12,{0,1500.001,4500.001,9000.001,35000.001,55000.001,80000.001},{0.03,0.1,0.2,0.25,0.3,0.35,0.45})*D383-LOOKUP(D383/12,{0,1500.001,4500.001,9000.001,35000.001,55000.001,80000.001},{0,105,555,1005,2755,5505,13505})</f>
        <v>0</v>
      </c>
      <c r="G383" s="45">
        <f t="shared" si="19"/>
        <v>0</v>
      </c>
      <c r="H383" s="45" t="e">
        <f t="shared" ca="1" si="18"/>
        <v>#N/A</v>
      </c>
      <c r="I383" s="1"/>
    </row>
    <row r="384" spans="1:9">
      <c r="A384" s="46" t="s">
        <v>383</v>
      </c>
      <c r="B384" s="47">
        <f>IF(B383=0,0,IF((B383+100)*12&lt;=年薪个税筹划!$C$5,B383+100,0))</f>
        <v>0</v>
      </c>
      <c r="C384" s="47">
        <f t="shared" si="17"/>
        <v>0</v>
      </c>
      <c r="D384" s="47">
        <f>(B384&lt;&gt;0)*年薪个税筹划!$C$5-方案清单!B384*12</f>
        <v>0</v>
      </c>
      <c r="E384" s="48">
        <f>ROUND(MAX((B384-3500)*{0.03,0.1,0.2,0.25,0.3,0.35,0.45}-{0,105,555,1005,2755,5505,13505},0),2)</f>
        <v>0</v>
      </c>
      <c r="F384" s="48">
        <f>LOOKUP(D384/12,{0,1500.001,4500.001,9000.001,35000.001,55000.001,80000.001},{0.03,0.1,0.2,0.25,0.3,0.35,0.45})*D384-LOOKUP(D384/12,{0,1500.001,4500.001,9000.001,35000.001,55000.001,80000.001},{0,105,555,1005,2755,5505,13505})</f>
        <v>0</v>
      </c>
      <c r="G384" s="48">
        <f t="shared" si="19"/>
        <v>0</v>
      </c>
      <c r="H384" s="48" t="e">
        <f t="shared" ca="1" si="18"/>
        <v>#N/A</v>
      </c>
      <c r="I384" s="1"/>
    </row>
    <row r="385" spans="1:9">
      <c r="A385" s="43" t="s">
        <v>384</v>
      </c>
      <c r="B385" s="44">
        <f>IF(B384=0,0,IF((B384+100)*12&lt;=年薪个税筹划!$C$5,B384+100,0))</f>
        <v>0</v>
      </c>
      <c r="C385" s="44">
        <f t="shared" si="17"/>
        <v>0</v>
      </c>
      <c r="D385" s="44">
        <f>(B385&lt;&gt;0)*年薪个税筹划!$C$5-方案清单!B385*12</f>
        <v>0</v>
      </c>
      <c r="E385" s="45">
        <f>ROUND(MAX((B385-3500)*{0.03,0.1,0.2,0.25,0.3,0.35,0.45}-{0,105,555,1005,2755,5505,13505},0),2)</f>
        <v>0</v>
      </c>
      <c r="F385" s="45">
        <f>LOOKUP(D385/12,{0,1500.001,4500.001,9000.001,35000.001,55000.001,80000.001},{0.03,0.1,0.2,0.25,0.3,0.35,0.45})*D385-LOOKUP(D385/12,{0,1500.001,4500.001,9000.001,35000.001,55000.001,80000.001},{0,105,555,1005,2755,5505,13505})</f>
        <v>0</v>
      </c>
      <c r="G385" s="45">
        <f t="shared" si="19"/>
        <v>0</v>
      </c>
      <c r="H385" s="45" t="e">
        <f t="shared" ca="1" si="18"/>
        <v>#N/A</v>
      </c>
      <c r="I385" s="1"/>
    </row>
    <row r="386" spans="1:9">
      <c r="A386" s="46" t="s">
        <v>385</v>
      </c>
      <c r="B386" s="47">
        <f>IF(B385=0,0,IF((B385+100)*12&lt;=年薪个税筹划!$C$5,B385+100,0))</f>
        <v>0</v>
      </c>
      <c r="C386" s="47">
        <f t="shared" ref="C386:C449" si="20">B386*12</f>
        <v>0</v>
      </c>
      <c r="D386" s="47">
        <f>(B386&lt;&gt;0)*年薪个税筹划!$C$5-方案清单!B386*12</f>
        <v>0</v>
      </c>
      <c r="E386" s="48">
        <f>ROUND(MAX((B386-3500)*{0.03,0.1,0.2,0.25,0.3,0.35,0.45}-{0,105,555,1005,2755,5505,13505},0),2)</f>
        <v>0</v>
      </c>
      <c r="F386" s="48">
        <f>LOOKUP(D386/12,{0,1500.001,4500.001,9000.001,35000.001,55000.001,80000.001},{0.03,0.1,0.2,0.25,0.3,0.35,0.45})*D386-LOOKUP(D386/12,{0,1500.001,4500.001,9000.001,35000.001,55000.001,80000.001},{0,105,555,1005,2755,5505,13505})</f>
        <v>0</v>
      </c>
      <c r="G386" s="48">
        <f t="shared" si="19"/>
        <v>0</v>
      </c>
      <c r="H386" s="48" t="e">
        <f t="shared" ref="H386:H449" ca="1" si="21">IF(G386=MIN(个税总额),G386,#N/A)</f>
        <v>#N/A</v>
      </c>
      <c r="I386" s="1"/>
    </row>
    <row r="387" spans="1:9">
      <c r="A387" s="43" t="s">
        <v>386</v>
      </c>
      <c r="B387" s="44">
        <f>IF(B386=0,0,IF((B386+100)*12&lt;=年薪个税筹划!$C$5,B386+100,0))</f>
        <v>0</v>
      </c>
      <c r="C387" s="44">
        <f t="shared" si="20"/>
        <v>0</v>
      </c>
      <c r="D387" s="44">
        <f>(B387&lt;&gt;0)*年薪个税筹划!$C$5-方案清单!B387*12</f>
        <v>0</v>
      </c>
      <c r="E387" s="45">
        <f>ROUND(MAX((B387-3500)*{0.03,0.1,0.2,0.25,0.3,0.35,0.45}-{0,105,555,1005,2755,5505,13505},0),2)</f>
        <v>0</v>
      </c>
      <c r="F387" s="45">
        <f>LOOKUP(D387/12,{0,1500.001,4500.001,9000.001,35000.001,55000.001,80000.001},{0.03,0.1,0.2,0.25,0.3,0.35,0.45})*D387-LOOKUP(D387/12,{0,1500.001,4500.001,9000.001,35000.001,55000.001,80000.001},{0,105,555,1005,2755,5505,13505})</f>
        <v>0</v>
      </c>
      <c r="G387" s="45">
        <f t="shared" si="19"/>
        <v>0</v>
      </c>
      <c r="H387" s="45" t="e">
        <f t="shared" ca="1" si="21"/>
        <v>#N/A</v>
      </c>
      <c r="I387" s="1"/>
    </row>
    <row r="388" spans="1:9">
      <c r="A388" s="46" t="s">
        <v>387</v>
      </c>
      <c r="B388" s="47">
        <f>IF(B387=0,0,IF((B387+100)*12&lt;=年薪个税筹划!$C$5,B387+100,0))</f>
        <v>0</v>
      </c>
      <c r="C388" s="47">
        <f t="shared" si="20"/>
        <v>0</v>
      </c>
      <c r="D388" s="47">
        <f>(B388&lt;&gt;0)*年薪个税筹划!$C$5-方案清单!B388*12</f>
        <v>0</v>
      </c>
      <c r="E388" s="48">
        <f>ROUND(MAX((B388-3500)*{0.03,0.1,0.2,0.25,0.3,0.35,0.45}-{0,105,555,1005,2755,5505,13505},0),2)</f>
        <v>0</v>
      </c>
      <c r="F388" s="48">
        <f>LOOKUP(D388/12,{0,1500.001,4500.001,9000.001,35000.001,55000.001,80000.001},{0.03,0.1,0.2,0.25,0.3,0.35,0.45})*D388-LOOKUP(D388/12,{0,1500.001,4500.001,9000.001,35000.001,55000.001,80000.001},{0,105,555,1005,2755,5505,13505})</f>
        <v>0</v>
      </c>
      <c r="G388" s="48">
        <f t="shared" si="19"/>
        <v>0</v>
      </c>
      <c r="H388" s="48" t="e">
        <f t="shared" ca="1" si="21"/>
        <v>#N/A</v>
      </c>
      <c r="I388" s="1"/>
    </row>
    <row r="389" spans="1:9">
      <c r="A389" s="43" t="s">
        <v>388</v>
      </c>
      <c r="B389" s="44">
        <f>IF(B388=0,0,IF((B388+100)*12&lt;=年薪个税筹划!$C$5,B388+100,0))</f>
        <v>0</v>
      </c>
      <c r="C389" s="44">
        <f t="shared" si="20"/>
        <v>0</v>
      </c>
      <c r="D389" s="44">
        <f>(B389&lt;&gt;0)*年薪个税筹划!$C$5-方案清单!B389*12</f>
        <v>0</v>
      </c>
      <c r="E389" s="45">
        <f>ROUND(MAX((B389-3500)*{0.03,0.1,0.2,0.25,0.3,0.35,0.45}-{0,105,555,1005,2755,5505,13505},0),2)</f>
        <v>0</v>
      </c>
      <c r="F389" s="45">
        <f>LOOKUP(D389/12,{0,1500.001,4500.001,9000.001,35000.001,55000.001,80000.001},{0.03,0.1,0.2,0.25,0.3,0.35,0.45})*D389-LOOKUP(D389/12,{0,1500.001,4500.001,9000.001,35000.001,55000.001,80000.001},{0,105,555,1005,2755,5505,13505})</f>
        <v>0</v>
      </c>
      <c r="G389" s="45">
        <f t="shared" si="19"/>
        <v>0</v>
      </c>
      <c r="H389" s="45" t="e">
        <f t="shared" ca="1" si="21"/>
        <v>#N/A</v>
      </c>
      <c r="I389" s="1"/>
    </row>
    <row r="390" spans="1:9">
      <c r="A390" s="46" t="s">
        <v>389</v>
      </c>
      <c r="B390" s="47">
        <f>IF(B389=0,0,IF((B389+100)*12&lt;=年薪个税筹划!$C$5,B389+100,0))</f>
        <v>0</v>
      </c>
      <c r="C390" s="47">
        <f t="shared" si="20"/>
        <v>0</v>
      </c>
      <c r="D390" s="47">
        <f>(B390&lt;&gt;0)*年薪个税筹划!$C$5-方案清单!B390*12</f>
        <v>0</v>
      </c>
      <c r="E390" s="48">
        <f>ROUND(MAX((B390-3500)*{0.03,0.1,0.2,0.25,0.3,0.35,0.45}-{0,105,555,1005,2755,5505,13505},0),2)</f>
        <v>0</v>
      </c>
      <c r="F390" s="48">
        <f>LOOKUP(D390/12,{0,1500.001,4500.001,9000.001,35000.001,55000.001,80000.001},{0.03,0.1,0.2,0.25,0.3,0.35,0.45})*D390-LOOKUP(D390/12,{0,1500.001,4500.001,9000.001,35000.001,55000.001,80000.001},{0,105,555,1005,2755,5505,13505})</f>
        <v>0</v>
      </c>
      <c r="G390" s="48">
        <f t="shared" si="19"/>
        <v>0</v>
      </c>
      <c r="H390" s="48" t="e">
        <f t="shared" ca="1" si="21"/>
        <v>#N/A</v>
      </c>
      <c r="I390" s="1"/>
    </row>
    <row r="391" spans="1:9">
      <c r="A391" s="43" t="s">
        <v>390</v>
      </c>
      <c r="B391" s="44">
        <f>IF(B390=0,0,IF((B390+100)*12&lt;=年薪个税筹划!$C$5,B390+100,0))</f>
        <v>0</v>
      </c>
      <c r="C391" s="44">
        <f t="shared" si="20"/>
        <v>0</v>
      </c>
      <c r="D391" s="44">
        <f>(B391&lt;&gt;0)*年薪个税筹划!$C$5-方案清单!B391*12</f>
        <v>0</v>
      </c>
      <c r="E391" s="45">
        <f>ROUND(MAX((B391-3500)*{0.03,0.1,0.2,0.25,0.3,0.35,0.45}-{0,105,555,1005,2755,5505,13505},0),2)</f>
        <v>0</v>
      </c>
      <c r="F391" s="45">
        <f>LOOKUP(D391/12,{0,1500.001,4500.001,9000.001,35000.001,55000.001,80000.001},{0.03,0.1,0.2,0.25,0.3,0.35,0.45})*D391-LOOKUP(D391/12,{0,1500.001,4500.001,9000.001,35000.001,55000.001,80000.001},{0,105,555,1005,2755,5505,13505})</f>
        <v>0</v>
      </c>
      <c r="G391" s="45">
        <f t="shared" si="19"/>
        <v>0</v>
      </c>
      <c r="H391" s="45" t="e">
        <f t="shared" ca="1" si="21"/>
        <v>#N/A</v>
      </c>
      <c r="I391" s="1"/>
    </row>
    <row r="392" spans="1:9">
      <c r="A392" s="46" t="s">
        <v>391</v>
      </c>
      <c r="B392" s="47">
        <f>IF(B391=0,0,IF((B391+100)*12&lt;=年薪个税筹划!$C$5,B391+100,0))</f>
        <v>0</v>
      </c>
      <c r="C392" s="47">
        <f t="shared" si="20"/>
        <v>0</v>
      </c>
      <c r="D392" s="47">
        <f>(B392&lt;&gt;0)*年薪个税筹划!$C$5-方案清单!B392*12</f>
        <v>0</v>
      </c>
      <c r="E392" s="48">
        <f>ROUND(MAX((B392-3500)*{0.03,0.1,0.2,0.25,0.3,0.35,0.45}-{0,105,555,1005,2755,5505,13505},0),2)</f>
        <v>0</v>
      </c>
      <c r="F392" s="48">
        <f>LOOKUP(D392/12,{0,1500.001,4500.001,9000.001,35000.001,55000.001,80000.001},{0.03,0.1,0.2,0.25,0.3,0.35,0.45})*D392-LOOKUP(D392/12,{0,1500.001,4500.001,9000.001,35000.001,55000.001,80000.001},{0,105,555,1005,2755,5505,13505})</f>
        <v>0</v>
      </c>
      <c r="G392" s="48">
        <f t="shared" si="19"/>
        <v>0</v>
      </c>
      <c r="H392" s="48" t="e">
        <f t="shared" ca="1" si="21"/>
        <v>#N/A</v>
      </c>
      <c r="I392" s="1"/>
    </row>
    <row r="393" spans="1:9">
      <c r="A393" s="43" t="s">
        <v>392</v>
      </c>
      <c r="B393" s="44">
        <f>IF(B392=0,0,IF((B392+100)*12&lt;=年薪个税筹划!$C$5,B392+100,0))</f>
        <v>0</v>
      </c>
      <c r="C393" s="44">
        <f t="shared" si="20"/>
        <v>0</v>
      </c>
      <c r="D393" s="44">
        <f>(B393&lt;&gt;0)*年薪个税筹划!$C$5-方案清单!B393*12</f>
        <v>0</v>
      </c>
      <c r="E393" s="45">
        <f>ROUND(MAX((B393-3500)*{0.03,0.1,0.2,0.25,0.3,0.35,0.45}-{0,105,555,1005,2755,5505,13505},0),2)</f>
        <v>0</v>
      </c>
      <c r="F393" s="45">
        <f>LOOKUP(D393/12,{0,1500.001,4500.001,9000.001,35000.001,55000.001,80000.001},{0.03,0.1,0.2,0.25,0.3,0.35,0.45})*D393-LOOKUP(D393/12,{0,1500.001,4500.001,9000.001,35000.001,55000.001,80000.001},{0,105,555,1005,2755,5505,13505})</f>
        <v>0</v>
      </c>
      <c r="G393" s="45">
        <f t="shared" si="19"/>
        <v>0</v>
      </c>
      <c r="H393" s="45" t="e">
        <f t="shared" ca="1" si="21"/>
        <v>#N/A</v>
      </c>
      <c r="I393" s="1"/>
    </row>
    <row r="394" spans="1:9">
      <c r="A394" s="46" t="s">
        <v>393</v>
      </c>
      <c r="B394" s="47">
        <f>IF(B393=0,0,IF((B393+100)*12&lt;=年薪个税筹划!$C$5,B393+100,0))</f>
        <v>0</v>
      </c>
      <c r="C394" s="47">
        <f t="shared" si="20"/>
        <v>0</v>
      </c>
      <c r="D394" s="47">
        <f>(B394&lt;&gt;0)*年薪个税筹划!$C$5-方案清单!B394*12</f>
        <v>0</v>
      </c>
      <c r="E394" s="48">
        <f>ROUND(MAX((B394-3500)*{0.03,0.1,0.2,0.25,0.3,0.35,0.45}-{0,105,555,1005,2755,5505,13505},0),2)</f>
        <v>0</v>
      </c>
      <c r="F394" s="48">
        <f>LOOKUP(D394/12,{0,1500.001,4500.001,9000.001,35000.001,55000.001,80000.001},{0.03,0.1,0.2,0.25,0.3,0.35,0.45})*D394-LOOKUP(D394/12,{0,1500.001,4500.001,9000.001,35000.001,55000.001,80000.001},{0,105,555,1005,2755,5505,13505})</f>
        <v>0</v>
      </c>
      <c r="G394" s="48">
        <f t="shared" si="19"/>
        <v>0</v>
      </c>
      <c r="H394" s="48" t="e">
        <f t="shared" ca="1" si="21"/>
        <v>#N/A</v>
      </c>
      <c r="I394" s="1"/>
    </row>
    <row r="395" spans="1:9">
      <c r="A395" s="43" t="s">
        <v>394</v>
      </c>
      <c r="B395" s="44">
        <f>IF(B394=0,0,IF((B394+100)*12&lt;=年薪个税筹划!$C$5,B394+100,0))</f>
        <v>0</v>
      </c>
      <c r="C395" s="44">
        <f t="shared" si="20"/>
        <v>0</v>
      </c>
      <c r="D395" s="44">
        <f>(B395&lt;&gt;0)*年薪个税筹划!$C$5-方案清单!B395*12</f>
        <v>0</v>
      </c>
      <c r="E395" s="45">
        <f>ROUND(MAX((B395-3500)*{0.03,0.1,0.2,0.25,0.3,0.35,0.45}-{0,105,555,1005,2755,5505,13505},0),2)</f>
        <v>0</v>
      </c>
      <c r="F395" s="45">
        <f>LOOKUP(D395/12,{0,1500.001,4500.001,9000.001,35000.001,55000.001,80000.001},{0.03,0.1,0.2,0.25,0.3,0.35,0.45})*D395-LOOKUP(D395/12,{0,1500.001,4500.001,9000.001,35000.001,55000.001,80000.001},{0,105,555,1005,2755,5505,13505})</f>
        <v>0</v>
      </c>
      <c r="G395" s="45">
        <f t="shared" si="19"/>
        <v>0</v>
      </c>
      <c r="H395" s="45" t="e">
        <f t="shared" ca="1" si="21"/>
        <v>#N/A</v>
      </c>
      <c r="I395" s="1"/>
    </row>
    <row r="396" spans="1:9">
      <c r="A396" s="46" t="s">
        <v>395</v>
      </c>
      <c r="B396" s="47">
        <f>IF(B395=0,0,IF((B395+100)*12&lt;=年薪个税筹划!$C$5,B395+100,0))</f>
        <v>0</v>
      </c>
      <c r="C396" s="47">
        <f t="shared" si="20"/>
        <v>0</v>
      </c>
      <c r="D396" s="47">
        <f>(B396&lt;&gt;0)*年薪个税筹划!$C$5-方案清单!B396*12</f>
        <v>0</v>
      </c>
      <c r="E396" s="48">
        <f>ROUND(MAX((B396-3500)*{0.03,0.1,0.2,0.25,0.3,0.35,0.45}-{0,105,555,1005,2755,5505,13505},0),2)</f>
        <v>0</v>
      </c>
      <c r="F396" s="48">
        <f>LOOKUP(D396/12,{0,1500.001,4500.001,9000.001,35000.001,55000.001,80000.001},{0.03,0.1,0.2,0.25,0.3,0.35,0.45})*D396-LOOKUP(D396/12,{0,1500.001,4500.001,9000.001,35000.001,55000.001,80000.001},{0,105,555,1005,2755,5505,13505})</f>
        <v>0</v>
      </c>
      <c r="G396" s="48">
        <f t="shared" si="19"/>
        <v>0</v>
      </c>
      <c r="H396" s="48" t="e">
        <f t="shared" ca="1" si="21"/>
        <v>#N/A</v>
      </c>
      <c r="I396" s="1"/>
    </row>
    <row r="397" spans="1:9">
      <c r="A397" s="43" t="s">
        <v>396</v>
      </c>
      <c r="B397" s="44">
        <f>IF(B396=0,0,IF((B396+100)*12&lt;=年薪个税筹划!$C$5,B396+100,0))</f>
        <v>0</v>
      </c>
      <c r="C397" s="44">
        <f t="shared" si="20"/>
        <v>0</v>
      </c>
      <c r="D397" s="44">
        <f>(B397&lt;&gt;0)*年薪个税筹划!$C$5-方案清单!B397*12</f>
        <v>0</v>
      </c>
      <c r="E397" s="45">
        <f>ROUND(MAX((B397-3500)*{0.03,0.1,0.2,0.25,0.3,0.35,0.45}-{0,105,555,1005,2755,5505,13505},0),2)</f>
        <v>0</v>
      </c>
      <c r="F397" s="45">
        <f>LOOKUP(D397/12,{0,1500.001,4500.001,9000.001,35000.001,55000.001,80000.001},{0.03,0.1,0.2,0.25,0.3,0.35,0.45})*D397-LOOKUP(D397/12,{0,1500.001,4500.001,9000.001,35000.001,55000.001,80000.001},{0,105,555,1005,2755,5505,13505})</f>
        <v>0</v>
      </c>
      <c r="G397" s="45">
        <f t="shared" si="19"/>
        <v>0</v>
      </c>
      <c r="H397" s="45" t="e">
        <f t="shared" ca="1" si="21"/>
        <v>#N/A</v>
      </c>
      <c r="I397" s="1"/>
    </row>
    <row r="398" spans="1:9">
      <c r="A398" s="46" t="s">
        <v>397</v>
      </c>
      <c r="B398" s="47">
        <f>IF(B397=0,0,IF((B397+100)*12&lt;=年薪个税筹划!$C$5,B397+100,0))</f>
        <v>0</v>
      </c>
      <c r="C398" s="47">
        <f t="shared" si="20"/>
        <v>0</v>
      </c>
      <c r="D398" s="47">
        <f>(B398&lt;&gt;0)*年薪个税筹划!$C$5-方案清单!B398*12</f>
        <v>0</v>
      </c>
      <c r="E398" s="48">
        <f>ROUND(MAX((B398-3500)*{0.03,0.1,0.2,0.25,0.3,0.35,0.45}-{0,105,555,1005,2755,5505,13505},0),2)</f>
        <v>0</v>
      </c>
      <c r="F398" s="48">
        <f>LOOKUP(D398/12,{0,1500.001,4500.001,9000.001,35000.001,55000.001,80000.001},{0.03,0.1,0.2,0.25,0.3,0.35,0.45})*D398-LOOKUP(D398/12,{0,1500.001,4500.001,9000.001,35000.001,55000.001,80000.001},{0,105,555,1005,2755,5505,13505})</f>
        <v>0</v>
      </c>
      <c r="G398" s="48">
        <f t="shared" si="19"/>
        <v>0</v>
      </c>
      <c r="H398" s="48" t="e">
        <f t="shared" ca="1" si="21"/>
        <v>#N/A</v>
      </c>
      <c r="I398" s="1"/>
    </row>
    <row r="399" spans="1:9">
      <c r="A399" s="43" t="s">
        <v>398</v>
      </c>
      <c r="B399" s="44">
        <f>IF(B398=0,0,IF((B398+100)*12&lt;=年薪个税筹划!$C$5,B398+100,0))</f>
        <v>0</v>
      </c>
      <c r="C399" s="44">
        <f t="shared" si="20"/>
        <v>0</v>
      </c>
      <c r="D399" s="44">
        <f>(B399&lt;&gt;0)*年薪个税筹划!$C$5-方案清单!B399*12</f>
        <v>0</v>
      </c>
      <c r="E399" s="45">
        <f>ROUND(MAX((B399-3500)*{0.03,0.1,0.2,0.25,0.3,0.35,0.45}-{0,105,555,1005,2755,5505,13505},0),2)</f>
        <v>0</v>
      </c>
      <c r="F399" s="45">
        <f>LOOKUP(D399/12,{0,1500.001,4500.001,9000.001,35000.001,55000.001,80000.001},{0.03,0.1,0.2,0.25,0.3,0.35,0.45})*D399-LOOKUP(D399/12,{0,1500.001,4500.001,9000.001,35000.001,55000.001,80000.001},{0,105,555,1005,2755,5505,13505})</f>
        <v>0</v>
      </c>
      <c r="G399" s="45">
        <f t="shared" si="19"/>
        <v>0</v>
      </c>
      <c r="H399" s="45" t="e">
        <f t="shared" ca="1" si="21"/>
        <v>#N/A</v>
      </c>
      <c r="I399" s="1"/>
    </row>
    <row r="400" spans="1:9">
      <c r="A400" s="46" t="s">
        <v>399</v>
      </c>
      <c r="B400" s="47">
        <f>IF(B399=0,0,IF((B399+100)*12&lt;=年薪个税筹划!$C$5,B399+100,0))</f>
        <v>0</v>
      </c>
      <c r="C400" s="47">
        <f t="shared" si="20"/>
        <v>0</v>
      </c>
      <c r="D400" s="47">
        <f>(B400&lt;&gt;0)*年薪个税筹划!$C$5-方案清单!B400*12</f>
        <v>0</v>
      </c>
      <c r="E400" s="48">
        <f>ROUND(MAX((B400-3500)*{0.03,0.1,0.2,0.25,0.3,0.35,0.45}-{0,105,555,1005,2755,5505,13505},0),2)</f>
        <v>0</v>
      </c>
      <c r="F400" s="48">
        <f>LOOKUP(D400/12,{0,1500.001,4500.001,9000.001,35000.001,55000.001,80000.001},{0.03,0.1,0.2,0.25,0.3,0.35,0.45})*D400-LOOKUP(D400/12,{0,1500.001,4500.001,9000.001,35000.001,55000.001,80000.001},{0,105,555,1005,2755,5505,13505})</f>
        <v>0</v>
      </c>
      <c r="G400" s="48">
        <f t="shared" si="19"/>
        <v>0</v>
      </c>
      <c r="H400" s="48" t="e">
        <f t="shared" ca="1" si="21"/>
        <v>#N/A</v>
      </c>
      <c r="I400" s="1"/>
    </row>
    <row r="401" spans="1:9">
      <c r="A401" s="43" t="s">
        <v>400</v>
      </c>
      <c r="B401" s="44">
        <f>IF(B400=0,0,IF((B400+100)*12&lt;=年薪个税筹划!$C$5,B400+100,0))</f>
        <v>0</v>
      </c>
      <c r="C401" s="44">
        <f t="shared" si="20"/>
        <v>0</v>
      </c>
      <c r="D401" s="44">
        <f>(B401&lt;&gt;0)*年薪个税筹划!$C$5-方案清单!B401*12</f>
        <v>0</v>
      </c>
      <c r="E401" s="45">
        <f>ROUND(MAX((B401-3500)*{0.03,0.1,0.2,0.25,0.3,0.35,0.45}-{0,105,555,1005,2755,5505,13505},0),2)</f>
        <v>0</v>
      </c>
      <c r="F401" s="45">
        <f>LOOKUP(D401/12,{0,1500.001,4500.001,9000.001,35000.001,55000.001,80000.001},{0.03,0.1,0.2,0.25,0.3,0.35,0.45})*D401-LOOKUP(D401/12,{0,1500.001,4500.001,9000.001,35000.001,55000.001,80000.001},{0,105,555,1005,2755,5505,13505})</f>
        <v>0</v>
      </c>
      <c r="G401" s="45">
        <f t="shared" si="19"/>
        <v>0</v>
      </c>
      <c r="H401" s="45" t="e">
        <f t="shared" ca="1" si="21"/>
        <v>#N/A</v>
      </c>
      <c r="I401" s="1"/>
    </row>
    <row r="402" spans="1:9">
      <c r="A402" s="46" t="s">
        <v>401</v>
      </c>
      <c r="B402" s="47">
        <f>IF(B401=0,0,IF((B401+100)*12&lt;=年薪个税筹划!$C$5,B401+100,0))</f>
        <v>0</v>
      </c>
      <c r="C402" s="47">
        <f t="shared" si="20"/>
        <v>0</v>
      </c>
      <c r="D402" s="47">
        <f>(B402&lt;&gt;0)*年薪个税筹划!$C$5-方案清单!B402*12</f>
        <v>0</v>
      </c>
      <c r="E402" s="48">
        <f>ROUND(MAX((B402-3500)*{0.03,0.1,0.2,0.25,0.3,0.35,0.45}-{0,105,555,1005,2755,5505,13505},0),2)</f>
        <v>0</v>
      </c>
      <c r="F402" s="48">
        <f>LOOKUP(D402/12,{0,1500.001,4500.001,9000.001,35000.001,55000.001,80000.001},{0.03,0.1,0.2,0.25,0.3,0.35,0.45})*D402-LOOKUP(D402/12,{0,1500.001,4500.001,9000.001,35000.001,55000.001,80000.001},{0,105,555,1005,2755,5505,13505})</f>
        <v>0</v>
      </c>
      <c r="G402" s="48">
        <f t="shared" si="19"/>
        <v>0</v>
      </c>
      <c r="H402" s="48" t="e">
        <f t="shared" ca="1" si="21"/>
        <v>#N/A</v>
      </c>
      <c r="I402" s="1"/>
    </row>
    <row r="403" spans="1:9">
      <c r="A403" s="43" t="s">
        <v>402</v>
      </c>
      <c r="B403" s="44">
        <f>IF(B402=0,0,IF((B402+100)*12&lt;=年薪个税筹划!$C$5,B402+100,0))</f>
        <v>0</v>
      </c>
      <c r="C403" s="44">
        <f t="shared" si="20"/>
        <v>0</v>
      </c>
      <c r="D403" s="44">
        <f>(B403&lt;&gt;0)*年薪个税筹划!$C$5-方案清单!B403*12</f>
        <v>0</v>
      </c>
      <c r="E403" s="45">
        <f>ROUND(MAX((B403-3500)*{0.03,0.1,0.2,0.25,0.3,0.35,0.45}-{0,105,555,1005,2755,5505,13505},0),2)</f>
        <v>0</v>
      </c>
      <c r="F403" s="45">
        <f>LOOKUP(D403/12,{0,1500.001,4500.001,9000.001,35000.001,55000.001,80000.001},{0.03,0.1,0.2,0.25,0.3,0.35,0.45})*D403-LOOKUP(D403/12,{0,1500.001,4500.001,9000.001,35000.001,55000.001,80000.001},{0,105,555,1005,2755,5505,13505})</f>
        <v>0</v>
      </c>
      <c r="G403" s="45">
        <f t="shared" si="19"/>
        <v>0</v>
      </c>
      <c r="H403" s="45" t="e">
        <f t="shared" ca="1" si="21"/>
        <v>#N/A</v>
      </c>
      <c r="I403" s="1"/>
    </row>
    <row r="404" spans="1:9">
      <c r="A404" s="46" t="s">
        <v>403</v>
      </c>
      <c r="B404" s="47">
        <f>IF(B403=0,0,IF((B403+100)*12&lt;=年薪个税筹划!$C$5,B403+100,0))</f>
        <v>0</v>
      </c>
      <c r="C404" s="47">
        <f t="shared" si="20"/>
        <v>0</v>
      </c>
      <c r="D404" s="47">
        <f>(B404&lt;&gt;0)*年薪个税筹划!$C$5-方案清单!B404*12</f>
        <v>0</v>
      </c>
      <c r="E404" s="48">
        <f>ROUND(MAX((B404-3500)*{0.03,0.1,0.2,0.25,0.3,0.35,0.45}-{0,105,555,1005,2755,5505,13505},0),2)</f>
        <v>0</v>
      </c>
      <c r="F404" s="48">
        <f>LOOKUP(D404/12,{0,1500.001,4500.001,9000.001,35000.001,55000.001,80000.001},{0.03,0.1,0.2,0.25,0.3,0.35,0.45})*D404-LOOKUP(D404/12,{0,1500.001,4500.001,9000.001,35000.001,55000.001,80000.001},{0,105,555,1005,2755,5505,13505})</f>
        <v>0</v>
      </c>
      <c r="G404" s="48">
        <f t="shared" si="19"/>
        <v>0</v>
      </c>
      <c r="H404" s="48" t="e">
        <f t="shared" ca="1" si="21"/>
        <v>#N/A</v>
      </c>
      <c r="I404" s="1"/>
    </row>
    <row r="405" spans="1:9">
      <c r="A405" s="43" t="s">
        <v>404</v>
      </c>
      <c r="B405" s="44">
        <f>IF(B404=0,0,IF((B404+100)*12&lt;=年薪个税筹划!$C$5,B404+100,0))</f>
        <v>0</v>
      </c>
      <c r="C405" s="44">
        <f t="shared" si="20"/>
        <v>0</v>
      </c>
      <c r="D405" s="44">
        <f>(B405&lt;&gt;0)*年薪个税筹划!$C$5-方案清单!B405*12</f>
        <v>0</v>
      </c>
      <c r="E405" s="45">
        <f>ROUND(MAX((B405-3500)*{0.03,0.1,0.2,0.25,0.3,0.35,0.45}-{0,105,555,1005,2755,5505,13505},0),2)</f>
        <v>0</v>
      </c>
      <c r="F405" s="45">
        <f>LOOKUP(D405/12,{0,1500.001,4500.001,9000.001,35000.001,55000.001,80000.001},{0.03,0.1,0.2,0.25,0.3,0.35,0.45})*D405-LOOKUP(D405/12,{0,1500.001,4500.001,9000.001,35000.001,55000.001,80000.001},{0,105,555,1005,2755,5505,13505})</f>
        <v>0</v>
      </c>
      <c r="G405" s="45">
        <f t="shared" si="19"/>
        <v>0</v>
      </c>
      <c r="H405" s="45" t="e">
        <f t="shared" ca="1" si="21"/>
        <v>#N/A</v>
      </c>
      <c r="I405" s="1"/>
    </row>
    <row r="406" spans="1:9">
      <c r="A406" s="46" t="s">
        <v>405</v>
      </c>
      <c r="B406" s="47">
        <f>IF(B405=0,0,IF((B405+100)*12&lt;=年薪个税筹划!$C$5,B405+100,0))</f>
        <v>0</v>
      </c>
      <c r="C406" s="47">
        <f t="shared" si="20"/>
        <v>0</v>
      </c>
      <c r="D406" s="47">
        <f>(B406&lt;&gt;0)*年薪个税筹划!$C$5-方案清单!B406*12</f>
        <v>0</v>
      </c>
      <c r="E406" s="48">
        <f>ROUND(MAX((B406-3500)*{0.03,0.1,0.2,0.25,0.3,0.35,0.45}-{0,105,555,1005,2755,5505,13505},0),2)</f>
        <v>0</v>
      </c>
      <c r="F406" s="48">
        <f>LOOKUP(D406/12,{0,1500.001,4500.001,9000.001,35000.001,55000.001,80000.001},{0.03,0.1,0.2,0.25,0.3,0.35,0.45})*D406-LOOKUP(D406/12,{0,1500.001,4500.001,9000.001,35000.001,55000.001,80000.001},{0,105,555,1005,2755,5505,13505})</f>
        <v>0</v>
      </c>
      <c r="G406" s="48">
        <f t="shared" si="19"/>
        <v>0</v>
      </c>
      <c r="H406" s="48" t="e">
        <f t="shared" ca="1" si="21"/>
        <v>#N/A</v>
      </c>
      <c r="I406" s="1"/>
    </row>
    <row r="407" spans="1:9">
      <c r="A407" s="43" t="s">
        <v>406</v>
      </c>
      <c r="B407" s="44">
        <f>IF(B406=0,0,IF((B406+100)*12&lt;=年薪个税筹划!$C$5,B406+100,0))</f>
        <v>0</v>
      </c>
      <c r="C407" s="44">
        <f t="shared" si="20"/>
        <v>0</v>
      </c>
      <c r="D407" s="44">
        <f>(B407&lt;&gt;0)*年薪个税筹划!$C$5-方案清单!B407*12</f>
        <v>0</v>
      </c>
      <c r="E407" s="45">
        <f>ROUND(MAX((B407-3500)*{0.03,0.1,0.2,0.25,0.3,0.35,0.45}-{0,105,555,1005,2755,5505,13505},0),2)</f>
        <v>0</v>
      </c>
      <c r="F407" s="45">
        <f>LOOKUP(D407/12,{0,1500.001,4500.001,9000.001,35000.001,55000.001,80000.001},{0.03,0.1,0.2,0.25,0.3,0.35,0.45})*D407-LOOKUP(D407/12,{0,1500.001,4500.001,9000.001,35000.001,55000.001,80000.001},{0,105,555,1005,2755,5505,13505})</f>
        <v>0</v>
      </c>
      <c r="G407" s="45">
        <f t="shared" si="19"/>
        <v>0</v>
      </c>
      <c r="H407" s="45" t="e">
        <f t="shared" ca="1" si="21"/>
        <v>#N/A</v>
      </c>
      <c r="I407" s="1"/>
    </row>
    <row r="408" spans="1:9">
      <c r="A408" s="46" t="s">
        <v>407</v>
      </c>
      <c r="B408" s="47">
        <f>IF(B407=0,0,IF((B407+100)*12&lt;=年薪个税筹划!$C$5,B407+100,0))</f>
        <v>0</v>
      </c>
      <c r="C408" s="47">
        <f t="shared" si="20"/>
        <v>0</v>
      </c>
      <c r="D408" s="47">
        <f>(B408&lt;&gt;0)*年薪个税筹划!$C$5-方案清单!B408*12</f>
        <v>0</v>
      </c>
      <c r="E408" s="48">
        <f>ROUND(MAX((B408-3500)*{0.03,0.1,0.2,0.25,0.3,0.35,0.45}-{0,105,555,1005,2755,5505,13505},0),2)</f>
        <v>0</v>
      </c>
      <c r="F408" s="48">
        <f>LOOKUP(D408/12,{0,1500.001,4500.001,9000.001,35000.001,55000.001,80000.001},{0.03,0.1,0.2,0.25,0.3,0.35,0.45})*D408-LOOKUP(D408/12,{0,1500.001,4500.001,9000.001,35000.001,55000.001,80000.001},{0,105,555,1005,2755,5505,13505})</f>
        <v>0</v>
      </c>
      <c r="G408" s="48">
        <f t="shared" si="19"/>
        <v>0</v>
      </c>
      <c r="H408" s="48" t="e">
        <f t="shared" ca="1" si="21"/>
        <v>#N/A</v>
      </c>
      <c r="I408" s="1"/>
    </row>
    <row r="409" spans="1:9">
      <c r="A409" s="43" t="s">
        <v>408</v>
      </c>
      <c r="B409" s="44">
        <f>IF(B408=0,0,IF((B408+100)*12&lt;=年薪个税筹划!$C$5,B408+100,0))</f>
        <v>0</v>
      </c>
      <c r="C409" s="44">
        <f t="shared" si="20"/>
        <v>0</v>
      </c>
      <c r="D409" s="44">
        <f>(B409&lt;&gt;0)*年薪个税筹划!$C$5-方案清单!B409*12</f>
        <v>0</v>
      </c>
      <c r="E409" s="45">
        <f>ROUND(MAX((B409-3500)*{0.03,0.1,0.2,0.25,0.3,0.35,0.45}-{0,105,555,1005,2755,5505,13505},0),2)</f>
        <v>0</v>
      </c>
      <c r="F409" s="45">
        <f>LOOKUP(D409/12,{0,1500.001,4500.001,9000.001,35000.001,55000.001,80000.001},{0.03,0.1,0.2,0.25,0.3,0.35,0.45})*D409-LOOKUP(D409/12,{0,1500.001,4500.001,9000.001,35000.001,55000.001,80000.001},{0,105,555,1005,2755,5505,13505})</f>
        <v>0</v>
      </c>
      <c r="G409" s="45">
        <f t="shared" si="19"/>
        <v>0</v>
      </c>
      <c r="H409" s="45" t="e">
        <f t="shared" ca="1" si="21"/>
        <v>#N/A</v>
      </c>
      <c r="I409" s="1"/>
    </row>
    <row r="410" spans="1:9">
      <c r="A410" s="46" t="s">
        <v>409</v>
      </c>
      <c r="B410" s="47">
        <f>IF(B409=0,0,IF((B409+100)*12&lt;=年薪个税筹划!$C$5,B409+100,0))</f>
        <v>0</v>
      </c>
      <c r="C410" s="47">
        <f t="shared" si="20"/>
        <v>0</v>
      </c>
      <c r="D410" s="47">
        <f>(B410&lt;&gt;0)*年薪个税筹划!$C$5-方案清单!B410*12</f>
        <v>0</v>
      </c>
      <c r="E410" s="48">
        <f>ROUND(MAX((B410-3500)*{0.03,0.1,0.2,0.25,0.3,0.35,0.45}-{0,105,555,1005,2755,5505,13505},0),2)</f>
        <v>0</v>
      </c>
      <c r="F410" s="48">
        <f>LOOKUP(D410/12,{0,1500.001,4500.001,9000.001,35000.001,55000.001,80000.001},{0.03,0.1,0.2,0.25,0.3,0.35,0.45})*D410-LOOKUP(D410/12,{0,1500.001,4500.001,9000.001,35000.001,55000.001,80000.001},{0,105,555,1005,2755,5505,13505})</f>
        <v>0</v>
      </c>
      <c r="G410" s="48">
        <f t="shared" si="19"/>
        <v>0</v>
      </c>
      <c r="H410" s="48" t="e">
        <f t="shared" ca="1" si="21"/>
        <v>#N/A</v>
      </c>
      <c r="I410" s="1"/>
    </row>
    <row r="411" spans="1:9">
      <c r="A411" s="43" t="s">
        <v>410</v>
      </c>
      <c r="B411" s="44">
        <f>IF(B410=0,0,IF((B410+100)*12&lt;=年薪个税筹划!$C$5,B410+100,0))</f>
        <v>0</v>
      </c>
      <c r="C411" s="44">
        <f t="shared" si="20"/>
        <v>0</v>
      </c>
      <c r="D411" s="44">
        <f>(B411&lt;&gt;0)*年薪个税筹划!$C$5-方案清单!B411*12</f>
        <v>0</v>
      </c>
      <c r="E411" s="45">
        <f>ROUND(MAX((B411-3500)*{0.03,0.1,0.2,0.25,0.3,0.35,0.45}-{0,105,555,1005,2755,5505,13505},0),2)</f>
        <v>0</v>
      </c>
      <c r="F411" s="45">
        <f>LOOKUP(D411/12,{0,1500.001,4500.001,9000.001,35000.001,55000.001,80000.001},{0.03,0.1,0.2,0.25,0.3,0.35,0.45})*D411-LOOKUP(D411/12,{0,1500.001,4500.001,9000.001,35000.001,55000.001,80000.001},{0,105,555,1005,2755,5505,13505})</f>
        <v>0</v>
      </c>
      <c r="G411" s="45">
        <f t="shared" si="19"/>
        <v>0</v>
      </c>
      <c r="H411" s="45" t="e">
        <f t="shared" ca="1" si="21"/>
        <v>#N/A</v>
      </c>
      <c r="I411" s="1"/>
    </row>
    <row r="412" spans="1:9">
      <c r="A412" s="46" t="s">
        <v>411</v>
      </c>
      <c r="B412" s="47">
        <f>IF(B411=0,0,IF((B411+100)*12&lt;=年薪个税筹划!$C$5,B411+100,0))</f>
        <v>0</v>
      </c>
      <c r="C412" s="47">
        <f t="shared" si="20"/>
        <v>0</v>
      </c>
      <c r="D412" s="47">
        <f>(B412&lt;&gt;0)*年薪个税筹划!$C$5-方案清单!B412*12</f>
        <v>0</v>
      </c>
      <c r="E412" s="48">
        <f>ROUND(MAX((B412-3500)*{0.03,0.1,0.2,0.25,0.3,0.35,0.45}-{0,105,555,1005,2755,5505,13505},0),2)</f>
        <v>0</v>
      </c>
      <c r="F412" s="48">
        <f>LOOKUP(D412/12,{0,1500.001,4500.001,9000.001,35000.001,55000.001,80000.001},{0.03,0.1,0.2,0.25,0.3,0.35,0.45})*D412-LOOKUP(D412/12,{0,1500.001,4500.001,9000.001,35000.001,55000.001,80000.001},{0,105,555,1005,2755,5505,13505})</f>
        <v>0</v>
      </c>
      <c r="G412" s="48">
        <f t="shared" si="19"/>
        <v>0</v>
      </c>
      <c r="H412" s="48" t="e">
        <f t="shared" ca="1" si="21"/>
        <v>#N/A</v>
      </c>
      <c r="I412" s="1"/>
    </row>
    <row r="413" spans="1:9">
      <c r="A413" s="43" t="s">
        <v>412</v>
      </c>
      <c r="B413" s="44">
        <f>IF(B412=0,0,IF((B412+100)*12&lt;=年薪个税筹划!$C$5,B412+100,0))</f>
        <v>0</v>
      </c>
      <c r="C413" s="44">
        <f t="shared" si="20"/>
        <v>0</v>
      </c>
      <c r="D413" s="44">
        <f>(B413&lt;&gt;0)*年薪个税筹划!$C$5-方案清单!B413*12</f>
        <v>0</v>
      </c>
      <c r="E413" s="45">
        <f>ROUND(MAX((B413-3500)*{0.03,0.1,0.2,0.25,0.3,0.35,0.45}-{0,105,555,1005,2755,5505,13505},0),2)</f>
        <v>0</v>
      </c>
      <c r="F413" s="45">
        <f>LOOKUP(D413/12,{0,1500.001,4500.001,9000.001,35000.001,55000.001,80000.001},{0.03,0.1,0.2,0.25,0.3,0.35,0.45})*D413-LOOKUP(D413/12,{0,1500.001,4500.001,9000.001,35000.001,55000.001,80000.001},{0,105,555,1005,2755,5505,13505})</f>
        <v>0</v>
      </c>
      <c r="G413" s="45">
        <f t="shared" si="19"/>
        <v>0</v>
      </c>
      <c r="H413" s="45" t="e">
        <f t="shared" ca="1" si="21"/>
        <v>#N/A</v>
      </c>
      <c r="I413" s="1"/>
    </row>
    <row r="414" spans="1:9">
      <c r="A414" s="46" t="s">
        <v>413</v>
      </c>
      <c r="B414" s="47">
        <f>IF(B413=0,0,IF((B413+100)*12&lt;=年薪个税筹划!$C$5,B413+100,0))</f>
        <v>0</v>
      </c>
      <c r="C414" s="47">
        <f t="shared" si="20"/>
        <v>0</v>
      </c>
      <c r="D414" s="47">
        <f>(B414&lt;&gt;0)*年薪个税筹划!$C$5-方案清单!B414*12</f>
        <v>0</v>
      </c>
      <c r="E414" s="48">
        <f>ROUND(MAX((B414-3500)*{0.03,0.1,0.2,0.25,0.3,0.35,0.45}-{0,105,555,1005,2755,5505,13505},0),2)</f>
        <v>0</v>
      </c>
      <c r="F414" s="48">
        <f>LOOKUP(D414/12,{0,1500.001,4500.001,9000.001,35000.001,55000.001,80000.001},{0.03,0.1,0.2,0.25,0.3,0.35,0.45})*D414-LOOKUP(D414/12,{0,1500.001,4500.001,9000.001,35000.001,55000.001,80000.001},{0,105,555,1005,2755,5505,13505})</f>
        <v>0</v>
      </c>
      <c r="G414" s="48">
        <f t="shared" si="19"/>
        <v>0</v>
      </c>
      <c r="H414" s="48" t="e">
        <f t="shared" ca="1" si="21"/>
        <v>#N/A</v>
      </c>
      <c r="I414" s="1"/>
    </row>
    <row r="415" spans="1:9">
      <c r="A415" s="43" t="s">
        <v>414</v>
      </c>
      <c r="B415" s="44">
        <f>IF(B414=0,0,IF((B414+100)*12&lt;=年薪个税筹划!$C$5,B414+100,0))</f>
        <v>0</v>
      </c>
      <c r="C415" s="44">
        <f t="shared" si="20"/>
        <v>0</v>
      </c>
      <c r="D415" s="44">
        <f>(B415&lt;&gt;0)*年薪个税筹划!$C$5-方案清单!B415*12</f>
        <v>0</v>
      </c>
      <c r="E415" s="45">
        <f>ROUND(MAX((B415-3500)*{0.03,0.1,0.2,0.25,0.3,0.35,0.45}-{0,105,555,1005,2755,5505,13505},0),2)</f>
        <v>0</v>
      </c>
      <c r="F415" s="45">
        <f>LOOKUP(D415/12,{0,1500.001,4500.001,9000.001,35000.001,55000.001,80000.001},{0.03,0.1,0.2,0.25,0.3,0.35,0.45})*D415-LOOKUP(D415/12,{0,1500.001,4500.001,9000.001,35000.001,55000.001,80000.001},{0,105,555,1005,2755,5505,13505})</f>
        <v>0</v>
      </c>
      <c r="G415" s="45">
        <f t="shared" si="19"/>
        <v>0</v>
      </c>
      <c r="H415" s="45" t="e">
        <f t="shared" ca="1" si="21"/>
        <v>#N/A</v>
      </c>
      <c r="I415" s="1"/>
    </row>
    <row r="416" spans="1:9">
      <c r="A416" s="46" t="s">
        <v>415</v>
      </c>
      <c r="B416" s="47">
        <f>IF(B415=0,0,IF((B415+100)*12&lt;=年薪个税筹划!$C$5,B415+100,0))</f>
        <v>0</v>
      </c>
      <c r="C416" s="47">
        <f t="shared" si="20"/>
        <v>0</v>
      </c>
      <c r="D416" s="47">
        <f>(B416&lt;&gt;0)*年薪个税筹划!$C$5-方案清单!B416*12</f>
        <v>0</v>
      </c>
      <c r="E416" s="48">
        <f>ROUND(MAX((B416-3500)*{0.03,0.1,0.2,0.25,0.3,0.35,0.45}-{0,105,555,1005,2755,5505,13505},0),2)</f>
        <v>0</v>
      </c>
      <c r="F416" s="48">
        <f>LOOKUP(D416/12,{0,1500.001,4500.001,9000.001,35000.001,55000.001,80000.001},{0.03,0.1,0.2,0.25,0.3,0.35,0.45})*D416-LOOKUP(D416/12,{0,1500.001,4500.001,9000.001,35000.001,55000.001,80000.001},{0,105,555,1005,2755,5505,13505})</f>
        <v>0</v>
      </c>
      <c r="G416" s="48">
        <f t="shared" si="19"/>
        <v>0</v>
      </c>
      <c r="H416" s="48" t="e">
        <f t="shared" ca="1" si="21"/>
        <v>#N/A</v>
      </c>
      <c r="I416" s="1"/>
    </row>
    <row r="417" spans="1:9">
      <c r="A417" s="43" t="s">
        <v>416</v>
      </c>
      <c r="B417" s="44">
        <f>IF(B416=0,0,IF((B416+100)*12&lt;=年薪个税筹划!$C$5,B416+100,0))</f>
        <v>0</v>
      </c>
      <c r="C417" s="44">
        <f t="shared" si="20"/>
        <v>0</v>
      </c>
      <c r="D417" s="44">
        <f>(B417&lt;&gt;0)*年薪个税筹划!$C$5-方案清单!B417*12</f>
        <v>0</v>
      </c>
      <c r="E417" s="45">
        <f>ROUND(MAX((B417-3500)*{0.03,0.1,0.2,0.25,0.3,0.35,0.45}-{0,105,555,1005,2755,5505,13505},0),2)</f>
        <v>0</v>
      </c>
      <c r="F417" s="45">
        <f>LOOKUP(D417/12,{0,1500.001,4500.001,9000.001,35000.001,55000.001,80000.001},{0.03,0.1,0.2,0.25,0.3,0.35,0.45})*D417-LOOKUP(D417/12,{0,1500.001,4500.001,9000.001,35000.001,55000.001,80000.001},{0,105,555,1005,2755,5505,13505})</f>
        <v>0</v>
      </c>
      <c r="G417" s="45">
        <f t="shared" si="19"/>
        <v>0</v>
      </c>
      <c r="H417" s="45" t="e">
        <f t="shared" ca="1" si="21"/>
        <v>#N/A</v>
      </c>
      <c r="I417" s="1"/>
    </row>
    <row r="418" spans="1:9">
      <c r="A418" s="46" t="s">
        <v>417</v>
      </c>
      <c r="B418" s="47">
        <f>IF(B417=0,0,IF((B417+100)*12&lt;=年薪个税筹划!$C$5,B417+100,0))</f>
        <v>0</v>
      </c>
      <c r="C418" s="47">
        <f t="shared" si="20"/>
        <v>0</v>
      </c>
      <c r="D418" s="47">
        <f>(B418&lt;&gt;0)*年薪个税筹划!$C$5-方案清单!B418*12</f>
        <v>0</v>
      </c>
      <c r="E418" s="48">
        <f>ROUND(MAX((B418-3500)*{0.03,0.1,0.2,0.25,0.3,0.35,0.45}-{0,105,555,1005,2755,5505,13505},0),2)</f>
        <v>0</v>
      </c>
      <c r="F418" s="48">
        <f>LOOKUP(D418/12,{0,1500.001,4500.001,9000.001,35000.001,55000.001,80000.001},{0.03,0.1,0.2,0.25,0.3,0.35,0.45})*D418-LOOKUP(D418/12,{0,1500.001,4500.001,9000.001,35000.001,55000.001,80000.001},{0,105,555,1005,2755,5505,13505})</f>
        <v>0</v>
      </c>
      <c r="G418" s="48">
        <f t="shared" si="19"/>
        <v>0</v>
      </c>
      <c r="H418" s="48" t="e">
        <f t="shared" ca="1" si="21"/>
        <v>#N/A</v>
      </c>
      <c r="I418" s="1"/>
    </row>
    <row r="419" spans="1:9">
      <c r="A419" s="43" t="s">
        <v>418</v>
      </c>
      <c r="B419" s="44">
        <f>IF(B418=0,0,IF((B418+100)*12&lt;=年薪个税筹划!$C$5,B418+100,0))</f>
        <v>0</v>
      </c>
      <c r="C419" s="44">
        <f t="shared" si="20"/>
        <v>0</v>
      </c>
      <c r="D419" s="44">
        <f>(B419&lt;&gt;0)*年薪个税筹划!$C$5-方案清单!B419*12</f>
        <v>0</v>
      </c>
      <c r="E419" s="45">
        <f>ROUND(MAX((B419-3500)*{0.03,0.1,0.2,0.25,0.3,0.35,0.45}-{0,105,555,1005,2755,5505,13505},0),2)</f>
        <v>0</v>
      </c>
      <c r="F419" s="45">
        <f>LOOKUP(D419/12,{0,1500.001,4500.001,9000.001,35000.001,55000.001,80000.001},{0.03,0.1,0.2,0.25,0.3,0.35,0.45})*D419-LOOKUP(D419/12,{0,1500.001,4500.001,9000.001,35000.001,55000.001,80000.001},{0,105,555,1005,2755,5505,13505})</f>
        <v>0</v>
      </c>
      <c r="G419" s="45">
        <f t="shared" si="19"/>
        <v>0</v>
      </c>
      <c r="H419" s="45" t="e">
        <f t="shared" ca="1" si="21"/>
        <v>#N/A</v>
      </c>
      <c r="I419" s="1"/>
    </row>
    <row r="420" spans="1:9">
      <c r="A420" s="46" t="s">
        <v>419</v>
      </c>
      <c r="B420" s="47">
        <f>IF(B419=0,0,IF((B419+100)*12&lt;=年薪个税筹划!$C$5,B419+100,0))</f>
        <v>0</v>
      </c>
      <c r="C420" s="47">
        <f t="shared" si="20"/>
        <v>0</v>
      </c>
      <c r="D420" s="47">
        <f>(B420&lt;&gt;0)*年薪个税筹划!$C$5-方案清单!B420*12</f>
        <v>0</v>
      </c>
      <c r="E420" s="48">
        <f>ROUND(MAX((B420-3500)*{0.03,0.1,0.2,0.25,0.3,0.35,0.45}-{0,105,555,1005,2755,5505,13505},0),2)</f>
        <v>0</v>
      </c>
      <c r="F420" s="48">
        <f>LOOKUP(D420/12,{0,1500.001,4500.001,9000.001,35000.001,55000.001,80000.001},{0.03,0.1,0.2,0.25,0.3,0.35,0.45})*D420-LOOKUP(D420/12,{0,1500.001,4500.001,9000.001,35000.001,55000.001,80000.001},{0,105,555,1005,2755,5505,13505})</f>
        <v>0</v>
      </c>
      <c r="G420" s="48">
        <f t="shared" si="19"/>
        <v>0</v>
      </c>
      <c r="H420" s="48" t="e">
        <f t="shared" ca="1" si="21"/>
        <v>#N/A</v>
      </c>
      <c r="I420" s="1"/>
    </row>
    <row r="421" spans="1:9">
      <c r="A421" s="43" t="s">
        <v>420</v>
      </c>
      <c r="B421" s="44">
        <f>IF(B420=0,0,IF((B420+100)*12&lt;=年薪个税筹划!$C$5,B420+100,0))</f>
        <v>0</v>
      </c>
      <c r="C421" s="44">
        <f t="shared" si="20"/>
        <v>0</v>
      </c>
      <c r="D421" s="44">
        <f>(B421&lt;&gt;0)*年薪个税筹划!$C$5-方案清单!B421*12</f>
        <v>0</v>
      </c>
      <c r="E421" s="45">
        <f>ROUND(MAX((B421-3500)*{0.03,0.1,0.2,0.25,0.3,0.35,0.45}-{0,105,555,1005,2755,5505,13505},0),2)</f>
        <v>0</v>
      </c>
      <c r="F421" s="45">
        <f>LOOKUP(D421/12,{0,1500.001,4500.001,9000.001,35000.001,55000.001,80000.001},{0.03,0.1,0.2,0.25,0.3,0.35,0.45})*D421-LOOKUP(D421/12,{0,1500.001,4500.001,9000.001,35000.001,55000.001,80000.001},{0,105,555,1005,2755,5505,13505})</f>
        <v>0</v>
      </c>
      <c r="G421" s="45">
        <f t="shared" si="19"/>
        <v>0</v>
      </c>
      <c r="H421" s="45" t="e">
        <f t="shared" ca="1" si="21"/>
        <v>#N/A</v>
      </c>
      <c r="I421" s="1"/>
    </row>
    <row r="422" spans="1:9">
      <c r="A422" s="46" t="s">
        <v>421</v>
      </c>
      <c r="B422" s="47">
        <f>IF(B421=0,0,IF((B421+100)*12&lt;=年薪个税筹划!$C$5,B421+100,0))</f>
        <v>0</v>
      </c>
      <c r="C422" s="47">
        <f t="shared" si="20"/>
        <v>0</v>
      </c>
      <c r="D422" s="47">
        <f>(B422&lt;&gt;0)*年薪个税筹划!$C$5-方案清单!B422*12</f>
        <v>0</v>
      </c>
      <c r="E422" s="48">
        <f>ROUND(MAX((B422-3500)*{0.03,0.1,0.2,0.25,0.3,0.35,0.45}-{0,105,555,1005,2755,5505,13505},0),2)</f>
        <v>0</v>
      </c>
      <c r="F422" s="48">
        <f>LOOKUP(D422/12,{0,1500.001,4500.001,9000.001,35000.001,55000.001,80000.001},{0.03,0.1,0.2,0.25,0.3,0.35,0.45})*D422-LOOKUP(D422/12,{0,1500.001,4500.001,9000.001,35000.001,55000.001,80000.001},{0,105,555,1005,2755,5505,13505})</f>
        <v>0</v>
      </c>
      <c r="G422" s="48">
        <f t="shared" si="19"/>
        <v>0</v>
      </c>
      <c r="H422" s="48" t="e">
        <f t="shared" ca="1" si="21"/>
        <v>#N/A</v>
      </c>
      <c r="I422" s="1"/>
    </row>
    <row r="423" spans="1:9">
      <c r="A423" s="43" t="s">
        <v>422</v>
      </c>
      <c r="B423" s="44">
        <f>IF(B422=0,0,IF((B422+100)*12&lt;=年薪个税筹划!$C$5,B422+100,0))</f>
        <v>0</v>
      </c>
      <c r="C423" s="44">
        <f t="shared" si="20"/>
        <v>0</v>
      </c>
      <c r="D423" s="44">
        <f>(B423&lt;&gt;0)*年薪个税筹划!$C$5-方案清单!B423*12</f>
        <v>0</v>
      </c>
      <c r="E423" s="45">
        <f>ROUND(MAX((B423-3500)*{0.03,0.1,0.2,0.25,0.3,0.35,0.45}-{0,105,555,1005,2755,5505,13505},0),2)</f>
        <v>0</v>
      </c>
      <c r="F423" s="45">
        <f>LOOKUP(D423/12,{0,1500.001,4500.001,9000.001,35000.001,55000.001,80000.001},{0.03,0.1,0.2,0.25,0.3,0.35,0.45})*D423-LOOKUP(D423/12,{0,1500.001,4500.001,9000.001,35000.001,55000.001,80000.001},{0,105,555,1005,2755,5505,13505})</f>
        <v>0</v>
      </c>
      <c r="G423" s="45">
        <f t="shared" ref="G423:G486" si="22">E423*12+F423</f>
        <v>0</v>
      </c>
      <c r="H423" s="45" t="e">
        <f t="shared" ca="1" si="21"/>
        <v>#N/A</v>
      </c>
      <c r="I423" s="1"/>
    </row>
    <row r="424" spans="1:9">
      <c r="A424" s="46" t="s">
        <v>423</v>
      </c>
      <c r="B424" s="47">
        <f>IF(B423=0,0,IF((B423+100)*12&lt;=年薪个税筹划!$C$5,B423+100,0))</f>
        <v>0</v>
      </c>
      <c r="C424" s="47">
        <f t="shared" si="20"/>
        <v>0</v>
      </c>
      <c r="D424" s="47">
        <f>(B424&lt;&gt;0)*年薪个税筹划!$C$5-方案清单!B424*12</f>
        <v>0</v>
      </c>
      <c r="E424" s="48">
        <f>ROUND(MAX((B424-3500)*{0.03,0.1,0.2,0.25,0.3,0.35,0.45}-{0,105,555,1005,2755,5505,13505},0),2)</f>
        <v>0</v>
      </c>
      <c r="F424" s="48">
        <f>LOOKUP(D424/12,{0,1500.001,4500.001,9000.001,35000.001,55000.001,80000.001},{0.03,0.1,0.2,0.25,0.3,0.35,0.45})*D424-LOOKUP(D424/12,{0,1500.001,4500.001,9000.001,35000.001,55000.001,80000.001},{0,105,555,1005,2755,5505,13505})</f>
        <v>0</v>
      </c>
      <c r="G424" s="48">
        <f t="shared" si="22"/>
        <v>0</v>
      </c>
      <c r="H424" s="48" t="e">
        <f t="shared" ca="1" si="21"/>
        <v>#N/A</v>
      </c>
      <c r="I424" s="1"/>
    </row>
    <row r="425" spans="1:9">
      <c r="A425" s="43" t="s">
        <v>424</v>
      </c>
      <c r="B425" s="44">
        <f>IF(B424=0,0,IF((B424+100)*12&lt;=年薪个税筹划!$C$5,B424+100,0))</f>
        <v>0</v>
      </c>
      <c r="C425" s="44">
        <f t="shared" si="20"/>
        <v>0</v>
      </c>
      <c r="D425" s="44">
        <f>(B425&lt;&gt;0)*年薪个税筹划!$C$5-方案清单!B425*12</f>
        <v>0</v>
      </c>
      <c r="E425" s="45">
        <f>ROUND(MAX((B425-3500)*{0.03,0.1,0.2,0.25,0.3,0.35,0.45}-{0,105,555,1005,2755,5505,13505},0),2)</f>
        <v>0</v>
      </c>
      <c r="F425" s="45">
        <f>LOOKUP(D425/12,{0,1500.001,4500.001,9000.001,35000.001,55000.001,80000.001},{0.03,0.1,0.2,0.25,0.3,0.35,0.45})*D425-LOOKUP(D425/12,{0,1500.001,4500.001,9000.001,35000.001,55000.001,80000.001},{0,105,555,1005,2755,5505,13505})</f>
        <v>0</v>
      </c>
      <c r="G425" s="45">
        <f t="shared" si="22"/>
        <v>0</v>
      </c>
      <c r="H425" s="45" t="e">
        <f t="shared" ca="1" si="21"/>
        <v>#N/A</v>
      </c>
      <c r="I425" s="1"/>
    </row>
    <row r="426" spans="1:9">
      <c r="A426" s="46" t="s">
        <v>425</v>
      </c>
      <c r="B426" s="47">
        <f>IF(B425=0,0,IF((B425+100)*12&lt;=年薪个税筹划!$C$5,B425+100,0))</f>
        <v>0</v>
      </c>
      <c r="C426" s="47">
        <f t="shared" si="20"/>
        <v>0</v>
      </c>
      <c r="D426" s="47">
        <f>(B426&lt;&gt;0)*年薪个税筹划!$C$5-方案清单!B426*12</f>
        <v>0</v>
      </c>
      <c r="E426" s="48">
        <f>ROUND(MAX((B426-3500)*{0.03,0.1,0.2,0.25,0.3,0.35,0.45}-{0,105,555,1005,2755,5505,13505},0),2)</f>
        <v>0</v>
      </c>
      <c r="F426" s="48">
        <f>LOOKUP(D426/12,{0,1500.001,4500.001,9000.001,35000.001,55000.001,80000.001},{0.03,0.1,0.2,0.25,0.3,0.35,0.45})*D426-LOOKUP(D426/12,{0,1500.001,4500.001,9000.001,35000.001,55000.001,80000.001},{0,105,555,1005,2755,5505,13505})</f>
        <v>0</v>
      </c>
      <c r="G426" s="48">
        <f t="shared" si="22"/>
        <v>0</v>
      </c>
      <c r="H426" s="48" t="e">
        <f t="shared" ca="1" si="21"/>
        <v>#N/A</v>
      </c>
      <c r="I426" s="1"/>
    </row>
    <row r="427" spans="1:9">
      <c r="A427" s="43" t="s">
        <v>426</v>
      </c>
      <c r="B427" s="44">
        <f>IF(B426=0,0,IF((B426+100)*12&lt;=年薪个税筹划!$C$5,B426+100,0))</f>
        <v>0</v>
      </c>
      <c r="C427" s="44">
        <f t="shared" si="20"/>
        <v>0</v>
      </c>
      <c r="D427" s="44">
        <f>(B427&lt;&gt;0)*年薪个税筹划!$C$5-方案清单!B427*12</f>
        <v>0</v>
      </c>
      <c r="E427" s="45">
        <f>ROUND(MAX((B427-3500)*{0.03,0.1,0.2,0.25,0.3,0.35,0.45}-{0,105,555,1005,2755,5505,13505},0),2)</f>
        <v>0</v>
      </c>
      <c r="F427" s="45">
        <f>LOOKUP(D427/12,{0,1500.001,4500.001,9000.001,35000.001,55000.001,80000.001},{0.03,0.1,0.2,0.25,0.3,0.35,0.45})*D427-LOOKUP(D427/12,{0,1500.001,4500.001,9000.001,35000.001,55000.001,80000.001},{0,105,555,1005,2755,5505,13505})</f>
        <v>0</v>
      </c>
      <c r="G427" s="45">
        <f t="shared" si="22"/>
        <v>0</v>
      </c>
      <c r="H427" s="45" t="e">
        <f t="shared" ca="1" si="21"/>
        <v>#N/A</v>
      </c>
      <c r="I427" s="1"/>
    </row>
    <row r="428" spans="1:9">
      <c r="A428" s="46" t="s">
        <v>427</v>
      </c>
      <c r="B428" s="47">
        <f>IF(B427=0,0,IF((B427+100)*12&lt;=年薪个税筹划!$C$5,B427+100,0))</f>
        <v>0</v>
      </c>
      <c r="C428" s="47">
        <f t="shared" si="20"/>
        <v>0</v>
      </c>
      <c r="D428" s="47">
        <f>(B428&lt;&gt;0)*年薪个税筹划!$C$5-方案清单!B428*12</f>
        <v>0</v>
      </c>
      <c r="E428" s="48">
        <f>ROUND(MAX((B428-3500)*{0.03,0.1,0.2,0.25,0.3,0.35,0.45}-{0,105,555,1005,2755,5505,13505},0),2)</f>
        <v>0</v>
      </c>
      <c r="F428" s="48">
        <f>LOOKUP(D428/12,{0,1500.001,4500.001,9000.001,35000.001,55000.001,80000.001},{0.03,0.1,0.2,0.25,0.3,0.35,0.45})*D428-LOOKUP(D428/12,{0,1500.001,4500.001,9000.001,35000.001,55000.001,80000.001},{0,105,555,1005,2755,5505,13505})</f>
        <v>0</v>
      </c>
      <c r="G428" s="48">
        <f t="shared" si="22"/>
        <v>0</v>
      </c>
      <c r="H428" s="48" t="e">
        <f t="shared" ca="1" si="21"/>
        <v>#N/A</v>
      </c>
      <c r="I428" s="1"/>
    </row>
    <row r="429" spans="1:9">
      <c r="A429" s="43" t="s">
        <v>428</v>
      </c>
      <c r="B429" s="44">
        <f>IF(B428=0,0,IF((B428+100)*12&lt;=年薪个税筹划!$C$5,B428+100,0))</f>
        <v>0</v>
      </c>
      <c r="C429" s="44">
        <f t="shared" si="20"/>
        <v>0</v>
      </c>
      <c r="D429" s="44">
        <f>(B429&lt;&gt;0)*年薪个税筹划!$C$5-方案清单!B429*12</f>
        <v>0</v>
      </c>
      <c r="E429" s="45">
        <f>ROUND(MAX((B429-3500)*{0.03,0.1,0.2,0.25,0.3,0.35,0.45}-{0,105,555,1005,2755,5505,13505},0),2)</f>
        <v>0</v>
      </c>
      <c r="F429" s="45">
        <f>LOOKUP(D429/12,{0,1500.001,4500.001,9000.001,35000.001,55000.001,80000.001},{0.03,0.1,0.2,0.25,0.3,0.35,0.45})*D429-LOOKUP(D429/12,{0,1500.001,4500.001,9000.001,35000.001,55000.001,80000.001},{0,105,555,1005,2755,5505,13505})</f>
        <v>0</v>
      </c>
      <c r="G429" s="45">
        <f t="shared" si="22"/>
        <v>0</v>
      </c>
      <c r="H429" s="45" t="e">
        <f t="shared" ca="1" si="21"/>
        <v>#N/A</v>
      </c>
      <c r="I429" s="1"/>
    </row>
    <row r="430" spans="1:9">
      <c r="A430" s="46" t="s">
        <v>429</v>
      </c>
      <c r="B430" s="47">
        <f>IF(B429=0,0,IF((B429+100)*12&lt;=年薪个税筹划!$C$5,B429+100,0))</f>
        <v>0</v>
      </c>
      <c r="C430" s="47">
        <f t="shared" si="20"/>
        <v>0</v>
      </c>
      <c r="D430" s="47">
        <f>(B430&lt;&gt;0)*年薪个税筹划!$C$5-方案清单!B430*12</f>
        <v>0</v>
      </c>
      <c r="E430" s="48">
        <f>ROUND(MAX((B430-3500)*{0.03,0.1,0.2,0.25,0.3,0.35,0.45}-{0,105,555,1005,2755,5505,13505},0),2)</f>
        <v>0</v>
      </c>
      <c r="F430" s="48">
        <f>LOOKUP(D430/12,{0,1500.001,4500.001,9000.001,35000.001,55000.001,80000.001},{0.03,0.1,0.2,0.25,0.3,0.35,0.45})*D430-LOOKUP(D430/12,{0,1500.001,4500.001,9000.001,35000.001,55000.001,80000.001},{0,105,555,1005,2755,5505,13505})</f>
        <v>0</v>
      </c>
      <c r="G430" s="48">
        <f t="shared" si="22"/>
        <v>0</v>
      </c>
      <c r="H430" s="48" t="e">
        <f t="shared" ca="1" si="21"/>
        <v>#N/A</v>
      </c>
      <c r="I430" s="1"/>
    </row>
    <row r="431" spans="1:9">
      <c r="A431" s="43" t="s">
        <v>430</v>
      </c>
      <c r="B431" s="44">
        <f>IF(B430=0,0,IF((B430+100)*12&lt;=年薪个税筹划!$C$5,B430+100,0))</f>
        <v>0</v>
      </c>
      <c r="C431" s="44">
        <f t="shared" si="20"/>
        <v>0</v>
      </c>
      <c r="D431" s="44">
        <f>(B431&lt;&gt;0)*年薪个税筹划!$C$5-方案清单!B431*12</f>
        <v>0</v>
      </c>
      <c r="E431" s="45">
        <f>ROUND(MAX((B431-3500)*{0.03,0.1,0.2,0.25,0.3,0.35,0.45}-{0,105,555,1005,2755,5505,13505},0),2)</f>
        <v>0</v>
      </c>
      <c r="F431" s="45">
        <f>LOOKUP(D431/12,{0,1500.001,4500.001,9000.001,35000.001,55000.001,80000.001},{0.03,0.1,0.2,0.25,0.3,0.35,0.45})*D431-LOOKUP(D431/12,{0,1500.001,4500.001,9000.001,35000.001,55000.001,80000.001},{0,105,555,1005,2755,5505,13505})</f>
        <v>0</v>
      </c>
      <c r="G431" s="45">
        <f t="shared" si="22"/>
        <v>0</v>
      </c>
      <c r="H431" s="45" t="e">
        <f t="shared" ca="1" si="21"/>
        <v>#N/A</v>
      </c>
      <c r="I431" s="1"/>
    </row>
    <row r="432" spans="1:9">
      <c r="A432" s="46" t="s">
        <v>431</v>
      </c>
      <c r="B432" s="47">
        <f>IF(B431=0,0,IF((B431+100)*12&lt;=年薪个税筹划!$C$5,B431+100,0))</f>
        <v>0</v>
      </c>
      <c r="C432" s="47">
        <f t="shared" si="20"/>
        <v>0</v>
      </c>
      <c r="D432" s="47">
        <f>(B432&lt;&gt;0)*年薪个税筹划!$C$5-方案清单!B432*12</f>
        <v>0</v>
      </c>
      <c r="E432" s="48">
        <f>ROUND(MAX((B432-3500)*{0.03,0.1,0.2,0.25,0.3,0.35,0.45}-{0,105,555,1005,2755,5505,13505},0),2)</f>
        <v>0</v>
      </c>
      <c r="F432" s="48">
        <f>LOOKUP(D432/12,{0,1500.001,4500.001,9000.001,35000.001,55000.001,80000.001},{0.03,0.1,0.2,0.25,0.3,0.35,0.45})*D432-LOOKUP(D432/12,{0,1500.001,4500.001,9000.001,35000.001,55000.001,80000.001},{0,105,555,1005,2755,5505,13505})</f>
        <v>0</v>
      </c>
      <c r="G432" s="48">
        <f t="shared" si="22"/>
        <v>0</v>
      </c>
      <c r="H432" s="48" t="e">
        <f t="shared" ca="1" si="21"/>
        <v>#N/A</v>
      </c>
      <c r="I432" s="1"/>
    </row>
    <row r="433" spans="1:9">
      <c r="A433" s="43" t="s">
        <v>432</v>
      </c>
      <c r="B433" s="44">
        <f>IF(B432=0,0,IF((B432+100)*12&lt;=年薪个税筹划!$C$5,B432+100,0))</f>
        <v>0</v>
      </c>
      <c r="C433" s="44">
        <f t="shared" si="20"/>
        <v>0</v>
      </c>
      <c r="D433" s="44">
        <f>(B433&lt;&gt;0)*年薪个税筹划!$C$5-方案清单!B433*12</f>
        <v>0</v>
      </c>
      <c r="E433" s="45">
        <f>ROUND(MAX((B433-3500)*{0.03,0.1,0.2,0.25,0.3,0.35,0.45}-{0,105,555,1005,2755,5505,13505},0),2)</f>
        <v>0</v>
      </c>
      <c r="F433" s="45">
        <f>LOOKUP(D433/12,{0,1500.001,4500.001,9000.001,35000.001,55000.001,80000.001},{0.03,0.1,0.2,0.25,0.3,0.35,0.45})*D433-LOOKUP(D433/12,{0,1500.001,4500.001,9000.001,35000.001,55000.001,80000.001},{0,105,555,1005,2755,5505,13505})</f>
        <v>0</v>
      </c>
      <c r="G433" s="45">
        <f t="shared" si="22"/>
        <v>0</v>
      </c>
      <c r="H433" s="45" t="e">
        <f t="shared" ca="1" si="21"/>
        <v>#N/A</v>
      </c>
      <c r="I433" s="1"/>
    </row>
    <row r="434" spans="1:9">
      <c r="A434" s="46" t="s">
        <v>433</v>
      </c>
      <c r="B434" s="47">
        <f>IF(B433=0,0,IF((B433+100)*12&lt;=年薪个税筹划!$C$5,B433+100,0))</f>
        <v>0</v>
      </c>
      <c r="C434" s="47">
        <f t="shared" si="20"/>
        <v>0</v>
      </c>
      <c r="D434" s="47">
        <f>(B434&lt;&gt;0)*年薪个税筹划!$C$5-方案清单!B434*12</f>
        <v>0</v>
      </c>
      <c r="E434" s="48">
        <f>ROUND(MAX((B434-3500)*{0.03,0.1,0.2,0.25,0.3,0.35,0.45}-{0,105,555,1005,2755,5505,13505},0),2)</f>
        <v>0</v>
      </c>
      <c r="F434" s="48">
        <f>LOOKUP(D434/12,{0,1500.001,4500.001,9000.001,35000.001,55000.001,80000.001},{0.03,0.1,0.2,0.25,0.3,0.35,0.45})*D434-LOOKUP(D434/12,{0,1500.001,4500.001,9000.001,35000.001,55000.001,80000.001},{0,105,555,1005,2755,5505,13505})</f>
        <v>0</v>
      </c>
      <c r="G434" s="48">
        <f t="shared" si="22"/>
        <v>0</v>
      </c>
      <c r="H434" s="48" t="e">
        <f t="shared" ca="1" si="21"/>
        <v>#N/A</v>
      </c>
      <c r="I434" s="1"/>
    </row>
    <row r="435" spans="1:9">
      <c r="A435" s="43" t="s">
        <v>434</v>
      </c>
      <c r="B435" s="44">
        <f>IF(B434=0,0,IF((B434+100)*12&lt;=年薪个税筹划!$C$5,B434+100,0))</f>
        <v>0</v>
      </c>
      <c r="C435" s="44">
        <f t="shared" si="20"/>
        <v>0</v>
      </c>
      <c r="D435" s="44">
        <f>(B435&lt;&gt;0)*年薪个税筹划!$C$5-方案清单!B435*12</f>
        <v>0</v>
      </c>
      <c r="E435" s="45">
        <f>ROUND(MAX((B435-3500)*{0.03,0.1,0.2,0.25,0.3,0.35,0.45}-{0,105,555,1005,2755,5505,13505},0),2)</f>
        <v>0</v>
      </c>
      <c r="F435" s="45">
        <f>LOOKUP(D435/12,{0,1500.001,4500.001,9000.001,35000.001,55000.001,80000.001},{0.03,0.1,0.2,0.25,0.3,0.35,0.45})*D435-LOOKUP(D435/12,{0,1500.001,4500.001,9000.001,35000.001,55000.001,80000.001},{0,105,555,1005,2755,5505,13505})</f>
        <v>0</v>
      </c>
      <c r="G435" s="45">
        <f t="shared" si="22"/>
        <v>0</v>
      </c>
      <c r="H435" s="45" t="e">
        <f t="shared" ca="1" si="21"/>
        <v>#N/A</v>
      </c>
      <c r="I435" s="1"/>
    </row>
    <row r="436" spans="1:9">
      <c r="A436" s="46" t="s">
        <v>435</v>
      </c>
      <c r="B436" s="47">
        <f>IF(B435=0,0,IF((B435+100)*12&lt;=年薪个税筹划!$C$5,B435+100,0))</f>
        <v>0</v>
      </c>
      <c r="C436" s="47">
        <f t="shared" si="20"/>
        <v>0</v>
      </c>
      <c r="D436" s="47">
        <f>(B436&lt;&gt;0)*年薪个税筹划!$C$5-方案清单!B436*12</f>
        <v>0</v>
      </c>
      <c r="E436" s="48">
        <f>ROUND(MAX((B436-3500)*{0.03,0.1,0.2,0.25,0.3,0.35,0.45}-{0,105,555,1005,2755,5505,13505},0),2)</f>
        <v>0</v>
      </c>
      <c r="F436" s="48">
        <f>LOOKUP(D436/12,{0,1500.001,4500.001,9000.001,35000.001,55000.001,80000.001},{0.03,0.1,0.2,0.25,0.3,0.35,0.45})*D436-LOOKUP(D436/12,{0,1500.001,4500.001,9000.001,35000.001,55000.001,80000.001},{0,105,555,1005,2755,5505,13505})</f>
        <v>0</v>
      </c>
      <c r="G436" s="48">
        <f t="shared" si="22"/>
        <v>0</v>
      </c>
      <c r="H436" s="48" t="e">
        <f t="shared" ca="1" si="21"/>
        <v>#N/A</v>
      </c>
      <c r="I436" s="1"/>
    </row>
    <row r="437" spans="1:9">
      <c r="A437" s="43" t="s">
        <v>436</v>
      </c>
      <c r="B437" s="44">
        <f>IF(B436=0,0,IF((B436+100)*12&lt;=年薪个税筹划!$C$5,B436+100,0))</f>
        <v>0</v>
      </c>
      <c r="C437" s="44">
        <f t="shared" si="20"/>
        <v>0</v>
      </c>
      <c r="D437" s="44">
        <f>(B437&lt;&gt;0)*年薪个税筹划!$C$5-方案清单!B437*12</f>
        <v>0</v>
      </c>
      <c r="E437" s="45">
        <f>ROUND(MAX((B437-3500)*{0.03,0.1,0.2,0.25,0.3,0.35,0.45}-{0,105,555,1005,2755,5505,13505},0),2)</f>
        <v>0</v>
      </c>
      <c r="F437" s="45">
        <f>LOOKUP(D437/12,{0,1500.001,4500.001,9000.001,35000.001,55000.001,80000.001},{0.03,0.1,0.2,0.25,0.3,0.35,0.45})*D437-LOOKUP(D437/12,{0,1500.001,4500.001,9000.001,35000.001,55000.001,80000.001},{0,105,555,1005,2755,5505,13505})</f>
        <v>0</v>
      </c>
      <c r="G437" s="45">
        <f t="shared" si="22"/>
        <v>0</v>
      </c>
      <c r="H437" s="45" t="e">
        <f t="shared" ca="1" si="21"/>
        <v>#N/A</v>
      </c>
      <c r="I437" s="1"/>
    </row>
    <row r="438" spans="1:9">
      <c r="A438" s="46" t="s">
        <v>437</v>
      </c>
      <c r="B438" s="47">
        <f>IF(B437=0,0,IF((B437+100)*12&lt;=年薪个税筹划!$C$5,B437+100,0))</f>
        <v>0</v>
      </c>
      <c r="C438" s="47">
        <f t="shared" si="20"/>
        <v>0</v>
      </c>
      <c r="D438" s="47">
        <f>(B438&lt;&gt;0)*年薪个税筹划!$C$5-方案清单!B438*12</f>
        <v>0</v>
      </c>
      <c r="E438" s="48">
        <f>ROUND(MAX((B438-3500)*{0.03,0.1,0.2,0.25,0.3,0.35,0.45}-{0,105,555,1005,2755,5505,13505},0),2)</f>
        <v>0</v>
      </c>
      <c r="F438" s="48">
        <f>LOOKUP(D438/12,{0,1500.001,4500.001,9000.001,35000.001,55000.001,80000.001},{0.03,0.1,0.2,0.25,0.3,0.35,0.45})*D438-LOOKUP(D438/12,{0,1500.001,4500.001,9000.001,35000.001,55000.001,80000.001},{0,105,555,1005,2755,5505,13505})</f>
        <v>0</v>
      </c>
      <c r="G438" s="48">
        <f t="shared" si="22"/>
        <v>0</v>
      </c>
      <c r="H438" s="48" t="e">
        <f t="shared" ca="1" si="21"/>
        <v>#N/A</v>
      </c>
      <c r="I438" s="1"/>
    </row>
    <row r="439" spans="1:9">
      <c r="A439" s="43" t="s">
        <v>438</v>
      </c>
      <c r="B439" s="44">
        <f>IF(B438=0,0,IF((B438+100)*12&lt;=年薪个税筹划!$C$5,B438+100,0))</f>
        <v>0</v>
      </c>
      <c r="C439" s="44">
        <f t="shared" si="20"/>
        <v>0</v>
      </c>
      <c r="D439" s="44">
        <f>(B439&lt;&gt;0)*年薪个税筹划!$C$5-方案清单!B439*12</f>
        <v>0</v>
      </c>
      <c r="E439" s="45">
        <f>ROUND(MAX((B439-3500)*{0.03,0.1,0.2,0.25,0.3,0.35,0.45}-{0,105,555,1005,2755,5505,13505},0),2)</f>
        <v>0</v>
      </c>
      <c r="F439" s="45">
        <f>LOOKUP(D439/12,{0,1500.001,4500.001,9000.001,35000.001,55000.001,80000.001},{0.03,0.1,0.2,0.25,0.3,0.35,0.45})*D439-LOOKUP(D439/12,{0,1500.001,4500.001,9000.001,35000.001,55000.001,80000.001},{0,105,555,1005,2755,5505,13505})</f>
        <v>0</v>
      </c>
      <c r="G439" s="45">
        <f t="shared" si="22"/>
        <v>0</v>
      </c>
      <c r="H439" s="45" t="e">
        <f t="shared" ca="1" si="21"/>
        <v>#N/A</v>
      </c>
      <c r="I439" s="1"/>
    </row>
    <row r="440" spans="1:9">
      <c r="A440" s="46" t="s">
        <v>439</v>
      </c>
      <c r="B440" s="47">
        <f>IF(B439=0,0,IF((B439+100)*12&lt;=年薪个税筹划!$C$5,B439+100,0))</f>
        <v>0</v>
      </c>
      <c r="C440" s="47">
        <f t="shared" si="20"/>
        <v>0</v>
      </c>
      <c r="D440" s="47">
        <f>(B440&lt;&gt;0)*年薪个税筹划!$C$5-方案清单!B440*12</f>
        <v>0</v>
      </c>
      <c r="E440" s="48">
        <f>ROUND(MAX((B440-3500)*{0.03,0.1,0.2,0.25,0.3,0.35,0.45}-{0,105,555,1005,2755,5505,13505},0),2)</f>
        <v>0</v>
      </c>
      <c r="F440" s="48">
        <f>LOOKUP(D440/12,{0,1500.001,4500.001,9000.001,35000.001,55000.001,80000.001},{0.03,0.1,0.2,0.25,0.3,0.35,0.45})*D440-LOOKUP(D440/12,{0,1500.001,4500.001,9000.001,35000.001,55000.001,80000.001},{0,105,555,1005,2755,5505,13505})</f>
        <v>0</v>
      </c>
      <c r="G440" s="48">
        <f t="shared" si="22"/>
        <v>0</v>
      </c>
      <c r="H440" s="48" t="e">
        <f t="shared" ca="1" si="21"/>
        <v>#N/A</v>
      </c>
      <c r="I440" s="1"/>
    </row>
    <row r="441" spans="1:9">
      <c r="A441" s="43" t="s">
        <v>440</v>
      </c>
      <c r="B441" s="44">
        <f>IF(B440=0,0,IF((B440+100)*12&lt;=年薪个税筹划!$C$5,B440+100,0))</f>
        <v>0</v>
      </c>
      <c r="C441" s="44">
        <f t="shared" si="20"/>
        <v>0</v>
      </c>
      <c r="D441" s="44">
        <f>(B441&lt;&gt;0)*年薪个税筹划!$C$5-方案清单!B441*12</f>
        <v>0</v>
      </c>
      <c r="E441" s="45">
        <f>ROUND(MAX((B441-3500)*{0.03,0.1,0.2,0.25,0.3,0.35,0.45}-{0,105,555,1005,2755,5505,13505},0),2)</f>
        <v>0</v>
      </c>
      <c r="F441" s="45">
        <f>LOOKUP(D441/12,{0,1500.001,4500.001,9000.001,35000.001,55000.001,80000.001},{0.03,0.1,0.2,0.25,0.3,0.35,0.45})*D441-LOOKUP(D441/12,{0,1500.001,4500.001,9000.001,35000.001,55000.001,80000.001},{0,105,555,1005,2755,5505,13505})</f>
        <v>0</v>
      </c>
      <c r="G441" s="45">
        <f t="shared" si="22"/>
        <v>0</v>
      </c>
      <c r="H441" s="45" t="e">
        <f t="shared" ca="1" si="21"/>
        <v>#N/A</v>
      </c>
      <c r="I441" s="1"/>
    </row>
    <row r="442" spans="1:9">
      <c r="A442" s="46" t="s">
        <v>441</v>
      </c>
      <c r="B442" s="47">
        <f>IF(B441=0,0,IF((B441+100)*12&lt;=年薪个税筹划!$C$5,B441+100,0))</f>
        <v>0</v>
      </c>
      <c r="C442" s="47">
        <f t="shared" si="20"/>
        <v>0</v>
      </c>
      <c r="D442" s="47">
        <f>(B442&lt;&gt;0)*年薪个税筹划!$C$5-方案清单!B442*12</f>
        <v>0</v>
      </c>
      <c r="E442" s="48">
        <f>ROUND(MAX((B442-3500)*{0.03,0.1,0.2,0.25,0.3,0.35,0.45}-{0,105,555,1005,2755,5505,13505},0),2)</f>
        <v>0</v>
      </c>
      <c r="F442" s="48">
        <f>LOOKUP(D442/12,{0,1500.001,4500.001,9000.001,35000.001,55000.001,80000.001},{0.03,0.1,0.2,0.25,0.3,0.35,0.45})*D442-LOOKUP(D442/12,{0,1500.001,4500.001,9000.001,35000.001,55000.001,80000.001},{0,105,555,1005,2755,5505,13505})</f>
        <v>0</v>
      </c>
      <c r="G442" s="48">
        <f t="shared" si="22"/>
        <v>0</v>
      </c>
      <c r="H442" s="48" t="e">
        <f t="shared" ca="1" si="21"/>
        <v>#N/A</v>
      </c>
      <c r="I442" s="1"/>
    </row>
    <row r="443" spans="1:9">
      <c r="A443" s="43" t="s">
        <v>442</v>
      </c>
      <c r="B443" s="44">
        <f>IF(B442=0,0,IF((B442+100)*12&lt;=年薪个税筹划!$C$5,B442+100,0))</f>
        <v>0</v>
      </c>
      <c r="C443" s="44">
        <f t="shared" si="20"/>
        <v>0</v>
      </c>
      <c r="D443" s="44">
        <f>(B443&lt;&gt;0)*年薪个税筹划!$C$5-方案清单!B443*12</f>
        <v>0</v>
      </c>
      <c r="E443" s="45">
        <f>ROUND(MAX((B443-3500)*{0.03,0.1,0.2,0.25,0.3,0.35,0.45}-{0,105,555,1005,2755,5505,13505},0),2)</f>
        <v>0</v>
      </c>
      <c r="F443" s="45">
        <f>LOOKUP(D443/12,{0,1500.001,4500.001,9000.001,35000.001,55000.001,80000.001},{0.03,0.1,0.2,0.25,0.3,0.35,0.45})*D443-LOOKUP(D443/12,{0,1500.001,4500.001,9000.001,35000.001,55000.001,80000.001},{0,105,555,1005,2755,5505,13505})</f>
        <v>0</v>
      </c>
      <c r="G443" s="45">
        <f t="shared" si="22"/>
        <v>0</v>
      </c>
      <c r="H443" s="45" t="e">
        <f t="shared" ca="1" si="21"/>
        <v>#N/A</v>
      </c>
      <c r="I443" s="1"/>
    </row>
    <row r="444" spans="1:9">
      <c r="A444" s="46" t="s">
        <v>443</v>
      </c>
      <c r="B444" s="47">
        <f>IF(B443=0,0,IF((B443+100)*12&lt;=年薪个税筹划!$C$5,B443+100,0))</f>
        <v>0</v>
      </c>
      <c r="C444" s="47">
        <f t="shared" si="20"/>
        <v>0</v>
      </c>
      <c r="D444" s="47">
        <f>(B444&lt;&gt;0)*年薪个税筹划!$C$5-方案清单!B444*12</f>
        <v>0</v>
      </c>
      <c r="E444" s="48">
        <f>ROUND(MAX((B444-3500)*{0.03,0.1,0.2,0.25,0.3,0.35,0.45}-{0,105,555,1005,2755,5505,13505},0),2)</f>
        <v>0</v>
      </c>
      <c r="F444" s="48">
        <f>LOOKUP(D444/12,{0,1500.001,4500.001,9000.001,35000.001,55000.001,80000.001},{0.03,0.1,0.2,0.25,0.3,0.35,0.45})*D444-LOOKUP(D444/12,{0,1500.001,4500.001,9000.001,35000.001,55000.001,80000.001},{0,105,555,1005,2755,5505,13505})</f>
        <v>0</v>
      </c>
      <c r="G444" s="48">
        <f t="shared" si="22"/>
        <v>0</v>
      </c>
      <c r="H444" s="48" t="e">
        <f t="shared" ca="1" si="21"/>
        <v>#N/A</v>
      </c>
      <c r="I444" s="1"/>
    </row>
    <row r="445" spans="1:9">
      <c r="A445" s="43" t="s">
        <v>444</v>
      </c>
      <c r="B445" s="44">
        <f>IF(B444=0,0,IF((B444+100)*12&lt;=年薪个税筹划!$C$5,B444+100,0))</f>
        <v>0</v>
      </c>
      <c r="C445" s="44">
        <f t="shared" si="20"/>
        <v>0</v>
      </c>
      <c r="D445" s="44">
        <f>(B445&lt;&gt;0)*年薪个税筹划!$C$5-方案清单!B445*12</f>
        <v>0</v>
      </c>
      <c r="E445" s="45">
        <f>ROUND(MAX((B445-3500)*{0.03,0.1,0.2,0.25,0.3,0.35,0.45}-{0,105,555,1005,2755,5505,13505},0),2)</f>
        <v>0</v>
      </c>
      <c r="F445" s="45">
        <f>LOOKUP(D445/12,{0,1500.001,4500.001,9000.001,35000.001,55000.001,80000.001},{0.03,0.1,0.2,0.25,0.3,0.35,0.45})*D445-LOOKUP(D445/12,{0,1500.001,4500.001,9000.001,35000.001,55000.001,80000.001},{0,105,555,1005,2755,5505,13505})</f>
        <v>0</v>
      </c>
      <c r="G445" s="45">
        <f t="shared" si="22"/>
        <v>0</v>
      </c>
      <c r="H445" s="45" t="e">
        <f t="shared" ca="1" si="21"/>
        <v>#N/A</v>
      </c>
      <c r="I445" s="1"/>
    </row>
    <row r="446" spans="1:9">
      <c r="A446" s="46" t="s">
        <v>445</v>
      </c>
      <c r="B446" s="47">
        <f>IF(B445=0,0,IF((B445+100)*12&lt;=年薪个税筹划!$C$5,B445+100,0))</f>
        <v>0</v>
      </c>
      <c r="C446" s="47">
        <f t="shared" si="20"/>
        <v>0</v>
      </c>
      <c r="D446" s="47">
        <f>(B446&lt;&gt;0)*年薪个税筹划!$C$5-方案清单!B446*12</f>
        <v>0</v>
      </c>
      <c r="E446" s="48">
        <f>ROUND(MAX((B446-3500)*{0.03,0.1,0.2,0.25,0.3,0.35,0.45}-{0,105,555,1005,2755,5505,13505},0),2)</f>
        <v>0</v>
      </c>
      <c r="F446" s="48">
        <f>LOOKUP(D446/12,{0,1500.001,4500.001,9000.001,35000.001,55000.001,80000.001},{0.03,0.1,0.2,0.25,0.3,0.35,0.45})*D446-LOOKUP(D446/12,{0,1500.001,4500.001,9000.001,35000.001,55000.001,80000.001},{0,105,555,1005,2755,5505,13505})</f>
        <v>0</v>
      </c>
      <c r="G446" s="48">
        <f t="shared" si="22"/>
        <v>0</v>
      </c>
      <c r="H446" s="48" t="e">
        <f t="shared" ca="1" si="21"/>
        <v>#N/A</v>
      </c>
      <c r="I446" s="1"/>
    </row>
    <row r="447" spans="1:9">
      <c r="A447" s="43" t="s">
        <v>446</v>
      </c>
      <c r="B447" s="44">
        <f>IF(B446=0,0,IF((B446+100)*12&lt;=年薪个税筹划!$C$5,B446+100,0))</f>
        <v>0</v>
      </c>
      <c r="C447" s="44">
        <f t="shared" si="20"/>
        <v>0</v>
      </c>
      <c r="D447" s="44">
        <f>(B447&lt;&gt;0)*年薪个税筹划!$C$5-方案清单!B447*12</f>
        <v>0</v>
      </c>
      <c r="E447" s="45">
        <f>ROUND(MAX((B447-3500)*{0.03,0.1,0.2,0.25,0.3,0.35,0.45}-{0,105,555,1005,2755,5505,13505},0),2)</f>
        <v>0</v>
      </c>
      <c r="F447" s="45">
        <f>LOOKUP(D447/12,{0,1500.001,4500.001,9000.001,35000.001,55000.001,80000.001},{0.03,0.1,0.2,0.25,0.3,0.35,0.45})*D447-LOOKUP(D447/12,{0,1500.001,4500.001,9000.001,35000.001,55000.001,80000.001},{0,105,555,1005,2755,5505,13505})</f>
        <v>0</v>
      </c>
      <c r="G447" s="45">
        <f t="shared" si="22"/>
        <v>0</v>
      </c>
      <c r="H447" s="45" t="e">
        <f t="shared" ca="1" si="21"/>
        <v>#N/A</v>
      </c>
      <c r="I447" s="1"/>
    </row>
    <row r="448" spans="1:9">
      <c r="A448" s="46" t="s">
        <v>447</v>
      </c>
      <c r="B448" s="47">
        <f>IF(B447=0,0,IF((B447+100)*12&lt;=年薪个税筹划!$C$5,B447+100,0))</f>
        <v>0</v>
      </c>
      <c r="C448" s="47">
        <f t="shared" si="20"/>
        <v>0</v>
      </c>
      <c r="D448" s="47">
        <f>(B448&lt;&gt;0)*年薪个税筹划!$C$5-方案清单!B448*12</f>
        <v>0</v>
      </c>
      <c r="E448" s="48">
        <f>ROUND(MAX((B448-3500)*{0.03,0.1,0.2,0.25,0.3,0.35,0.45}-{0,105,555,1005,2755,5505,13505},0),2)</f>
        <v>0</v>
      </c>
      <c r="F448" s="48">
        <f>LOOKUP(D448/12,{0,1500.001,4500.001,9000.001,35000.001,55000.001,80000.001},{0.03,0.1,0.2,0.25,0.3,0.35,0.45})*D448-LOOKUP(D448/12,{0,1500.001,4500.001,9000.001,35000.001,55000.001,80000.001},{0,105,555,1005,2755,5505,13505})</f>
        <v>0</v>
      </c>
      <c r="G448" s="48">
        <f t="shared" si="22"/>
        <v>0</v>
      </c>
      <c r="H448" s="48" t="e">
        <f t="shared" ca="1" si="21"/>
        <v>#N/A</v>
      </c>
      <c r="I448" s="1"/>
    </row>
    <row r="449" spans="1:9">
      <c r="A449" s="43" t="s">
        <v>448</v>
      </c>
      <c r="B449" s="44">
        <f>IF(B448=0,0,IF((B448+100)*12&lt;=年薪个税筹划!$C$5,B448+100,0))</f>
        <v>0</v>
      </c>
      <c r="C449" s="44">
        <f t="shared" si="20"/>
        <v>0</v>
      </c>
      <c r="D449" s="44">
        <f>(B449&lt;&gt;0)*年薪个税筹划!$C$5-方案清单!B449*12</f>
        <v>0</v>
      </c>
      <c r="E449" s="45">
        <f>ROUND(MAX((B449-3500)*{0.03,0.1,0.2,0.25,0.3,0.35,0.45}-{0,105,555,1005,2755,5505,13505},0),2)</f>
        <v>0</v>
      </c>
      <c r="F449" s="45">
        <f>LOOKUP(D449/12,{0,1500.001,4500.001,9000.001,35000.001,55000.001,80000.001},{0.03,0.1,0.2,0.25,0.3,0.35,0.45})*D449-LOOKUP(D449/12,{0,1500.001,4500.001,9000.001,35000.001,55000.001,80000.001},{0,105,555,1005,2755,5505,13505})</f>
        <v>0</v>
      </c>
      <c r="G449" s="45">
        <f t="shared" si="22"/>
        <v>0</v>
      </c>
      <c r="H449" s="45" t="e">
        <f t="shared" ca="1" si="21"/>
        <v>#N/A</v>
      </c>
      <c r="I449" s="1"/>
    </row>
    <row r="450" spans="1:9">
      <c r="A450" s="46" t="s">
        <v>449</v>
      </c>
      <c r="B450" s="47">
        <f>IF(B449=0,0,IF((B449+100)*12&lt;=年薪个税筹划!$C$5,B449+100,0))</f>
        <v>0</v>
      </c>
      <c r="C450" s="47">
        <f t="shared" ref="C450:C513" si="23">B450*12</f>
        <v>0</v>
      </c>
      <c r="D450" s="47">
        <f>(B450&lt;&gt;0)*年薪个税筹划!$C$5-方案清单!B450*12</f>
        <v>0</v>
      </c>
      <c r="E450" s="48">
        <f>ROUND(MAX((B450-3500)*{0.03,0.1,0.2,0.25,0.3,0.35,0.45}-{0,105,555,1005,2755,5505,13505},0),2)</f>
        <v>0</v>
      </c>
      <c r="F450" s="48">
        <f>LOOKUP(D450/12,{0,1500.001,4500.001,9000.001,35000.001,55000.001,80000.001},{0.03,0.1,0.2,0.25,0.3,0.35,0.45})*D450-LOOKUP(D450/12,{0,1500.001,4500.001,9000.001,35000.001,55000.001,80000.001},{0,105,555,1005,2755,5505,13505})</f>
        <v>0</v>
      </c>
      <c r="G450" s="48">
        <f t="shared" si="22"/>
        <v>0</v>
      </c>
      <c r="H450" s="48" t="e">
        <f t="shared" ref="H450:H513" ca="1" si="24">IF(G450=MIN(个税总额),G450,#N/A)</f>
        <v>#N/A</v>
      </c>
      <c r="I450" s="1"/>
    </row>
    <row r="451" spans="1:9">
      <c r="A451" s="43" t="s">
        <v>450</v>
      </c>
      <c r="B451" s="44">
        <f>IF(B450=0,0,IF((B450+100)*12&lt;=年薪个税筹划!$C$5,B450+100,0))</f>
        <v>0</v>
      </c>
      <c r="C451" s="44">
        <f t="shared" si="23"/>
        <v>0</v>
      </c>
      <c r="D451" s="44">
        <f>(B451&lt;&gt;0)*年薪个税筹划!$C$5-方案清单!B451*12</f>
        <v>0</v>
      </c>
      <c r="E451" s="45">
        <f>ROUND(MAX((B451-3500)*{0.03,0.1,0.2,0.25,0.3,0.35,0.45}-{0,105,555,1005,2755,5505,13505},0),2)</f>
        <v>0</v>
      </c>
      <c r="F451" s="45">
        <f>LOOKUP(D451/12,{0,1500.001,4500.001,9000.001,35000.001,55000.001,80000.001},{0.03,0.1,0.2,0.25,0.3,0.35,0.45})*D451-LOOKUP(D451/12,{0,1500.001,4500.001,9000.001,35000.001,55000.001,80000.001},{0,105,555,1005,2755,5505,13505})</f>
        <v>0</v>
      </c>
      <c r="G451" s="45">
        <f t="shared" si="22"/>
        <v>0</v>
      </c>
      <c r="H451" s="45" t="e">
        <f t="shared" ca="1" si="24"/>
        <v>#N/A</v>
      </c>
      <c r="I451" s="1"/>
    </row>
    <row r="452" spans="1:9">
      <c r="A452" s="46" t="s">
        <v>451</v>
      </c>
      <c r="B452" s="47">
        <f>IF(B451=0,0,IF((B451+100)*12&lt;=年薪个税筹划!$C$5,B451+100,0))</f>
        <v>0</v>
      </c>
      <c r="C452" s="47">
        <f t="shared" si="23"/>
        <v>0</v>
      </c>
      <c r="D452" s="47">
        <f>(B452&lt;&gt;0)*年薪个税筹划!$C$5-方案清单!B452*12</f>
        <v>0</v>
      </c>
      <c r="E452" s="48">
        <f>ROUND(MAX((B452-3500)*{0.03,0.1,0.2,0.25,0.3,0.35,0.45}-{0,105,555,1005,2755,5505,13505},0),2)</f>
        <v>0</v>
      </c>
      <c r="F452" s="48">
        <f>LOOKUP(D452/12,{0,1500.001,4500.001,9000.001,35000.001,55000.001,80000.001},{0.03,0.1,0.2,0.25,0.3,0.35,0.45})*D452-LOOKUP(D452/12,{0,1500.001,4500.001,9000.001,35000.001,55000.001,80000.001},{0,105,555,1005,2755,5505,13505})</f>
        <v>0</v>
      </c>
      <c r="G452" s="48">
        <f t="shared" si="22"/>
        <v>0</v>
      </c>
      <c r="H452" s="48" t="e">
        <f t="shared" ca="1" si="24"/>
        <v>#N/A</v>
      </c>
      <c r="I452" s="1"/>
    </row>
    <row r="453" spans="1:9">
      <c r="A453" s="43" t="s">
        <v>452</v>
      </c>
      <c r="B453" s="44">
        <f>IF(B452=0,0,IF((B452+100)*12&lt;=年薪个税筹划!$C$5,B452+100,0))</f>
        <v>0</v>
      </c>
      <c r="C453" s="44">
        <f t="shared" si="23"/>
        <v>0</v>
      </c>
      <c r="D453" s="44">
        <f>(B453&lt;&gt;0)*年薪个税筹划!$C$5-方案清单!B453*12</f>
        <v>0</v>
      </c>
      <c r="E453" s="45">
        <f>ROUND(MAX((B453-3500)*{0.03,0.1,0.2,0.25,0.3,0.35,0.45}-{0,105,555,1005,2755,5505,13505},0),2)</f>
        <v>0</v>
      </c>
      <c r="F453" s="45">
        <f>LOOKUP(D453/12,{0,1500.001,4500.001,9000.001,35000.001,55000.001,80000.001},{0.03,0.1,0.2,0.25,0.3,0.35,0.45})*D453-LOOKUP(D453/12,{0,1500.001,4500.001,9000.001,35000.001,55000.001,80000.001},{0,105,555,1005,2755,5505,13505})</f>
        <v>0</v>
      </c>
      <c r="G453" s="45">
        <f t="shared" si="22"/>
        <v>0</v>
      </c>
      <c r="H453" s="45" t="e">
        <f t="shared" ca="1" si="24"/>
        <v>#N/A</v>
      </c>
      <c r="I453" s="1"/>
    </row>
    <row r="454" spans="1:9">
      <c r="A454" s="46" t="s">
        <v>453</v>
      </c>
      <c r="B454" s="47">
        <f>IF(B453=0,0,IF((B453+100)*12&lt;=年薪个税筹划!$C$5,B453+100,0))</f>
        <v>0</v>
      </c>
      <c r="C454" s="47">
        <f t="shared" si="23"/>
        <v>0</v>
      </c>
      <c r="D454" s="47">
        <f>(B454&lt;&gt;0)*年薪个税筹划!$C$5-方案清单!B454*12</f>
        <v>0</v>
      </c>
      <c r="E454" s="48">
        <f>ROUND(MAX((B454-3500)*{0.03,0.1,0.2,0.25,0.3,0.35,0.45}-{0,105,555,1005,2755,5505,13505},0),2)</f>
        <v>0</v>
      </c>
      <c r="F454" s="48">
        <f>LOOKUP(D454/12,{0,1500.001,4500.001,9000.001,35000.001,55000.001,80000.001},{0.03,0.1,0.2,0.25,0.3,0.35,0.45})*D454-LOOKUP(D454/12,{0,1500.001,4500.001,9000.001,35000.001,55000.001,80000.001},{0,105,555,1005,2755,5505,13505})</f>
        <v>0</v>
      </c>
      <c r="G454" s="48">
        <f t="shared" si="22"/>
        <v>0</v>
      </c>
      <c r="H454" s="48" t="e">
        <f t="shared" ca="1" si="24"/>
        <v>#N/A</v>
      </c>
      <c r="I454" s="1"/>
    </row>
    <row r="455" spans="1:9">
      <c r="A455" s="43" t="s">
        <v>454</v>
      </c>
      <c r="B455" s="44">
        <f>IF(B454=0,0,IF((B454+100)*12&lt;=年薪个税筹划!$C$5,B454+100,0))</f>
        <v>0</v>
      </c>
      <c r="C455" s="44">
        <f t="shared" si="23"/>
        <v>0</v>
      </c>
      <c r="D455" s="44">
        <f>(B455&lt;&gt;0)*年薪个税筹划!$C$5-方案清单!B455*12</f>
        <v>0</v>
      </c>
      <c r="E455" s="45">
        <f>ROUND(MAX((B455-3500)*{0.03,0.1,0.2,0.25,0.3,0.35,0.45}-{0,105,555,1005,2755,5505,13505},0),2)</f>
        <v>0</v>
      </c>
      <c r="F455" s="45">
        <f>LOOKUP(D455/12,{0,1500.001,4500.001,9000.001,35000.001,55000.001,80000.001},{0.03,0.1,0.2,0.25,0.3,0.35,0.45})*D455-LOOKUP(D455/12,{0,1500.001,4500.001,9000.001,35000.001,55000.001,80000.001},{0,105,555,1005,2755,5505,13505})</f>
        <v>0</v>
      </c>
      <c r="G455" s="45">
        <f t="shared" si="22"/>
        <v>0</v>
      </c>
      <c r="H455" s="45" t="e">
        <f t="shared" ca="1" si="24"/>
        <v>#N/A</v>
      </c>
      <c r="I455" s="1"/>
    </row>
    <row r="456" spans="1:9">
      <c r="A456" s="46" t="s">
        <v>455</v>
      </c>
      <c r="B456" s="47">
        <f>IF(B455=0,0,IF((B455+100)*12&lt;=年薪个税筹划!$C$5,B455+100,0))</f>
        <v>0</v>
      </c>
      <c r="C456" s="47">
        <f t="shared" si="23"/>
        <v>0</v>
      </c>
      <c r="D456" s="47">
        <f>(B456&lt;&gt;0)*年薪个税筹划!$C$5-方案清单!B456*12</f>
        <v>0</v>
      </c>
      <c r="E456" s="48">
        <f>ROUND(MAX((B456-3500)*{0.03,0.1,0.2,0.25,0.3,0.35,0.45}-{0,105,555,1005,2755,5505,13505},0),2)</f>
        <v>0</v>
      </c>
      <c r="F456" s="48">
        <f>LOOKUP(D456/12,{0,1500.001,4500.001,9000.001,35000.001,55000.001,80000.001},{0.03,0.1,0.2,0.25,0.3,0.35,0.45})*D456-LOOKUP(D456/12,{0,1500.001,4500.001,9000.001,35000.001,55000.001,80000.001},{0,105,555,1005,2755,5505,13505})</f>
        <v>0</v>
      </c>
      <c r="G456" s="48">
        <f t="shared" si="22"/>
        <v>0</v>
      </c>
      <c r="H456" s="48" t="e">
        <f t="shared" ca="1" si="24"/>
        <v>#N/A</v>
      </c>
      <c r="I456" s="1"/>
    </row>
    <row r="457" spans="1:9">
      <c r="A457" s="43" t="s">
        <v>456</v>
      </c>
      <c r="B457" s="44">
        <f>IF(B456=0,0,IF((B456+100)*12&lt;=年薪个税筹划!$C$5,B456+100,0))</f>
        <v>0</v>
      </c>
      <c r="C457" s="44">
        <f t="shared" si="23"/>
        <v>0</v>
      </c>
      <c r="D457" s="44">
        <f>(B457&lt;&gt;0)*年薪个税筹划!$C$5-方案清单!B457*12</f>
        <v>0</v>
      </c>
      <c r="E457" s="45">
        <f>ROUND(MAX((B457-3500)*{0.03,0.1,0.2,0.25,0.3,0.35,0.45}-{0,105,555,1005,2755,5505,13505},0),2)</f>
        <v>0</v>
      </c>
      <c r="F457" s="45">
        <f>LOOKUP(D457/12,{0,1500.001,4500.001,9000.001,35000.001,55000.001,80000.001},{0.03,0.1,0.2,0.25,0.3,0.35,0.45})*D457-LOOKUP(D457/12,{0,1500.001,4500.001,9000.001,35000.001,55000.001,80000.001},{0,105,555,1005,2755,5505,13505})</f>
        <v>0</v>
      </c>
      <c r="G457" s="45">
        <f t="shared" si="22"/>
        <v>0</v>
      </c>
      <c r="H457" s="45" t="e">
        <f t="shared" ca="1" si="24"/>
        <v>#N/A</v>
      </c>
      <c r="I457" s="1"/>
    </row>
    <row r="458" spans="1:9">
      <c r="A458" s="46" t="s">
        <v>457</v>
      </c>
      <c r="B458" s="47">
        <f>IF(B457=0,0,IF((B457+100)*12&lt;=年薪个税筹划!$C$5,B457+100,0))</f>
        <v>0</v>
      </c>
      <c r="C458" s="47">
        <f t="shared" si="23"/>
        <v>0</v>
      </c>
      <c r="D458" s="47">
        <f>(B458&lt;&gt;0)*年薪个税筹划!$C$5-方案清单!B458*12</f>
        <v>0</v>
      </c>
      <c r="E458" s="48">
        <f>ROUND(MAX((B458-3500)*{0.03,0.1,0.2,0.25,0.3,0.35,0.45}-{0,105,555,1005,2755,5505,13505},0),2)</f>
        <v>0</v>
      </c>
      <c r="F458" s="48">
        <f>LOOKUP(D458/12,{0,1500.001,4500.001,9000.001,35000.001,55000.001,80000.001},{0.03,0.1,0.2,0.25,0.3,0.35,0.45})*D458-LOOKUP(D458/12,{0,1500.001,4500.001,9000.001,35000.001,55000.001,80000.001},{0,105,555,1005,2755,5505,13505})</f>
        <v>0</v>
      </c>
      <c r="G458" s="48">
        <f t="shared" si="22"/>
        <v>0</v>
      </c>
      <c r="H458" s="48" t="e">
        <f t="shared" ca="1" si="24"/>
        <v>#N/A</v>
      </c>
      <c r="I458" s="1"/>
    </row>
    <row r="459" spans="1:9">
      <c r="A459" s="43" t="s">
        <v>458</v>
      </c>
      <c r="B459" s="44">
        <f>IF(B458=0,0,IF((B458+100)*12&lt;=年薪个税筹划!$C$5,B458+100,0))</f>
        <v>0</v>
      </c>
      <c r="C459" s="44">
        <f t="shared" si="23"/>
        <v>0</v>
      </c>
      <c r="D459" s="44">
        <f>(B459&lt;&gt;0)*年薪个税筹划!$C$5-方案清单!B459*12</f>
        <v>0</v>
      </c>
      <c r="E459" s="45">
        <f>ROUND(MAX((B459-3500)*{0.03,0.1,0.2,0.25,0.3,0.35,0.45}-{0,105,555,1005,2755,5505,13505},0),2)</f>
        <v>0</v>
      </c>
      <c r="F459" s="45">
        <f>LOOKUP(D459/12,{0,1500.001,4500.001,9000.001,35000.001,55000.001,80000.001},{0.03,0.1,0.2,0.25,0.3,0.35,0.45})*D459-LOOKUP(D459/12,{0,1500.001,4500.001,9000.001,35000.001,55000.001,80000.001},{0,105,555,1005,2755,5505,13505})</f>
        <v>0</v>
      </c>
      <c r="G459" s="45">
        <f t="shared" si="22"/>
        <v>0</v>
      </c>
      <c r="H459" s="45" t="e">
        <f t="shared" ca="1" si="24"/>
        <v>#N/A</v>
      </c>
      <c r="I459" s="1"/>
    </row>
    <row r="460" spans="1:9">
      <c r="A460" s="46" t="s">
        <v>459</v>
      </c>
      <c r="B460" s="47">
        <f>IF(B459=0,0,IF((B459+100)*12&lt;=年薪个税筹划!$C$5,B459+100,0))</f>
        <v>0</v>
      </c>
      <c r="C460" s="47">
        <f t="shared" si="23"/>
        <v>0</v>
      </c>
      <c r="D460" s="47">
        <f>(B460&lt;&gt;0)*年薪个税筹划!$C$5-方案清单!B460*12</f>
        <v>0</v>
      </c>
      <c r="E460" s="48">
        <f>ROUND(MAX((B460-3500)*{0.03,0.1,0.2,0.25,0.3,0.35,0.45}-{0,105,555,1005,2755,5505,13505},0),2)</f>
        <v>0</v>
      </c>
      <c r="F460" s="48">
        <f>LOOKUP(D460/12,{0,1500.001,4500.001,9000.001,35000.001,55000.001,80000.001},{0.03,0.1,0.2,0.25,0.3,0.35,0.45})*D460-LOOKUP(D460/12,{0,1500.001,4500.001,9000.001,35000.001,55000.001,80000.001},{0,105,555,1005,2755,5505,13505})</f>
        <v>0</v>
      </c>
      <c r="G460" s="48">
        <f t="shared" si="22"/>
        <v>0</v>
      </c>
      <c r="H460" s="48" t="e">
        <f t="shared" ca="1" si="24"/>
        <v>#N/A</v>
      </c>
      <c r="I460" s="1"/>
    </row>
    <row r="461" spans="1:9">
      <c r="A461" s="43" t="s">
        <v>460</v>
      </c>
      <c r="B461" s="44">
        <f>IF(B460=0,0,IF((B460+100)*12&lt;=年薪个税筹划!$C$5,B460+100,0))</f>
        <v>0</v>
      </c>
      <c r="C461" s="44">
        <f t="shared" si="23"/>
        <v>0</v>
      </c>
      <c r="D461" s="44">
        <f>(B461&lt;&gt;0)*年薪个税筹划!$C$5-方案清单!B461*12</f>
        <v>0</v>
      </c>
      <c r="E461" s="45">
        <f>ROUND(MAX((B461-3500)*{0.03,0.1,0.2,0.25,0.3,0.35,0.45}-{0,105,555,1005,2755,5505,13505},0),2)</f>
        <v>0</v>
      </c>
      <c r="F461" s="45">
        <f>LOOKUP(D461/12,{0,1500.001,4500.001,9000.001,35000.001,55000.001,80000.001},{0.03,0.1,0.2,0.25,0.3,0.35,0.45})*D461-LOOKUP(D461/12,{0,1500.001,4500.001,9000.001,35000.001,55000.001,80000.001},{0,105,555,1005,2755,5505,13505})</f>
        <v>0</v>
      </c>
      <c r="G461" s="45">
        <f t="shared" si="22"/>
        <v>0</v>
      </c>
      <c r="H461" s="45" t="e">
        <f t="shared" ca="1" si="24"/>
        <v>#N/A</v>
      </c>
      <c r="I461" s="1"/>
    </row>
    <row r="462" spans="1:9">
      <c r="A462" s="46" t="s">
        <v>461</v>
      </c>
      <c r="B462" s="47">
        <f>IF(B461=0,0,IF((B461+100)*12&lt;=年薪个税筹划!$C$5,B461+100,0))</f>
        <v>0</v>
      </c>
      <c r="C462" s="47">
        <f t="shared" si="23"/>
        <v>0</v>
      </c>
      <c r="D462" s="47">
        <f>(B462&lt;&gt;0)*年薪个税筹划!$C$5-方案清单!B462*12</f>
        <v>0</v>
      </c>
      <c r="E462" s="48">
        <f>ROUND(MAX((B462-3500)*{0.03,0.1,0.2,0.25,0.3,0.35,0.45}-{0,105,555,1005,2755,5505,13505},0),2)</f>
        <v>0</v>
      </c>
      <c r="F462" s="48">
        <f>LOOKUP(D462/12,{0,1500.001,4500.001,9000.001,35000.001,55000.001,80000.001},{0.03,0.1,0.2,0.25,0.3,0.35,0.45})*D462-LOOKUP(D462/12,{0,1500.001,4500.001,9000.001,35000.001,55000.001,80000.001},{0,105,555,1005,2755,5505,13505})</f>
        <v>0</v>
      </c>
      <c r="G462" s="48">
        <f t="shared" si="22"/>
        <v>0</v>
      </c>
      <c r="H462" s="48" t="e">
        <f t="shared" ca="1" si="24"/>
        <v>#N/A</v>
      </c>
      <c r="I462" s="1"/>
    </row>
    <row r="463" spans="1:9">
      <c r="A463" s="43" t="s">
        <v>462</v>
      </c>
      <c r="B463" s="44">
        <f>IF(B462=0,0,IF((B462+100)*12&lt;=年薪个税筹划!$C$5,B462+100,0))</f>
        <v>0</v>
      </c>
      <c r="C463" s="44">
        <f t="shared" si="23"/>
        <v>0</v>
      </c>
      <c r="D463" s="44">
        <f>(B463&lt;&gt;0)*年薪个税筹划!$C$5-方案清单!B463*12</f>
        <v>0</v>
      </c>
      <c r="E463" s="45">
        <f>ROUND(MAX((B463-3500)*{0.03,0.1,0.2,0.25,0.3,0.35,0.45}-{0,105,555,1005,2755,5505,13505},0),2)</f>
        <v>0</v>
      </c>
      <c r="F463" s="45">
        <f>LOOKUP(D463/12,{0,1500.001,4500.001,9000.001,35000.001,55000.001,80000.001},{0.03,0.1,0.2,0.25,0.3,0.35,0.45})*D463-LOOKUP(D463/12,{0,1500.001,4500.001,9000.001,35000.001,55000.001,80000.001},{0,105,555,1005,2755,5505,13505})</f>
        <v>0</v>
      </c>
      <c r="G463" s="45">
        <f t="shared" si="22"/>
        <v>0</v>
      </c>
      <c r="H463" s="45" t="e">
        <f t="shared" ca="1" si="24"/>
        <v>#N/A</v>
      </c>
      <c r="I463" s="1"/>
    </row>
    <row r="464" spans="1:9">
      <c r="A464" s="46" t="s">
        <v>463</v>
      </c>
      <c r="B464" s="47">
        <f>IF(B463=0,0,IF((B463+100)*12&lt;=年薪个税筹划!$C$5,B463+100,0))</f>
        <v>0</v>
      </c>
      <c r="C464" s="47">
        <f t="shared" si="23"/>
        <v>0</v>
      </c>
      <c r="D464" s="47">
        <f>(B464&lt;&gt;0)*年薪个税筹划!$C$5-方案清单!B464*12</f>
        <v>0</v>
      </c>
      <c r="E464" s="48">
        <f>ROUND(MAX((B464-3500)*{0.03,0.1,0.2,0.25,0.3,0.35,0.45}-{0,105,555,1005,2755,5505,13505},0),2)</f>
        <v>0</v>
      </c>
      <c r="F464" s="48">
        <f>LOOKUP(D464/12,{0,1500.001,4500.001,9000.001,35000.001,55000.001,80000.001},{0.03,0.1,0.2,0.25,0.3,0.35,0.45})*D464-LOOKUP(D464/12,{0,1500.001,4500.001,9000.001,35000.001,55000.001,80000.001},{0,105,555,1005,2755,5505,13505})</f>
        <v>0</v>
      </c>
      <c r="G464" s="48">
        <f t="shared" si="22"/>
        <v>0</v>
      </c>
      <c r="H464" s="48" t="e">
        <f t="shared" ca="1" si="24"/>
        <v>#N/A</v>
      </c>
      <c r="I464" s="1"/>
    </row>
    <row r="465" spans="1:9">
      <c r="A465" s="43" t="s">
        <v>464</v>
      </c>
      <c r="B465" s="44">
        <f>IF(B464=0,0,IF((B464+100)*12&lt;=年薪个税筹划!$C$5,B464+100,0))</f>
        <v>0</v>
      </c>
      <c r="C465" s="44">
        <f t="shared" si="23"/>
        <v>0</v>
      </c>
      <c r="D465" s="44">
        <f>(B465&lt;&gt;0)*年薪个税筹划!$C$5-方案清单!B465*12</f>
        <v>0</v>
      </c>
      <c r="E465" s="45">
        <f>ROUND(MAX((B465-3500)*{0.03,0.1,0.2,0.25,0.3,0.35,0.45}-{0,105,555,1005,2755,5505,13505},0),2)</f>
        <v>0</v>
      </c>
      <c r="F465" s="45">
        <f>LOOKUP(D465/12,{0,1500.001,4500.001,9000.001,35000.001,55000.001,80000.001},{0.03,0.1,0.2,0.25,0.3,0.35,0.45})*D465-LOOKUP(D465/12,{0,1500.001,4500.001,9000.001,35000.001,55000.001,80000.001},{0,105,555,1005,2755,5505,13505})</f>
        <v>0</v>
      </c>
      <c r="G465" s="45">
        <f t="shared" si="22"/>
        <v>0</v>
      </c>
      <c r="H465" s="45" t="e">
        <f t="shared" ca="1" si="24"/>
        <v>#N/A</v>
      </c>
      <c r="I465" s="1"/>
    </row>
    <row r="466" spans="1:9">
      <c r="A466" s="46" t="s">
        <v>465</v>
      </c>
      <c r="B466" s="47">
        <f>IF(B465=0,0,IF((B465+100)*12&lt;=年薪个税筹划!$C$5,B465+100,0))</f>
        <v>0</v>
      </c>
      <c r="C466" s="47">
        <f t="shared" si="23"/>
        <v>0</v>
      </c>
      <c r="D466" s="47">
        <f>(B466&lt;&gt;0)*年薪个税筹划!$C$5-方案清单!B466*12</f>
        <v>0</v>
      </c>
      <c r="E466" s="48">
        <f>ROUND(MAX((B466-3500)*{0.03,0.1,0.2,0.25,0.3,0.35,0.45}-{0,105,555,1005,2755,5505,13505},0),2)</f>
        <v>0</v>
      </c>
      <c r="F466" s="48">
        <f>LOOKUP(D466/12,{0,1500.001,4500.001,9000.001,35000.001,55000.001,80000.001},{0.03,0.1,0.2,0.25,0.3,0.35,0.45})*D466-LOOKUP(D466/12,{0,1500.001,4500.001,9000.001,35000.001,55000.001,80000.001},{0,105,555,1005,2755,5505,13505})</f>
        <v>0</v>
      </c>
      <c r="G466" s="48">
        <f t="shared" si="22"/>
        <v>0</v>
      </c>
      <c r="H466" s="48" t="e">
        <f t="shared" ca="1" si="24"/>
        <v>#N/A</v>
      </c>
      <c r="I466" s="1"/>
    </row>
    <row r="467" spans="1:9">
      <c r="A467" s="43" t="s">
        <v>466</v>
      </c>
      <c r="B467" s="44">
        <f>IF(B466=0,0,IF((B466+100)*12&lt;=年薪个税筹划!$C$5,B466+100,0))</f>
        <v>0</v>
      </c>
      <c r="C467" s="44">
        <f t="shared" si="23"/>
        <v>0</v>
      </c>
      <c r="D467" s="44">
        <f>(B467&lt;&gt;0)*年薪个税筹划!$C$5-方案清单!B467*12</f>
        <v>0</v>
      </c>
      <c r="E467" s="45">
        <f>ROUND(MAX((B467-3500)*{0.03,0.1,0.2,0.25,0.3,0.35,0.45}-{0,105,555,1005,2755,5505,13505},0),2)</f>
        <v>0</v>
      </c>
      <c r="F467" s="45">
        <f>LOOKUP(D467/12,{0,1500.001,4500.001,9000.001,35000.001,55000.001,80000.001},{0.03,0.1,0.2,0.25,0.3,0.35,0.45})*D467-LOOKUP(D467/12,{0,1500.001,4500.001,9000.001,35000.001,55000.001,80000.001},{0,105,555,1005,2755,5505,13505})</f>
        <v>0</v>
      </c>
      <c r="G467" s="45">
        <f t="shared" si="22"/>
        <v>0</v>
      </c>
      <c r="H467" s="45" t="e">
        <f t="shared" ca="1" si="24"/>
        <v>#N/A</v>
      </c>
      <c r="I467" s="1"/>
    </row>
    <row r="468" spans="1:9">
      <c r="A468" s="46" t="s">
        <v>467</v>
      </c>
      <c r="B468" s="47">
        <f>IF(B467=0,0,IF((B467+100)*12&lt;=年薪个税筹划!$C$5,B467+100,0))</f>
        <v>0</v>
      </c>
      <c r="C468" s="47">
        <f t="shared" si="23"/>
        <v>0</v>
      </c>
      <c r="D468" s="47">
        <f>(B468&lt;&gt;0)*年薪个税筹划!$C$5-方案清单!B468*12</f>
        <v>0</v>
      </c>
      <c r="E468" s="48">
        <f>ROUND(MAX((B468-3500)*{0.03,0.1,0.2,0.25,0.3,0.35,0.45}-{0,105,555,1005,2755,5505,13505},0),2)</f>
        <v>0</v>
      </c>
      <c r="F468" s="48">
        <f>LOOKUP(D468/12,{0,1500.001,4500.001,9000.001,35000.001,55000.001,80000.001},{0.03,0.1,0.2,0.25,0.3,0.35,0.45})*D468-LOOKUP(D468/12,{0,1500.001,4500.001,9000.001,35000.001,55000.001,80000.001},{0,105,555,1005,2755,5505,13505})</f>
        <v>0</v>
      </c>
      <c r="G468" s="48">
        <f t="shared" si="22"/>
        <v>0</v>
      </c>
      <c r="H468" s="48" t="e">
        <f t="shared" ca="1" si="24"/>
        <v>#N/A</v>
      </c>
      <c r="I468" s="1"/>
    </row>
    <row r="469" spans="1:9">
      <c r="A469" s="43" t="s">
        <v>468</v>
      </c>
      <c r="B469" s="44">
        <f>IF(B468=0,0,IF((B468+100)*12&lt;=年薪个税筹划!$C$5,B468+100,0))</f>
        <v>0</v>
      </c>
      <c r="C469" s="44">
        <f t="shared" si="23"/>
        <v>0</v>
      </c>
      <c r="D469" s="44">
        <f>(B469&lt;&gt;0)*年薪个税筹划!$C$5-方案清单!B469*12</f>
        <v>0</v>
      </c>
      <c r="E469" s="45">
        <f>ROUND(MAX((B469-3500)*{0.03,0.1,0.2,0.25,0.3,0.35,0.45}-{0,105,555,1005,2755,5505,13505},0),2)</f>
        <v>0</v>
      </c>
      <c r="F469" s="45">
        <f>LOOKUP(D469/12,{0,1500.001,4500.001,9000.001,35000.001,55000.001,80000.001},{0.03,0.1,0.2,0.25,0.3,0.35,0.45})*D469-LOOKUP(D469/12,{0,1500.001,4500.001,9000.001,35000.001,55000.001,80000.001},{0,105,555,1005,2755,5505,13505})</f>
        <v>0</v>
      </c>
      <c r="G469" s="45">
        <f t="shared" si="22"/>
        <v>0</v>
      </c>
      <c r="H469" s="45" t="e">
        <f t="shared" ca="1" si="24"/>
        <v>#N/A</v>
      </c>
      <c r="I469" s="1"/>
    </row>
    <row r="470" spans="1:9">
      <c r="A470" s="46" t="s">
        <v>469</v>
      </c>
      <c r="B470" s="47">
        <f>IF(B469=0,0,IF((B469+100)*12&lt;=年薪个税筹划!$C$5,B469+100,0))</f>
        <v>0</v>
      </c>
      <c r="C470" s="47">
        <f t="shared" si="23"/>
        <v>0</v>
      </c>
      <c r="D470" s="47">
        <f>(B470&lt;&gt;0)*年薪个税筹划!$C$5-方案清单!B470*12</f>
        <v>0</v>
      </c>
      <c r="E470" s="48">
        <f>ROUND(MAX((B470-3500)*{0.03,0.1,0.2,0.25,0.3,0.35,0.45}-{0,105,555,1005,2755,5505,13505},0),2)</f>
        <v>0</v>
      </c>
      <c r="F470" s="48">
        <f>LOOKUP(D470/12,{0,1500.001,4500.001,9000.001,35000.001,55000.001,80000.001},{0.03,0.1,0.2,0.25,0.3,0.35,0.45})*D470-LOOKUP(D470/12,{0,1500.001,4500.001,9000.001,35000.001,55000.001,80000.001},{0,105,555,1005,2755,5505,13505})</f>
        <v>0</v>
      </c>
      <c r="G470" s="48">
        <f t="shared" si="22"/>
        <v>0</v>
      </c>
      <c r="H470" s="48" t="e">
        <f t="shared" ca="1" si="24"/>
        <v>#N/A</v>
      </c>
      <c r="I470" s="1"/>
    </row>
    <row r="471" spans="1:9">
      <c r="A471" s="43" t="s">
        <v>470</v>
      </c>
      <c r="B471" s="44">
        <f>IF(B470=0,0,IF((B470+100)*12&lt;=年薪个税筹划!$C$5,B470+100,0))</f>
        <v>0</v>
      </c>
      <c r="C471" s="44">
        <f t="shared" si="23"/>
        <v>0</v>
      </c>
      <c r="D471" s="44">
        <f>(B471&lt;&gt;0)*年薪个税筹划!$C$5-方案清单!B471*12</f>
        <v>0</v>
      </c>
      <c r="E471" s="45">
        <f>ROUND(MAX((B471-3500)*{0.03,0.1,0.2,0.25,0.3,0.35,0.45}-{0,105,555,1005,2755,5505,13505},0),2)</f>
        <v>0</v>
      </c>
      <c r="F471" s="45">
        <f>LOOKUP(D471/12,{0,1500.001,4500.001,9000.001,35000.001,55000.001,80000.001},{0.03,0.1,0.2,0.25,0.3,0.35,0.45})*D471-LOOKUP(D471/12,{0,1500.001,4500.001,9000.001,35000.001,55000.001,80000.001},{0,105,555,1005,2755,5505,13505})</f>
        <v>0</v>
      </c>
      <c r="G471" s="45">
        <f t="shared" si="22"/>
        <v>0</v>
      </c>
      <c r="H471" s="45" t="e">
        <f t="shared" ca="1" si="24"/>
        <v>#N/A</v>
      </c>
      <c r="I471" s="1"/>
    </row>
    <row r="472" spans="1:9">
      <c r="A472" s="46" t="s">
        <v>471</v>
      </c>
      <c r="B472" s="47">
        <f>IF(B471=0,0,IF((B471+100)*12&lt;=年薪个税筹划!$C$5,B471+100,0))</f>
        <v>0</v>
      </c>
      <c r="C472" s="47">
        <f t="shared" si="23"/>
        <v>0</v>
      </c>
      <c r="D472" s="47">
        <f>(B472&lt;&gt;0)*年薪个税筹划!$C$5-方案清单!B472*12</f>
        <v>0</v>
      </c>
      <c r="E472" s="48">
        <f>ROUND(MAX((B472-3500)*{0.03,0.1,0.2,0.25,0.3,0.35,0.45}-{0,105,555,1005,2755,5505,13505},0),2)</f>
        <v>0</v>
      </c>
      <c r="F472" s="48">
        <f>LOOKUP(D472/12,{0,1500.001,4500.001,9000.001,35000.001,55000.001,80000.001},{0.03,0.1,0.2,0.25,0.3,0.35,0.45})*D472-LOOKUP(D472/12,{0,1500.001,4500.001,9000.001,35000.001,55000.001,80000.001},{0,105,555,1005,2755,5505,13505})</f>
        <v>0</v>
      </c>
      <c r="G472" s="48">
        <f t="shared" si="22"/>
        <v>0</v>
      </c>
      <c r="H472" s="48" t="e">
        <f t="shared" ca="1" si="24"/>
        <v>#N/A</v>
      </c>
      <c r="I472" s="1"/>
    </row>
    <row r="473" spans="1:9">
      <c r="A473" s="43" t="s">
        <v>472</v>
      </c>
      <c r="B473" s="44">
        <f>IF(B472=0,0,IF((B472+100)*12&lt;=年薪个税筹划!$C$5,B472+100,0))</f>
        <v>0</v>
      </c>
      <c r="C473" s="44">
        <f t="shared" si="23"/>
        <v>0</v>
      </c>
      <c r="D473" s="44">
        <f>(B473&lt;&gt;0)*年薪个税筹划!$C$5-方案清单!B473*12</f>
        <v>0</v>
      </c>
      <c r="E473" s="45">
        <f>ROUND(MAX((B473-3500)*{0.03,0.1,0.2,0.25,0.3,0.35,0.45}-{0,105,555,1005,2755,5505,13505},0),2)</f>
        <v>0</v>
      </c>
      <c r="F473" s="45">
        <f>LOOKUP(D473/12,{0,1500.001,4500.001,9000.001,35000.001,55000.001,80000.001},{0.03,0.1,0.2,0.25,0.3,0.35,0.45})*D473-LOOKUP(D473/12,{0,1500.001,4500.001,9000.001,35000.001,55000.001,80000.001},{0,105,555,1005,2755,5505,13505})</f>
        <v>0</v>
      </c>
      <c r="G473" s="45">
        <f t="shared" si="22"/>
        <v>0</v>
      </c>
      <c r="H473" s="45" t="e">
        <f t="shared" ca="1" si="24"/>
        <v>#N/A</v>
      </c>
      <c r="I473" s="1"/>
    </row>
    <row r="474" spans="1:9">
      <c r="A474" s="46" t="s">
        <v>473</v>
      </c>
      <c r="B474" s="47">
        <f>IF(B473=0,0,IF((B473+100)*12&lt;=年薪个税筹划!$C$5,B473+100,0))</f>
        <v>0</v>
      </c>
      <c r="C474" s="47">
        <f t="shared" si="23"/>
        <v>0</v>
      </c>
      <c r="D474" s="47">
        <f>(B474&lt;&gt;0)*年薪个税筹划!$C$5-方案清单!B474*12</f>
        <v>0</v>
      </c>
      <c r="E474" s="48">
        <f>ROUND(MAX((B474-3500)*{0.03,0.1,0.2,0.25,0.3,0.35,0.45}-{0,105,555,1005,2755,5505,13505},0),2)</f>
        <v>0</v>
      </c>
      <c r="F474" s="48">
        <f>LOOKUP(D474/12,{0,1500.001,4500.001,9000.001,35000.001,55000.001,80000.001},{0.03,0.1,0.2,0.25,0.3,0.35,0.45})*D474-LOOKUP(D474/12,{0,1500.001,4500.001,9000.001,35000.001,55000.001,80000.001},{0,105,555,1005,2755,5505,13505})</f>
        <v>0</v>
      </c>
      <c r="G474" s="48">
        <f t="shared" si="22"/>
        <v>0</v>
      </c>
      <c r="H474" s="48" t="e">
        <f t="shared" ca="1" si="24"/>
        <v>#N/A</v>
      </c>
      <c r="I474" s="1"/>
    </row>
    <row r="475" spans="1:9">
      <c r="A475" s="43" t="s">
        <v>474</v>
      </c>
      <c r="B475" s="44">
        <f>IF(B474=0,0,IF((B474+100)*12&lt;=年薪个税筹划!$C$5,B474+100,0))</f>
        <v>0</v>
      </c>
      <c r="C475" s="44">
        <f t="shared" si="23"/>
        <v>0</v>
      </c>
      <c r="D475" s="44">
        <f>(B475&lt;&gt;0)*年薪个税筹划!$C$5-方案清单!B475*12</f>
        <v>0</v>
      </c>
      <c r="E475" s="45">
        <f>ROUND(MAX((B475-3500)*{0.03,0.1,0.2,0.25,0.3,0.35,0.45}-{0,105,555,1005,2755,5505,13505},0),2)</f>
        <v>0</v>
      </c>
      <c r="F475" s="45">
        <f>LOOKUP(D475/12,{0,1500.001,4500.001,9000.001,35000.001,55000.001,80000.001},{0.03,0.1,0.2,0.25,0.3,0.35,0.45})*D475-LOOKUP(D475/12,{0,1500.001,4500.001,9000.001,35000.001,55000.001,80000.001},{0,105,555,1005,2755,5505,13505})</f>
        <v>0</v>
      </c>
      <c r="G475" s="45">
        <f t="shared" si="22"/>
        <v>0</v>
      </c>
      <c r="H475" s="45" t="e">
        <f t="shared" ca="1" si="24"/>
        <v>#N/A</v>
      </c>
      <c r="I475" s="1"/>
    </row>
    <row r="476" spans="1:9">
      <c r="A476" s="46" t="s">
        <v>475</v>
      </c>
      <c r="B476" s="47">
        <f>IF(B475=0,0,IF((B475+100)*12&lt;=年薪个税筹划!$C$5,B475+100,0))</f>
        <v>0</v>
      </c>
      <c r="C476" s="47">
        <f t="shared" si="23"/>
        <v>0</v>
      </c>
      <c r="D476" s="47">
        <f>(B476&lt;&gt;0)*年薪个税筹划!$C$5-方案清单!B476*12</f>
        <v>0</v>
      </c>
      <c r="E476" s="48">
        <f>ROUND(MAX((B476-3500)*{0.03,0.1,0.2,0.25,0.3,0.35,0.45}-{0,105,555,1005,2755,5505,13505},0),2)</f>
        <v>0</v>
      </c>
      <c r="F476" s="48">
        <f>LOOKUP(D476/12,{0,1500.001,4500.001,9000.001,35000.001,55000.001,80000.001},{0.03,0.1,0.2,0.25,0.3,0.35,0.45})*D476-LOOKUP(D476/12,{0,1500.001,4500.001,9000.001,35000.001,55000.001,80000.001},{0,105,555,1005,2755,5505,13505})</f>
        <v>0</v>
      </c>
      <c r="G476" s="48">
        <f t="shared" si="22"/>
        <v>0</v>
      </c>
      <c r="H476" s="48" t="e">
        <f t="shared" ca="1" si="24"/>
        <v>#N/A</v>
      </c>
      <c r="I476" s="1"/>
    </row>
    <row r="477" spans="1:9">
      <c r="A477" s="43" t="s">
        <v>476</v>
      </c>
      <c r="B477" s="44">
        <f>IF(B476=0,0,IF((B476+100)*12&lt;=年薪个税筹划!$C$5,B476+100,0))</f>
        <v>0</v>
      </c>
      <c r="C477" s="44">
        <f t="shared" si="23"/>
        <v>0</v>
      </c>
      <c r="D477" s="44">
        <f>(B477&lt;&gt;0)*年薪个税筹划!$C$5-方案清单!B477*12</f>
        <v>0</v>
      </c>
      <c r="E477" s="45">
        <f>ROUND(MAX((B477-3500)*{0.03,0.1,0.2,0.25,0.3,0.35,0.45}-{0,105,555,1005,2755,5505,13505},0),2)</f>
        <v>0</v>
      </c>
      <c r="F477" s="45">
        <f>LOOKUP(D477/12,{0,1500.001,4500.001,9000.001,35000.001,55000.001,80000.001},{0.03,0.1,0.2,0.25,0.3,0.35,0.45})*D477-LOOKUP(D477/12,{0,1500.001,4500.001,9000.001,35000.001,55000.001,80000.001},{0,105,555,1005,2755,5505,13505})</f>
        <v>0</v>
      </c>
      <c r="G477" s="45">
        <f t="shared" si="22"/>
        <v>0</v>
      </c>
      <c r="H477" s="45" t="e">
        <f t="shared" ca="1" si="24"/>
        <v>#N/A</v>
      </c>
      <c r="I477" s="1"/>
    </row>
    <row r="478" spans="1:9">
      <c r="A478" s="46" t="s">
        <v>477</v>
      </c>
      <c r="B478" s="47">
        <f>IF(B477=0,0,IF((B477+100)*12&lt;=年薪个税筹划!$C$5,B477+100,0))</f>
        <v>0</v>
      </c>
      <c r="C478" s="47">
        <f t="shared" si="23"/>
        <v>0</v>
      </c>
      <c r="D478" s="47">
        <f>(B478&lt;&gt;0)*年薪个税筹划!$C$5-方案清单!B478*12</f>
        <v>0</v>
      </c>
      <c r="E478" s="48">
        <f>ROUND(MAX((B478-3500)*{0.03,0.1,0.2,0.25,0.3,0.35,0.45}-{0,105,555,1005,2755,5505,13505},0),2)</f>
        <v>0</v>
      </c>
      <c r="F478" s="48">
        <f>LOOKUP(D478/12,{0,1500.001,4500.001,9000.001,35000.001,55000.001,80000.001},{0.03,0.1,0.2,0.25,0.3,0.35,0.45})*D478-LOOKUP(D478/12,{0,1500.001,4500.001,9000.001,35000.001,55000.001,80000.001},{0,105,555,1005,2755,5505,13505})</f>
        <v>0</v>
      </c>
      <c r="G478" s="48">
        <f t="shared" si="22"/>
        <v>0</v>
      </c>
      <c r="H478" s="48" t="e">
        <f t="shared" ca="1" si="24"/>
        <v>#N/A</v>
      </c>
      <c r="I478" s="1"/>
    </row>
    <row r="479" spans="1:9">
      <c r="A479" s="43" t="s">
        <v>478</v>
      </c>
      <c r="B479" s="44">
        <f>IF(B478=0,0,IF((B478+100)*12&lt;=年薪个税筹划!$C$5,B478+100,0))</f>
        <v>0</v>
      </c>
      <c r="C479" s="44">
        <f t="shared" si="23"/>
        <v>0</v>
      </c>
      <c r="D479" s="44">
        <f>(B479&lt;&gt;0)*年薪个税筹划!$C$5-方案清单!B479*12</f>
        <v>0</v>
      </c>
      <c r="E479" s="45">
        <f>ROUND(MAX((B479-3500)*{0.03,0.1,0.2,0.25,0.3,0.35,0.45}-{0,105,555,1005,2755,5505,13505},0),2)</f>
        <v>0</v>
      </c>
      <c r="F479" s="45">
        <f>LOOKUP(D479/12,{0,1500.001,4500.001,9000.001,35000.001,55000.001,80000.001},{0.03,0.1,0.2,0.25,0.3,0.35,0.45})*D479-LOOKUP(D479/12,{0,1500.001,4500.001,9000.001,35000.001,55000.001,80000.001},{0,105,555,1005,2755,5505,13505})</f>
        <v>0</v>
      </c>
      <c r="G479" s="45">
        <f t="shared" si="22"/>
        <v>0</v>
      </c>
      <c r="H479" s="45" t="e">
        <f t="shared" ca="1" si="24"/>
        <v>#N/A</v>
      </c>
      <c r="I479" s="1"/>
    </row>
    <row r="480" spans="1:9">
      <c r="A480" s="46" t="s">
        <v>479</v>
      </c>
      <c r="B480" s="47">
        <f>IF(B479=0,0,IF((B479+100)*12&lt;=年薪个税筹划!$C$5,B479+100,0))</f>
        <v>0</v>
      </c>
      <c r="C480" s="47">
        <f t="shared" si="23"/>
        <v>0</v>
      </c>
      <c r="D480" s="47">
        <f>(B480&lt;&gt;0)*年薪个税筹划!$C$5-方案清单!B480*12</f>
        <v>0</v>
      </c>
      <c r="E480" s="48">
        <f>ROUND(MAX((B480-3500)*{0.03,0.1,0.2,0.25,0.3,0.35,0.45}-{0,105,555,1005,2755,5505,13505},0),2)</f>
        <v>0</v>
      </c>
      <c r="F480" s="48">
        <f>LOOKUP(D480/12,{0,1500.001,4500.001,9000.001,35000.001,55000.001,80000.001},{0.03,0.1,0.2,0.25,0.3,0.35,0.45})*D480-LOOKUP(D480/12,{0,1500.001,4500.001,9000.001,35000.001,55000.001,80000.001},{0,105,555,1005,2755,5505,13505})</f>
        <v>0</v>
      </c>
      <c r="G480" s="48">
        <f t="shared" si="22"/>
        <v>0</v>
      </c>
      <c r="H480" s="48" t="e">
        <f t="shared" ca="1" si="24"/>
        <v>#N/A</v>
      </c>
      <c r="I480" s="1"/>
    </row>
    <row r="481" spans="1:9">
      <c r="A481" s="43" t="s">
        <v>480</v>
      </c>
      <c r="B481" s="44">
        <f>IF(B480=0,0,IF((B480+100)*12&lt;=年薪个税筹划!$C$5,B480+100,0))</f>
        <v>0</v>
      </c>
      <c r="C481" s="44">
        <f t="shared" si="23"/>
        <v>0</v>
      </c>
      <c r="D481" s="44">
        <f>(B481&lt;&gt;0)*年薪个税筹划!$C$5-方案清单!B481*12</f>
        <v>0</v>
      </c>
      <c r="E481" s="45">
        <f>ROUND(MAX((B481-3500)*{0.03,0.1,0.2,0.25,0.3,0.35,0.45}-{0,105,555,1005,2755,5505,13505},0),2)</f>
        <v>0</v>
      </c>
      <c r="F481" s="45">
        <f>LOOKUP(D481/12,{0,1500.001,4500.001,9000.001,35000.001,55000.001,80000.001},{0.03,0.1,0.2,0.25,0.3,0.35,0.45})*D481-LOOKUP(D481/12,{0,1500.001,4500.001,9000.001,35000.001,55000.001,80000.001},{0,105,555,1005,2755,5505,13505})</f>
        <v>0</v>
      </c>
      <c r="G481" s="45">
        <f t="shared" si="22"/>
        <v>0</v>
      </c>
      <c r="H481" s="45" t="e">
        <f t="shared" ca="1" si="24"/>
        <v>#N/A</v>
      </c>
      <c r="I481" s="1"/>
    </row>
    <row r="482" spans="1:9">
      <c r="A482" s="46" t="s">
        <v>481</v>
      </c>
      <c r="B482" s="47">
        <f>IF(B481=0,0,IF((B481+100)*12&lt;=年薪个税筹划!$C$5,B481+100,0))</f>
        <v>0</v>
      </c>
      <c r="C482" s="47">
        <f t="shared" si="23"/>
        <v>0</v>
      </c>
      <c r="D482" s="47">
        <f>(B482&lt;&gt;0)*年薪个税筹划!$C$5-方案清单!B482*12</f>
        <v>0</v>
      </c>
      <c r="E482" s="48">
        <f>ROUND(MAX((B482-3500)*{0.03,0.1,0.2,0.25,0.3,0.35,0.45}-{0,105,555,1005,2755,5505,13505},0),2)</f>
        <v>0</v>
      </c>
      <c r="F482" s="48">
        <f>LOOKUP(D482/12,{0,1500.001,4500.001,9000.001,35000.001,55000.001,80000.001},{0.03,0.1,0.2,0.25,0.3,0.35,0.45})*D482-LOOKUP(D482/12,{0,1500.001,4500.001,9000.001,35000.001,55000.001,80000.001},{0,105,555,1005,2755,5505,13505})</f>
        <v>0</v>
      </c>
      <c r="G482" s="48">
        <f t="shared" si="22"/>
        <v>0</v>
      </c>
      <c r="H482" s="48" t="e">
        <f t="shared" ca="1" si="24"/>
        <v>#N/A</v>
      </c>
      <c r="I482" s="1"/>
    </row>
    <row r="483" spans="1:9">
      <c r="A483" s="43" t="s">
        <v>482</v>
      </c>
      <c r="B483" s="44">
        <f>IF(B482=0,0,IF((B482+100)*12&lt;=年薪个税筹划!$C$5,B482+100,0))</f>
        <v>0</v>
      </c>
      <c r="C483" s="44">
        <f t="shared" si="23"/>
        <v>0</v>
      </c>
      <c r="D483" s="44">
        <f>(B483&lt;&gt;0)*年薪个税筹划!$C$5-方案清单!B483*12</f>
        <v>0</v>
      </c>
      <c r="E483" s="45">
        <f>ROUND(MAX((B483-3500)*{0.03,0.1,0.2,0.25,0.3,0.35,0.45}-{0,105,555,1005,2755,5505,13505},0),2)</f>
        <v>0</v>
      </c>
      <c r="F483" s="45">
        <f>LOOKUP(D483/12,{0,1500.001,4500.001,9000.001,35000.001,55000.001,80000.001},{0.03,0.1,0.2,0.25,0.3,0.35,0.45})*D483-LOOKUP(D483/12,{0,1500.001,4500.001,9000.001,35000.001,55000.001,80000.001},{0,105,555,1005,2755,5505,13505})</f>
        <v>0</v>
      </c>
      <c r="G483" s="45">
        <f t="shared" si="22"/>
        <v>0</v>
      </c>
      <c r="H483" s="45" t="e">
        <f t="shared" ca="1" si="24"/>
        <v>#N/A</v>
      </c>
      <c r="I483" s="1"/>
    </row>
    <row r="484" spans="1:9">
      <c r="A484" s="46" t="s">
        <v>483</v>
      </c>
      <c r="B484" s="47">
        <f>IF(B483=0,0,IF((B483+100)*12&lt;=年薪个税筹划!$C$5,B483+100,0))</f>
        <v>0</v>
      </c>
      <c r="C484" s="47">
        <f t="shared" si="23"/>
        <v>0</v>
      </c>
      <c r="D484" s="47">
        <f>(B484&lt;&gt;0)*年薪个税筹划!$C$5-方案清单!B484*12</f>
        <v>0</v>
      </c>
      <c r="E484" s="48">
        <f>ROUND(MAX((B484-3500)*{0.03,0.1,0.2,0.25,0.3,0.35,0.45}-{0,105,555,1005,2755,5505,13505},0),2)</f>
        <v>0</v>
      </c>
      <c r="F484" s="48">
        <f>LOOKUP(D484/12,{0,1500.001,4500.001,9000.001,35000.001,55000.001,80000.001},{0.03,0.1,0.2,0.25,0.3,0.35,0.45})*D484-LOOKUP(D484/12,{0,1500.001,4500.001,9000.001,35000.001,55000.001,80000.001},{0,105,555,1005,2755,5505,13505})</f>
        <v>0</v>
      </c>
      <c r="G484" s="48">
        <f t="shared" si="22"/>
        <v>0</v>
      </c>
      <c r="H484" s="48" t="e">
        <f t="shared" ca="1" si="24"/>
        <v>#N/A</v>
      </c>
      <c r="I484" s="1"/>
    </row>
    <row r="485" spans="1:9">
      <c r="A485" s="43" t="s">
        <v>484</v>
      </c>
      <c r="B485" s="44">
        <f>IF(B484=0,0,IF((B484+100)*12&lt;=年薪个税筹划!$C$5,B484+100,0))</f>
        <v>0</v>
      </c>
      <c r="C485" s="44">
        <f t="shared" si="23"/>
        <v>0</v>
      </c>
      <c r="D485" s="44">
        <f>(B485&lt;&gt;0)*年薪个税筹划!$C$5-方案清单!B485*12</f>
        <v>0</v>
      </c>
      <c r="E485" s="45">
        <f>ROUND(MAX((B485-3500)*{0.03,0.1,0.2,0.25,0.3,0.35,0.45}-{0,105,555,1005,2755,5505,13505},0),2)</f>
        <v>0</v>
      </c>
      <c r="F485" s="45">
        <f>LOOKUP(D485/12,{0,1500.001,4500.001,9000.001,35000.001,55000.001,80000.001},{0.03,0.1,0.2,0.25,0.3,0.35,0.45})*D485-LOOKUP(D485/12,{0,1500.001,4500.001,9000.001,35000.001,55000.001,80000.001},{0,105,555,1005,2755,5505,13505})</f>
        <v>0</v>
      </c>
      <c r="G485" s="45">
        <f t="shared" si="22"/>
        <v>0</v>
      </c>
      <c r="H485" s="45" t="e">
        <f t="shared" ca="1" si="24"/>
        <v>#N/A</v>
      </c>
      <c r="I485" s="1"/>
    </row>
    <row r="486" spans="1:9">
      <c r="A486" s="46" t="s">
        <v>485</v>
      </c>
      <c r="B486" s="47">
        <f>IF(B485=0,0,IF((B485+100)*12&lt;=年薪个税筹划!$C$5,B485+100,0))</f>
        <v>0</v>
      </c>
      <c r="C486" s="47">
        <f t="shared" si="23"/>
        <v>0</v>
      </c>
      <c r="D486" s="47">
        <f>(B486&lt;&gt;0)*年薪个税筹划!$C$5-方案清单!B486*12</f>
        <v>0</v>
      </c>
      <c r="E486" s="48">
        <f>ROUND(MAX((B486-3500)*{0.03,0.1,0.2,0.25,0.3,0.35,0.45}-{0,105,555,1005,2755,5505,13505},0),2)</f>
        <v>0</v>
      </c>
      <c r="F486" s="48">
        <f>LOOKUP(D486/12,{0,1500.001,4500.001,9000.001,35000.001,55000.001,80000.001},{0.03,0.1,0.2,0.25,0.3,0.35,0.45})*D486-LOOKUP(D486/12,{0,1500.001,4500.001,9000.001,35000.001,55000.001,80000.001},{0,105,555,1005,2755,5505,13505})</f>
        <v>0</v>
      </c>
      <c r="G486" s="48">
        <f t="shared" si="22"/>
        <v>0</v>
      </c>
      <c r="H486" s="48" t="e">
        <f t="shared" ca="1" si="24"/>
        <v>#N/A</v>
      </c>
      <c r="I486" s="1"/>
    </row>
    <row r="487" spans="1:9">
      <c r="A487" s="43" t="s">
        <v>486</v>
      </c>
      <c r="B487" s="44">
        <f>IF(B486=0,0,IF((B486+100)*12&lt;=年薪个税筹划!$C$5,B486+100,0))</f>
        <v>0</v>
      </c>
      <c r="C487" s="44">
        <f t="shared" si="23"/>
        <v>0</v>
      </c>
      <c r="D487" s="44">
        <f>(B487&lt;&gt;0)*年薪个税筹划!$C$5-方案清单!B487*12</f>
        <v>0</v>
      </c>
      <c r="E487" s="45">
        <f>ROUND(MAX((B487-3500)*{0.03,0.1,0.2,0.25,0.3,0.35,0.45}-{0,105,555,1005,2755,5505,13505},0),2)</f>
        <v>0</v>
      </c>
      <c r="F487" s="45">
        <f>LOOKUP(D487/12,{0,1500.001,4500.001,9000.001,35000.001,55000.001,80000.001},{0.03,0.1,0.2,0.25,0.3,0.35,0.45})*D487-LOOKUP(D487/12,{0,1500.001,4500.001,9000.001,35000.001,55000.001,80000.001},{0,105,555,1005,2755,5505,13505})</f>
        <v>0</v>
      </c>
      <c r="G487" s="45">
        <f t="shared" ref="G487:G550" si="25">E487*12+F487</f>
        <v>0</v>
      </c>
      <c r="H487" s="45" t="e">
        <f t="shared" ca="1" si="24"/>
        <v>#N/A</v>
      </c>
      <c r="I487" s="1"/>
    </row>
    <row r="488" spans="1:9">
      <c r="A488" s="46" t="s">
        <v>487</v>
      </c>
      <c r="B488" s="47">
        <f>IF(B487=0,0,IF((B487+100)*12&lt;=年薪个税筹划!$C$5,B487+100,0))</f>
        <v>0</v>
      </c>
      <c r="C488" s="47">
        <f t="shared" si="23"/>
        <v>0</v>
      </c>
      <c r="D488" s="47">
        <f>(B488&lt;&gt;0)*年薪个税筹划!$C$5-方案清单!B488*12</f>
        <v>0</v>
      </c>
      <c r="E488" s="48">
        <f>ROUND(MAX((B488-3500)*{0.03,0.1,0.2,0.25,0.3,0.35,0.45}-{0,105,555,1005,2755,5505,13505},0),2)</f>
        <v>0</v>
      </c>
      <c r="F488" s="48">
        <f>LOOKUP(D488/12,{0,1500.001,4500.001,9000.001,35000.001,55000.001,80000.001},{0.03,0.1,0.2,0.25,0.3,0.35,0.45})*D488-LOOKUP(D488/12,{0,1500.001,4500.001,9000.001,35000.001,55000.001,80000.001},{0,105,555,1005,2755,5505,13505})</f>
        <v>0</v>
      </c>
      <c r="G488" s="48">
        <f t="shared" si="25"/>
        <v>0</v>
      </c>
      <c r="H488" s="48" t="e">
        <f t="shared" ca="1" si="24"/>
        <v>#N/A</v>
      </c>
      <c r="I488" s="1"/>
    </row>
    <row r="489" spans="1:9">
      <c r="A489" s="43" t="s">
        <v>488</v>
      </c>
      <c r="B489" s="44">
        <f>IF(B488=0,0,IF((B488+100)*12&lt;=年薪个税筹划!$C$5,B488+100,0))</f>
        <v>0</v>
      </c>
      <c r="C489" s="44">
        <f t="shared" si="23"/>
        <v>0</v>
      </c>
      <c r="D489" s="44">
        <f>(B489&lt;&gt;0)*年薪个税筹划!$C$5-方案清单!B489*12</f>
        <v>0</v>
      </c>
      <c r="E489" s="45">
        <f>ROUND(MAX((B489-3500)*{0.03,0.1,0.2,0.25,0.3,0.35,0.45}-{0,105,555,1005,2755,5505,13505},0),2)</f>
        <v>0</v>
      </c>
      <c r="F489" s="45">
        <f>LOOKUP(D489/12,{0,1500.001,4500.001,9000.001,35000.001,55000.001,80000.001},{0.03,0.1,0.2,0.25,0.3,0.35,0.45})*D489-LOOKUP(D489/12,{0,1500.001,4500.001,9000.001,35000.001,55000.001,80000.001},{0,105,555,1005,2755,5505,13505})</f>
        <v>0</v>
      </c>
      <c r="G489" s="45">
        <f t="shared" si="25"/>
        <v>0</v>
      </c>
      <c r="H489" s="45" t="e">
        <f t="shared" ca="1" si="24"/>
        <v>#N/A</v>
      </c>
      <c r="I489" s="1"/>
    </row>
    <row r="490" spans="1:9">
      <c r="A490" s="46" t="s">
        <v>489</v>
      </c>
      <c r="B490" s="47">
        <f>IF(B489=0,0,IF((B489+100)*12&lt;=年薪个税筹划!$C$5,B489+100,0))</f>
        <v>0</v>
      </c>
      <c r="C490" s="47">
        <f t="shared" si="23"/>
        <v>0</v>
      </c>
      <c r="D490" s="47">
        <f>(B490&lt;&gt;0)*年薪个税筹划!$C$5-方案清单!B490*12</f>
        <v>0</v>
      </c>
      <c r="E490" s="48">
        <f>ROUND(MAX((B490-3500)*{0.03,0.1,0.2,0.25,0.3,0.35,0.45}-{0,105,555,1005,2755,5505,13505},0),2)</f>
        <v>0</v>
      </c>
      <c r="F490" s="48">
        <f>LOOKUP(D490/12,{0,1500.001,4500.001,9000.001,35000.001,55000.001,80000.001},{0.03,0.1,0.2,0.25,0.3,0.35,0.45})*D490-LOOKUP(D490/12,{0,1500.001,4500.001,9000.001,35000.001,55000.001,80000.001},{0,105,555,1005,2755,5505,13505})</f>
        <v>0</v>
      </c>
      <c r="G490" s="48">
        <f t="shared" si="25"/>
        <v>0</v>
      </c>
      <c r="H490" s="48" t="e">
        <f t="shared" ca="1" si="24"/>
        <v>#N/A</v>
      </c>
      <c r="I490" s="1"/>
    </row>
    <row r="491" spans="1:9">
      <c r="A491" s="43" t="s">
        <v>490</v>
      </c>
      <c r="B491" s="44">
        <f>IF(B490=0,0,IF((B490+100)*12&lt;=年薪个税筹划!$C$5,B490+100,0))</f>
        <v>0</v>
      </c>
      <c r="C491" s="44">
        <f t="shared" si="23"/>
        <v>0</v>
      </c>
      <c r="D491" s="44">
        <f>(B491&lt;&gt;0)*年薪个税筹划!$C$5-方案清单!B491*12</f>
        <v>0</v>
      </c>
      <c r="E491" s="45">
        <f>ROUND(MAX((B491-3500)*{0.03,0.1,0.2,0.25,0.3,0.35,0.45}-{0,105,555,1005,2755,5505,13505},0),2)</f>
        <v>0</v>
      </c>
      <c r="F491" s="45">
        <f>LOOKUP(D491/12,{0,1500.001,4500.001,9000.001,35000.001,55000.001,80000.001},{0.03,0.1,0.2,0.25,0.3,0.35,0.45})*D491-LOOKUP(D491/12,{0,1500.001,4500.001,9000.001,35000.001,55000.001,80000.001},{0,105,555,1005,2755,5505,13505})</f>
        <v>0</v>
      </c>
      <c r="G491" s="45">
        <f t="shared" si="25"/>
        <v>0</v>
      </c>
      <c r="H491" s="45" t="e">
        <f t="shared" ca="1" si="24"/>
        <v>#N/A</v>
      </c>
      <c r="I491" s="1"/>
    </row>
    <row r="492" spans="1:9">
      <c r="A492" s="46" t="s">
        <v>491</v>
      </c>
      <c r="B492" s="47">
        <f>IF(B491=0,0,IF((B491+100)*12&lt;=年薪个税筹划!$C$5,B491+100,0))</f>
        <v>0</v>
      </c>
      <c r="C492" s="47">
        <f t="shared" si="23"/>
        <v>0</v>
      </c>
      <c r="D492" s="47">
        <f>(B492&lt;&gt;0)*年薪个税筹划!$C$5-方案清单!B492*12</f>
        <v>0</v>
      </c>
      <c r="E492" s="48">
        <f>ROUND(MAX((B492-3500)*{0.03,0.1,0.2,0.25,0.3,0.35,0.45}-{0,105,555,1005,2755,5505,13505},0),2)</f>
        <v>0</v>
      </c>
      <c r="F492" s="48">
        <f>LOOKUP(D492/12,{0,1500.001,4500.001,9000.001,35000.001,55000.001,80000.001},{0.03,0.1,0.2,0.25,0.3,0.35,0.45})*D492-LOOKUP(D492/12,{0,1500.001,4500.001,9000.001,35000.001,55000.001,80000.001},{0,105,555,1005,2755,5505,13505})</f>
        <v>0</v>
      </c>
      <c r="G492" s="48">
        <f t="shared" si="25"/>
        <v>0</v>
      </c>
      <c r="H492" s="48" t="e">
        <f t="shared" ca="1" si="24"/>
        <v>#N/A</v>
      </c>
      <c r="I492" s="1"/>
    </row>
    <row r="493" spans="1:9">
      <c r="A493" s="43" t="s">
        <v>492</v>
      </c>
      <c r="B493" s="44">
        <f>IF(B492=0,0,IF((B492+100)*12&lt;=年薪个税筹划!$C$5,B492+100,0))</f>
        <v>0</v>
      </c>
      <c r="C493" s="44">
        <f t="shared" si="23"/>
        <v>0</v>
      </c>
      <c r="D493" s="44">
        <f>(B493&lt;&gt;0)*年薪个税筹划!$C$5-方案清单!B493*12</f>
        <v>0</v>
      </c>
      <c r="E493" s="45">
        <f>ROUND(MAX((B493-3500)*{0.03,0.1,0.2,0.25,0.3,0.35,0.45}-{0,105,555,1005,2755,5505,13505},0),2)</f>
        <v>0</v>
      </c>
      <c r="F493" s="45">
        <f>LOOKUP(D493/12,{0,1500.001,4500.001,9000.001,35000.001,55000.001,80000.001},{0.03,0.1,0.2,0.25,0.3,0.35,0.45})*D493-LOOKUP(D493/12,{0,1500.001,4500.001,9000.001,35000.001,55000.001,80000.001},{0,105,555,1005,2755,5505,13505})</f>
        <v>0</v>
      </c>
      <c r="G493" s="45">
        <f t="shared" si="25"/>
        <v>0</v>
      </c>
      <c r="H493" s="45" t="e">
        <f t="shared" ca="1" si="24"/>
        <v>#N/A</v>
      </c>
      <c r="I493" s="1"/>
    </row>
    <row r="494" spans="1:9">
      <c r="A494" s="46" t="s">
        <v>493</v>
      </c>
      <c r="B494" s="47">
        <f>IF(B493=0,0,IF((B493+100)*12&lt;=年薪个税筹划!$C$5,B493+100,0))</f>
        <v>0</v>
      </c>
      <c r="C494" s="47">
        <f t="shared" si="23"/>
        <v>0</v>
      </c>
      <c r="D494" s="47">
        <f>(B494&lt;&gt;0)*年薪个税筹划!$C$5-方案清单!B494*12</f>
        <v>0</v>
      </c>
      <c r="E494" s="48">
        <f>ROUND(MAX((B494-3500)*{0.03,0.1,0.2,0.25,0.3,0.35,0.45}-{0,105,555,1005,2755,5505,13505},0),2)</f>
        <v>0</v>
      </c>
      <c r="F494" s="48">
        <f>LOOKUP(D494/12,{0,1500.001,4500.001,9000.001,35000.001,55000.001,80000.001},{0.03,0.1,0.2,0.25,0.3,0.35,0.45})*D494-LOOKUP(D494/12,{0,1500.001,4500.001,9000.001,35000.001,55000.001,80000.001},{0,105,555,1005,2755,5505,13505})</f>
        <v>0</v>
      </c>
      <c r="G494" s="48">
        <f t="shared" si="25"/>
        <v>0</v>
      </c>
      <c r="H494" s="48" t="e">
        <f t="shared" ca="1" si="24"/>
        <v>#N/A</v>
      </c>
      <c r="I494" s="1"/>
    </row>
    <row r="495" spans="1:9">
      <c r="A495" s="43" t="s">
        <v>494</v>
      </c>
      <c r="B495" s="44">
        <f>IF(B494=0,0,IF((B494+100)*12&lt;=年薪个税筹划!$C$5,B494+100,0))</f>
        <v>0</v>
      </c>
      <c r="C495" s="44">
        <f t="shared" si="23"/>
        <v>0</v>
      </c>
      <c r="D495" s="44">
        <f>(B495&lt;&gt;0)*年薪个税筹划!$C$5-方案清单!B495*12</f>
        <v>0</v>
      </c>
      <c r="E495" s="45">
        <f>ROUND(MAX((B495-3500)*{0.03,0.1,0.2,0.25,0.3,0.35,0.45}-{0,105,555,1005,2755,5505,13505},0),2)</f>
        <v>0</v>
      </c>
      <c r="F495" s="45">
        <f>LOOKUP(D495/12,{0,1500.001,4500.001,9000.001,35000.001,55000.001,80000.001},{0.03,0.1,0.2,0.25,0.3,0.35,0.45})*D495-LOOKUP(D495/12,{0,1500.001,4500.001,9000.001,35000.001,55000.001,80000.001},{0,105,555,1005,2755,5505,13505})</f>
        <v>0</v>
      </c>
      <c r="G495" s="45">
        <f t="shared" si="25"/>
        <v>0</v>
      </c>
      <c r="H495" s="45" t="e">
        <f t="shared" ca="1" si="24"/>
        <v>#N/A</v>
      </c>
      <c r="I495" s="1"/>
    </row>
    <row r="496" spans="1:9">
      <c r="A496" s="46" t="s">
        <v>495</v>
      </c>
      <c r="B496" s="47">
        <f>IF(B495=0,0,IF((B495+100)*12&lt;=年薪个税筹划!$C$5,B495+100,0))</f>
        <v>0</v>
      </c>
      <c r="C496" s="47">
        <f t="shared" si="23"/>
        <v>0</v>
      </c>
      <c r="D496" s="47">
        <f>(B496&lt;&gt;0)*年薪个税筹划!$C$5-方案清单!B496*12</f>
        <v>0</v>
      </c>
      <c r="E496" s="48">
        <f>ROUND(MAX((B496-3500)*{0.03,0.1,0.2,0.25,0.3,0.35,0.45}-{0,105,555,1005,2755,5505,13505},0),2)</f>
        <v>0</v>
      </c>
      <c r="F496" s="48">
        <f>LOOKUP(D496/12,{0,1500.001,4500.001,9000.001,35000.001,55000.001,80000.001},{0.03,0.1,0.2,0.25,0.3,0.35,0.45})*D496-LOOKUP(D496/12,{0,1500.001,4500.001,9000.001,35000.001,55000.001,80000.001},{0,105,555,1005,2755,5505,13505})</f>
        <v>0</v>
      </c>
      <c r="G496" s="48">
        <f t="shared" si="25"/>
        <v>0</v>
      </c>
      <c r="H496" s="48" t="e">
        <f t="shared" ca="1" si="24"/>
        <v>#N/A</v>
      </c>
      <c r="I496" s="1"/>
    </row>
    <row r="497" spans="1:9">
      <c r="A497" s="43" t="s">
        <v>496</v>
      </c>
      <c r="B497" s="44">
        <f>IF(B496=0,0,IF((B496+100)*12&lt;=年薪个税筹划!$C$5,B496+100,0))</f>
        <v>0</v>
      </c>
      <c r="C497" s="44">
        <f t="shared" si="23"/>
        <v>0</v>
      </c>
      <c r="D497" s="44">
        <f>(B497&lt;&gt;0)*年薪个税筹划!$C$5-方案清单!B497*12</f>
        <v>0</v>
      </c>
      <c r="E497" s="45">
        <f>ROUND(MAX((B497-3500)*{0.03,0.1,0.2,0.25,0.3,0.35,0.45}-{0,105,555,1005,2755,5505,13505},0),2)</f>
        <v>0</v>
      </c>
      <c r="F497" s="45">
        <f>LOOKUP(D497/12,{0,1500.001,4500.001,9000.001,35000.001,55000.001,80000.001},{0.03,0.1,0.2,0.25,0.3,0.35,0.45})*D497-LOOKUP(D497/12,{0,1500.001,4500.001,9000.001,35000.001,55000.001,80000.001},{0,105,555,1005,2755,5505,13505})</f>
        <v>0</v>
      </c>
      <c r="G497" s="45">
        <f t="shared" si="25"/>
        <v>0</v>
      </c>
      <c r="H497" s="45" t="e">
        <f t="shared" ca="1" si="24"/>
        <v>#N/A</v>
      </c>
      <c r="I497" s="1"/>
    </row>
    <row r="498" spans="1:9">
      <c r="A498" s="46" t="s">
        <v>497</v>
      </c>
      <c r="B498" s="47">
        <f>IF(B497=0,0,IF((B497+100)*12&lt;=年薪个税筹划!$C$5,B497+100,0))</f>
        <v>0</v>
      </c>
      <c r="C498" s="47">
        <f t="shared" si="23"/>
        <v>0</v>
      </c>
      <c r="D498" s="47">
        <f>(B498&lt;&gt;0)*年薪个税筹划!$C$5-方案清单!B498*12</f>
        <v>0</v>
      </c>
      <c r="E498" s="48">
        <f>ROUND(MAX((B498-3500)*{0.03,0.1,0.2,0.25,0.3,0.35,0.45}-{0,105,555,1005,2755,5505,13505},0),2)</f>
        <v>0</v>
      </c>
      <c r="F498" s="48">
        <f>LOOKUP(D498/12,{0,1500.001,4500.001,9000.001,35000.001,55000.001,80000.001},{0.03,0.1,0.2,0.25,0.3,0.35,0.45})*D498-LOOKUP(D498/12,{0,1500.001,4500.001,9000.001,35000.001,55000.001,80000.001},{0,105,555,1005,2755,5505,13505})</f>
        <v>0</v>
      </c>
      <c r="G498" s="48">
        <f t="shared" si="25"/>
        <v>0</v>
      </c>
      <c r="H498" s="48" t="e">
        <f t="shared" ca="1" si="24"/>
        <v>#N/A</v>
      </c>
      <c r="I498" s="1"/>
    </row>
    <row r="499" spans="1:9">
      <c r="A499" s="43" t="s">
        <v>498</v>
      </c>
      <c r="B499" s="44">
        <f>IF(B498=0,0,IF((B498+100)*12&lt;=年薪个税筹划!$C$5,B498+100,0))</f>
        <v>0</v>
      </c>
      <c r="C499" s="44">
        <f t="shared" si="23"/>
        <v>0</v>
      </c>
      <c r="D499" s="44">
        <f>(B499&lt;&gt;0)*年薪个税筹划!$C$5-方案清单!B499*12</f>
        <v>0</v>
      </c>
      <c r="E499" s="45">
        <f>ROUND(MAX((B499-3500)*{0.03,0.1,0.2,0.25,0.3,0.35,0.45}-{0,105,555,1005,2755,5505,13505},0),2)</f>
        <v>0</v>
      </c>
      <c r="F499" s="45">
        <f>LOOKUP(D499/12,{0,1500.001,4500.001,9000.001,35000.001,55000.001,80000.001},{0.03,0.1,0.2,0.25,0.3,0.35,0.45})*D499-LOOKUP(D499/12,{0,1500.001,4500.001,9000.001,35000.001,55000.001,80000.001},{0,105,555,1005,2755,5505,13505})</f>
        <v>0</v>
      </c>
      <c r="G499" s="45">
        <f t="shared" si="25"/>
        <v>0</v>
      </c>
      <c r="H499" s="45" t="e">
        <f t="shared" ca="1" si="24"/>
        <v>#N/A</v>
      </c>
      <c r="I499" s="1"/>
    </row>
    <row r="500" spans="1:9">
      <c r="A500" s="46" t="s">
        <v>499</v>
      </c>
      <c r="B500" s="47">
        <f>IF(B499=0,0,IF((B499+100)*12&lt;=年薪个税筹划!$C$5,B499+100,0))</f>
        <v>0</v>
      </c>
      <c r="C500" s="47">
        <f t="shared" si="23"/>
        <v>0</v>
      </c>
      <c r="D500" s="47">
        <f>(B500&lt;&gt;0)*年薪个税筹划!$C$5-方案清单!B500*12</f>
        <v>0</v>
      </c>
      <c r="E500" s="48">
        <f>ROUND(MAX((B500-3500)*{0.03,0.1,0.2,0.25,0.3,0.35,0.45}-{0,105,555,1005,2755,5505,13505},0),2)</f>
        <v>0</v>
      </c>
      <c r="F500" s="48">
        <f>LOOKUP(D500/12,{0,1500.001,4500.001,9000.001,35000.001,55000.001,80000.001},{0.03,0.1,0.2,0.25,0.3,0.35,0.45})*D500-LOOKUP(D500/12,{0,1500.001,4500.001,9000.001,35000.001,55000.001,80000.001},{0,105,555,1005,2755,5505,13505})</f>
        <v>0</v>
      </c>
      <c r="G500" s="48">
        <f t="shared" si="25"/>
        <v>0</v>
      </c>
      <c r="H500" s="48" t="e">
        <f t="shared" ca="1" si="24"/>
        <v>#N/A</v>
      </c>
      <c r="I500" s="1"/>
    </row>
    <row r="501" spans="1:9">
      <c r="A501" s="43" t="s">
        <v>500</v>
      </c>
      <c r="B501" s="44">
        <f>IF(B500=0,0,IF((B500+100)*12&lt;=年薪个税筹划!$C$5,B500+100,0))</f>
        <v>0</v>
      </c>
      <c r="C501" s="44">
        <f t="shared" si="23"/>
        <v>0</v>
      </c>
      <c r="D501" s="44">
        <f>(B501&lt;&gt;0)*年薪个税筹划!$C$5-方案清单!B501*12</f>
        <v>0</v>
      </c>
      <c r="E501" s="45">
        <f>ROUND(MAX((B501-3500)*{0.03,0.1,0.2,0.25,0.3,0.35,0.45}-{0,105,555,1005,2755,5505,13505},0),2)</f>
        <v>0</v>
      </c>
      <c r="F501" s="45">
        <f>LOOKUP(D501/12,{0,1500.001,4500.001,9000.001,35000.001,55000.001,80000.001},{0.03,0.1,0.2,0.25,0.3,0.35,0.45})*D501-LOOKUP(D501/12,{0,1500.001,4500.001,9000.001,35000.001,55000.001,80000.001},{0,105,555,1005,2755,5505,13505})</f>
        <v>0</v>
      </c>
      <c r="G501" s="45">
        <f t="shared" si="25"/>
        <v>0</v>
      </c>
      <c r="H501" s="45" t="e">
        <f t="shared" ca="1" si="24"/>
        <v>#N/A</v>
      </c>
      <c r="I501" s="1"/>
    </row>
    <row r="502" spans="1:9">
      <c r="A502" s="46" t="s">
        <v>501</v>
      </c>
      <c r="B502" s="47">
        <f>IF(B501=0,0,IF((B501+100)*12&lt;=年薪个税筹划!$C$5,B501+100,0))</f>
        <v>0</v>
      </c>
      <c r="C502" s="47">
        <f t="shared" si="23"/>
        <v>0</v>
      </c>
      <c r="D502" s="47">
        <f>(B502&lt;&gt;0)*年薪个税筹划!$C$5-方案清单!B502*12</f>
        <v>0</v>
      </c>
      <c r="E502" s="48">
        <f>ROUND(MAX((B502-3500)*{0.03,0.1,0.2,0.25,0.3,0.35,0.45}-{0,105,555,1005,2755,5505,13505},0),2)</f>
        <v>0</v>
      </c>
      <c r="F502" s="48">
        <f>LOOKUP(D502/12,{0,1500.001,4500.001,9000.001,35000.001,55000.001,80000.001},{0.03,0.1,0.2,0.25,0.3,0.35,0.45})*D502-LOOKUP(D502/12,{0,1500.001,4500.001,9000.001,35000.001,55000.001,80000.001},{0,105,555,1005,2755,5505,13505})</f>
        <v>0</v>
      </c>
      <c r="G502" s="48">
        <f t="shared" si="25"/>
        <v>0</v>
      </c>
      <c r="H502" s="48" t="e">
        <f t="shared" ca="1" si="24"/>
        <v>#N/A</v>
      </c>
      <c r="I502" s="1"/>
    </row>
    <row r="503" spans="1:9">
      <c r="A503" s="43" t="s">
        <v>502</v>
      </c>
      <c r="B503" s="44">
        <f>IF(B502=0,0,IF((B502+100)*12&lt;=年薪个税筹划!$C$5,B502+100,0))</f>
        <v>0</v>
      </c>
      <c r="C503" s="44">
        <f t="shared" si="23"/>
        <v>0</v>
      </c>
      <c r="D503" s="44">
        <f>(B503&lt;&gt;0)*年薪个税筹划!$C$5-方案清单!B503*12</f>
        <v>0</v>
      </c>
      <c r="E503" s="45">
        <f>ROUND(MAX((B503-3500)*{0.03,0.1,0.2,0.25,0.3,0.35,0.45}-{0,105,555,1005,2755,5505,13505},0),2)</f>
        <v>0</v>
      </c>
      <c r="F503" s="45">
        <f>LOOKUP(D503/12,{0,1500.001,4500.001,9000.001,35000.001,55000.001,80000.001},{0.03,0.1,0.2,0.25,0.3,0.35,0.45})*D503-LOOKUP(D503/12,{0,1500.001,4500.001,9000.001,35000.001,55000.001,80000.001},{0,105,555,1005,2755,5505,13505})</f>
        <v>0</v>
      </c>
      <c r="G503" s="45">
        <f t="shared" si="25"/>
        <v>0</v>
      </c>
      <c r="H503" s="45" t="e">
        <f t="shared" ca="1" si="24"/>
        <v>#N/A</v>
      </c>
      <c r="I503" s="1"/>
    </row>
    <row r="504" spans="1:9">
      <c r="A504" s="46" t="s">
        <v>503</v>
      </c>
      <c r="B504" s="47">
        <f>IF(B503=0,0,IF((B503+100)*12&lt;=年薪个税筹划!$C$5,B503+100,0))</f>
        <v>0</v>
      </c>
      <c r="C504" s="47">
        <f t="shared" si="23"/>
        <v>0</v>
      </c>
      <c r="D504" s="47">
        <f>(B504&lt;&gt;0)*年薪个税筹划!$C$5-方案清单!B504*12</f>
        <v>0</v>
      </c>
      <c r="E504" s="48">
        <f>ROUND(MAX((B504-3500)*{0.03,0.1,0.2,0.25,0.3,0.35,0.45}-{0,105,555,1005,2755,5505,13505},0),2)</f>
        <v>0</v>
      </c>
      <c r="F504" s="48">
        <f>LOOKUP(D504/12,{0,1500.001,4500.001,9000.001,35000.001,55000.001,80000.001},{0.03,0.1,0.2,0.25,0.3,0.35,0.45})*D504-LOOKUP(D504/12,{0,1500.001,4500.001,9000.001,35000.001,55000.001,80000.001},{0,105,555,1005,2755,5505,13505})</f>
        <v>0</v>
      </c>
      <c r="G504" s="48">
        <f t="shared" si="25"/>
        <v>0</v>
      </c>
      <c r="H504" s="48" t="e">
        <f t="shared" ca="1" si="24"/>
        <v>#N/A</v>
      </c>
      <c r="I504" s="1"/>
    </row>
    <row r="505" spans="1:9">
      <c r="A505" s="43" t="s">
        <v>504</v>
      </c>
      <c r="B505" s="44">
        <f>IF(B504=0,0,IF((B504+100)*12&lt;=年薪个税筹划!$C$5,B504+100,0))</f>
        <v>0</v>
      </c>
      <c r="C505" s="44">
        <f t="shared" si="23"/>
        <v>0</v>
      </c>
      <c r="D505" s="44">
        <f>(B505&lt;&gt;0)*年薪个税筹划!$C$5-方案清单!B505*12</f>
        <v>0</v>
      </c>
      <c r="E505" s="45">
        <f>ROUND(MAX((B505-3500)*{0.03,0.1,0.2,0.25,0.3,0.35,0.45}-{0,105,555,1005,2755,5505,13505},0),2)</f>
        <v>0</v>
      </c>
      <c r="F505" s="45">
        <f>LOOKUP(D505/12,{0,1500.001,4500.001,9000.001,35000.001,55000.001,80000.001},{0.03,0.1,0.2,0.25,0.3,0.35,0.45})*D505-LOOKUP(D505/12,{0,1500.001,4500.001,9000.001,35000.001,55000.001,80000.001},{0,105,555,1005,2755,5505,13505})</f>
        <v>0</v>
      </c>
      <c r="G505" s="45">
        <f t="shared" si="25"/>
        <v>0</v>
      </c>
      <c r="H505" s="45" t="e">
        <f t="shared" ca="1" si="24"/>
        <v>#N/A</v>
      </c>
      <c r="I505" s="1"/>
    </row>
    <row r="506" spans="1:9">
      <c r="A506" s="46" t="s">
        <v>505</v>
      </c>
      <c r="B506" s="47">
        <f>IF(B505=0,0,IF((B505+100)*12&lt;=年薪个税筹划!$C$5,B505+100,0))</f>
        <v>0</v>
      </c>
      <c r="C506" s="47">
        <f t="shared" si="23"/>
        <v>0</v>
      </c>
      <c r="D506" s="47">
        <f>(B506&lt;&gt;0)*年薪个税筹划!$C$5-方案清单!B506*12</f>
        <v>0</v>
      </c>
      <c r="E506" s="48">
        <f>ROUND(MAX((B506-3500)*{0.03,0.1,0.2,0.25,0.3,0.35,0.45}-{0,105,555,1005,2755,5505,13505},0),2)</f>
        <v>0</v>
      </c>
      <c r="F506" s="48">
        <f>LOOKUP(D506/12,{0,1500.001,4500.001,9000.001,35000.001,55000.001,80000.001},{0.03,0.1,0.2,0.25,0.3,0.35,0.45})*D506-LOOKUP(D506/12,{0,1500.001,4500.001,9000.001,35000.001,55000.001,80000.001},{0,105,555,1005,2755,5505,13505})</f>
        <v>0</v>
      </c>
      <c r="G506" s="48">
        <f t="shared" si="25"/>
        <v>0</v>
      </c>
      <c r="H506" s="48" t="e">
        <f t="shared" ca="1" si="24"/>
        <v>#N/A</v>
      </c>
      <c r="I506" s="1"/>
    </row>
    <row r="507" spans="1:9">
      <c r="A507" s="43" t="s">
        <v>506</v>
      </c>
      <c r="B507" s="44">
        <f>IF(B506=0,0,IF((B506+100)*12&lt;=年薪个税筹划!$C$5,B506+100,0))</f>
        <v>0</v>
      </c>
      <c r="C507" s="44">
        <f t="shared" si="23"/>
        <v>0</v>
      </c>
      <c r="D507" s="44">
        <f>(B507&lt;&gt;0)*年薪个税筹划!$C$5-方案清单!B507*12</f>
        <v>0</v>
      </c>
      <c r="E507" s="45">
        <f>ROUND(MAX((B507-3500)*{0.03,0.1,0.2,0.25,0.3,0.35,0.45}-{0,105,555,1005,2755,5505,13505},0),2)</f>
        <v>0</v>
      </c>
      <c r="F507" s="45">
        <f>LOOKUP(D507/12,{0,1500.001,4500.001,9000.001,35000.001,55000.001,80000.001},{0.03,0.1,0.2,0.25,0.3,0.35,0.45})*D507-LOOKUP(D507/12,{0,1500.001,4500.001,9000.001,35000.001,55000.001,80000.001},{0,105,555,1005,2755,5505,13505})</f>
        <v>0</v>
      </c>
      <c r="G507" s="45">
        <f t="shared" si="25"/>
        <v>0</v>
      </c>
      <c r="H507" s="45" t="e">
        <f t="shared" ca="1" si="24"/>
        <v>#N/A</v>
      </c>
      <c r="I507" s="1"/>
    </row>
    <row r="508" spans="1:9">
      <c r="A508" s="46" t="s">
        <v>507</v>
      </c>
      <c r="B508" s="47">
        <f>IF(B507=0,0,IF((B507+100)*12&lt;=年薪个税筹划!$C$5,B507+100,0))</f>
        <v>0</v>
      </c>
      <c r="C508" s="47">
        <f t="shared" si="23"/>
        <v>0</v>
      </c>
      <c r="D508" s="47">
        <f>(B508&lt;&gt;0)*年薪个税筹划!$C$5-方案清单!B508*12</f>
        <v>0</v>
      </c>
      <c r="E508" s="48">
        <f>ROUND(MAX((B508-3500)*{0.03,0.1,0.2,0.25,0.3,0.35,0.45}-{0,105,555,1005,2755,5505,13505},0),2)</f>
        <v>0</v>
      </c>
      <c r="F508" s="48">
        <f>LOOKUP(D508/12,{0,1500.001,4500.001,9000.001,35000.001,55000.001,80000.001},{0.03,0.1,0.2,0.25,0.3,0.35,0.45})*D508-LOOKUP(D508/12,{0,1500.001,4500.001,9000.001,35000.001,55000.001,80000.001},{0,105,555,1005,2755,5505,13505})</f>
        <v>0</v>
      </c>
      <c r="G508" s="48">
        <f t="shared" si="25"/>
        <v>0</v>
      </c>
      <c r="H508" s="48" t="e">
        <f t="shared" ca="1" si="24"/>
        <v>#N/A</v>
      </c>
      <c r="I508" s="1"/>
    </row>
    <row r="509" spans="1:9">
      <c r="A509" s="43" t="s">
        <v>508</v>
      </c>
      <c r="B509" s="44">
        <f>IF(B508=0,0,IF((B508+100)*12&lt;=年薪个税筹划!$C$5,B508+100,0))</f>
        <v>0</v>
      </c>
      <c r="C509" s="44">
        <f t="shared" si="23"/>
        <v>0</v>
      </c>
      <c r="D509" s="44">
        <f>(B509&lt;&gt;0)*年薪个税筹划!$C$5-方案清单!B509*12</f>
        <v>0</v>
      </c>
      <c r="E509" s="45">
        <f>ROUND(MAX((B509-3500)*{0.03,0.1,0.2,0.25,0.3,0.35,0.45}-{0,105,555,1005,2755,5505,13505},0),2)</f>
        <v>0</v>
      </c>
      <c r="F509" s="45">
        <f>LOOKUP(D509/12,{0,1500.001,4500.001,9000.001,35000.001,55000.001,80000.001},{0.03,0.1,0.2,0.25,0.3,0.35,0.45})*D509-LOOKUP(D509/12,{0,1500.001,4500.001,9000.001,35000.001,55000.001,80000.001},{0,105,555,1005,2755,5505,13505})</f>
        <v>0</v>
      </c>
      <c r="G509" s="45">
        <f t="shared" si="25"/>
        <v>0</v>
      </c>
      <c r="H509" s="45" t="e">
        <f t="shared" ca="1" si="24"/>
        <v>#N/A</v>
      </c>
      <c r="I509" s="1"/>
    </row>
    <row r="510" spans="1:9">
      <c r="A510" s="46" t="s">
        <v>509</v>
      </c>
      <c r="B510" s="47">
        <f>IF(B509=0,0,IF((B509+100)*12&lt;=年薪个税筹划!$C$5,B509+100,0))</f>
        <v>0</v>
      </c>
      <c r="C510" s="47">
        <f t="shared" si="23"/>
        <v>0</v>
      </c>
      <c r="D510" s="47">
        <f>(B510&lt;&gt;0)*年薪个税筹划!$C$5-方案清单!B510*12</f>
        <v>0</v>
      </c>
      <c r="E510" s="48">
        <f>ROUND(MAX((B510-3500)*{0.03,0.1,0.2,0.25,0.3,0.35,0.45}-{0,105,555,1005,2755,5505,13505},0),2)</f>
        <v>0</v>
      </c>
      <c r="F510" s="48">
        <f>LOOKUP(D510/12,{0,1500.001,4500.001,9000.001,35000.001,55000.001,80000.001},{0.03,0.1,0.2,0.25,0.3,0.35,0.45})*D510-LOOKUP(D510/12,{0,1500.001,4500.001,9000.001,35000.001,55000.001,80000.001},{0,105,555,1005,2755,5505,13505})</f>
        <v>0</v>
      </c>
      <c r="G510" s="48">
        <f t="shared" si="25"/>
        <v>0</v>
      </c>
      <c r="H510" s="48" t="e">
        <f t="shared" ca="1" si="24"/>
        <v>#N/A</v>
      </c>
      <c r="I510" s="1"/>
    </row>
    <row r="511" spans="1:9">
      <c r="A511" s="43" t="s">
        <v>510</v>
      </c>
      <c r="B511" s="44">
        <f>IF(B510=0,0,IF((B510+100)*12&lt;=年薪个税筹划!$C$5,B510+100,0))</f>
        <v>0</v>
      </c>
      <c r="C511" s="44">
        <f t="shared" si="23"/>
        <v>0</v>
      </c>
      <c r="D511" s="44">
        <f>(B511&lt;&gt;0)*年薪个税筹划!$C$5-方案清单!B511*12</f>
        <v>0</v>
      </c>
      <c r="E511" s="45">
        <f>ROUND(MAX((B511-3500)*{0.03,0.1,0.2,0.25,0.3,0.35,0.45}-{0,105,555,1005,2755,5505,13505},0),2)</f>
        <v>0</v>
      </c>
      <c r="F511" s="45">
        <f>LOOKUP(D511/12,{0,1500.001,4500.001,9000.001,35000.001,55000.001,80000.001},{0.03,0.1,0.2,0.25,0.3,0.35,0.45})*D511-LOOKUP(D511/12,{0,1500.001,4500.001,9000.001,35000.001,55000.001,80000.001},{0,105,555,1005,2755,5505,13505})</f>
        <v>0</v>
      </c>
      <c r="G511" s="45">
        <f t="shared" si="25"/>
        <v>0</v>
      </c>
      <c r="H511" s="45" t="e">
        <f t="shared" ca="1" si="24"/>
        <v>#N/A</v>
      </c>
      <c r="I511" s="1"/>
    </row>
    <row r="512" spans="1:9">
      <c r="A512" s="46" t="s">
        <v>511</v>
      </c>
      <c r="B512" s="47">
        <f>IF(B511=0,0,IF((B511+100)*12&lt;=年薪个税筹划!$C$5,B511+100,0))</f>
        <v>0</v>
      </c>
      <c r="C512" s="47">
        <f t="shared" si="23"/>
        <v>0</v>
      </c>
      <c r="D512" s="47">
        <f>(B512&lt;&gt;0)*年薪个税筹划!$C$5-方案清单!B512*12</f>
        <v>0</v>
      </c>
      <c r="E512" s="48">
        <f>ROUND(MAX((B512-3500)*{0.03,0.1,0.2,0.25,0.3,0.35,0.45}-{0,105,555,1005,2755,5505,13505},0),2)</f>
        <v>0</v>
      </c>
      <c r="F512" s="48">
        <f>LOOKUP(D512/12,{0,1500.001,4500.001,9000.001,35000.001,55000.001,80000.001},{0.03,0.1,0.2,0.25,0.3,0.35,0.45})*D512-LOOKUP(D512/12,{0,1500.001,4500.001,9000.001,35000.001,55000.001,80000.001},{0,105,555,1005,2755,5505,13505})</f>
        <v>0</v>
      </c>
      <c r="G512" s="48">
        <f t="shared" si="25"/>
        <v>0</v>
      </c>
      <c r="H512" s="48" t="e">
        <f t="shared" ca="1" si="24"/>
        <v>#N/A</v>
      </c>
      <c r="I512" s="1"/>
    </row>
    <row r="513" spans="1:9">
      <c r="A513" s="43" t="s">
        <v>512</v>
      </c>
      <c r="B513" s="44">
        <f>IF(B512=0,0,IF((B512+100)*12&lt;=年薪个税筹划!$C$5,B512+100,0))</f>
        <v>0</v>
      </c>
      <c r="C513" s="44">
        <f t="shared" si="23"/>
        <v>0</v>
      </c>
      <c r="D513" s="44">
        <f>(B513&lt;&gt;0)*年薪个税筹划!$C$5-方案清单!B513*12</f>
        <v>0</v>
      </c>
      <c r="E513" s="45">
        <f>ROUND(MAX((B513-3500)*{0.03,0.1,0.2,0.25,0.3,0.35,0.45}-{0,105,555,1005,2755,5505,13505},0),2)</f>
        <v>0</v>
      </c>
      <c r="F513" s="45">
        <f>LOOKUP(D513/12,{0,1500.001,4500.001,9000.001,35000.001,55000.001,80000.001},{0.03,0.1,0.2,0.25,0.3,0.35,0.45})*D513-LOOKUP(D513/12,{0,1500.001,4500.001,9000.001,35000.001,55000.001,80000.001},{0,105,555,1005,2755,5505,13505})</f>
        <v>0</v>
      </c>
      <c r="G513" s="45">
        <f t="shared" si="25"/>
        <v>0</v>
      </c>
      <c r="H513" s="45" t="e">
        <f t="shared" ca="1" si="24"/>
        <v>#N/A</v>
      </c>
      <c r="I513" s="1"/>
    </row>
    <row r="514" spans="1:9">
      <c r="A514" s="46" t="s">
        <v>513</v>
      </c>
      <c r="B514" s="47">
        <f>IF(B513=0,0,IF((B513+100)*12&lt;=年薪个税筹划!$C$5,B513+100,0))</f>
        <v>0</v>
      </c>
      <c r="C514" s="47">
        <f t="shared" ref="C514:C577" si="26">B514*12</f>
        <v>0</v>
      </c>
      <c r="D514" s="47">
        <f>(B514&lt;&gt;0)*年薪个税筹划!$C$5-方案清单!B514*12</f>
        <v>0</v>
      </c>
      <c r="E514" s="48">
        <f>ROUND(MAX((B514-3500)*{0.03,0.1,0.2,0.25,0.3,0.35,0.45}-{0,105,555,1005,2755,5505,13505},0),2)</f>
        <v>0</v>
      </c>
      <c r="F514" s="48">
        <f>LOOKUP(D514/12,{0,1500.001,4500.001,9000.001,35000.001,55000.001,80000.001},{0.03,0.1,0.2,0.25,0.3,0.35,0.45})*D514-LOOKUP(D514/12,{0,1500.001,4500.001,9000.001,35000.001,55000.001,80000.001},{0,105,555,1005,2755,5505,13505})</f>
        <v>0</v>
      </c>
      <c r="G514" s="48">
        <f t="shared" si="25"/>
        <v>0</v>
      </c>
      <c r="H514" s="48" t="e">
        <f t="shared" ref="H514:H577" ca="1" si="27">IF(G514=MIN(个税总额),G514,#N/A)</f>
        <v>#N/A</v>
      </c>
      <c r="I514" s="1"/>
    </row>
    <row r="515" spans="1:9">
      <c r="A515" s="43" t="s">
        <v>514</v>
      </c>
      <c r="B515" s="44">
        <f>IF(B514=0,0,IF((B514+100)*12&lt;=年薪个税筹划!$C$5,B514+100,0))</f>
        <v>0</v>
      </c>
      <c r="C515" s="44">
        <f t="shared" si="26"/>
        <v>0</v>
      </c>
      <c r="D515" s="44">
        <f>(B515&lt;&gt;0)*年薪个税筹划!$C$5-方案清单!B515*12</f>
        <v>0</v>
      </c>
      <c r="E515" s="45">
        <f>ROUND(MAX((B515-3500)*{0.03,0.1,0.2,0.25,0.3,0.35,0.45}-{0,105,555,1005,2755,5505,13505},0),2)</f>
        <v>0</v>
      </c>
      <c r="F515" s="45">
        <f>LOOKUP(D515/12,{0,1500.001,4500.001,9000.001,35000.001,55000.001,80000.001},{0.03,0.1,0.2,0.25,0.3,0.35,0.45})*D515-LOOKUP(D515/12,{0,1500.001,4500.001,9000.001,35000.001,55000.001,80000.001},{0,105,555,1005,2755,5505,13505})</f>
        <v>0</v>
      </c>
      <c r="G515" s="45">
        <f t="shared" si="25"/>
        <v>0</v>
      </c>
      <c r="H515" s="45" t="e">
        <f t="shared" ca="1" si="27"/>
        <v>#N/A</v>
      </c>
      <c r="I515" s="1"/>
    </row>
    <row r="516" spans="1:9">
      <c r="A516" s="46" t="s">
        <v>515</v>
      </c>
      <c r="B516" s="47">
        <f>IF(B515=0,0,IF((B515+100)*12&lt;=年薪个税筹划!$C$5,B515+100,0))</f>
        <v>0</v>
      </c>
      <c r="C516" s="47">
        <f t="shared" si="26"/>
        <v>0</v>
      </c>
      <c r="D516" s="47">
        <f>(B516&lt;&gt;0)*年薪个税筹划!$C$5-方案清单!B516*12</f>
        <v>0</v>
      </c>
      <c r="E516" s="48">
        <f>ROUND(MAX((B516-3500)*{0.03,0.1,0.2,0.25,0.3,0.35,0.45}-{0,105,555,1005,2755,5505,13505},0),2)</f>
        <v>0</v>
      </c>
      <c r="F516" s="48">
        <f>LOOKUP(D516/12,{0,1500.001,4500.001,9000.001,35000.001,55000.001,80000.001},{0.03,0.1,0.2,0.25,0.3,0.35,0.45})*D516-LOOKUP(D516/12,{0,1500.001,4500.001,9000.001,35000.001,55000.001,80000.001},{0,105,555,1005,2755,5505,13505})</f>
        <v>0</v>
      </c>
      <c r="G516" s="48">
        <f t="shared" si="25"/>
        <v>0</v>
      </c>
      <c r="H516" s="48" t="e">
        <f t="shared" ca="1" si="27"/>
        <v>#N/A</v>
      </c>
      <c r="I516" s="1"/>
    </row>
    <row r="517" spans="1:9">
      <c r="A517" s="43" t="s">
        <v>516</v>
      </c>
      <c r="B517" s="44">
        <f>IF(B516=0,0,IF((B516+100)*12&lt;=年薪个税筹划!$C$5,B516+100,0))</f>
        <v>0</v>
      </c>
      <c r="C517" s="44">
        <f t="shared" si="26"/>
        <v>0</v>
      </c>
      <c r="D517" s="44">
        <f>(B517&lt;&gt;0)*年薪个税筹划!$C$5-方案清单!B517*12</f>
        <v>0</v>
      </c>
      <c r="E517" s="45">
        <f>ROUND(MAX((B517-3500)*{0.03,0.1,0.2,0.25,0.3,0.35,0.45}-{0,105,555,1005,2755,5505,13505},0),2)</f>
        <v>0</v>
      </c>
      <c r="F517" s="45">
        <f>LOOKUP(D517/12,{0,1500.001,4500.001,9000.001,35000.001,55000.001,80000.001},{0.03,0.1,0.2,0.25,0.3,0.35,0.45})*D517-LOOKUP(D517/12,{0,1500.001,4500.001,9000.001,35000.001,55000.001,80000.001},{0,105,555,1005,2755,5505,13505})</f>
        <v>0</v>
      </c>
      <c r="G517" s="45">
        <f t="shared" si="25"/>
        <v>0</v>
      </c>
      <c r="H517" s="45" t="e">
        <f t="shared" ca="1" si="27"/>
        <v>#N/A</v>
      </c>
      <c r="I517" s="1"/>
    </row>
    <row r="518" spans="1:9">
      <c r="A518" s="46" t="s">
        <v>517</v>
      </c>
      <c r="B518" s="47">
        <f>IF(B517=0,0,IF((B517+100)*12&lt;=年薪个税筹划!$C$5,B517+100,0))</f>
        <v>0</v>
      </c>
      <c r="C518" s="47">
        <f t="shared" si="26"/>
        <v>0</v>
      </c>
      <c r="D518" s="47">
        <f>(B518&lt;&gt;0)*年薪个税筹划!$C$5-方案清单!B518*12</f>
        <v>0</v>
      </c>
      <c r="E518" s="48">
        <f>ROUND(MAX((B518-3500)*{0.03,0.1,0.2,0.25,0.3,0.35,0.45}-{0,105,555,1005,2755,5505,13505},0),2)</f>
        <v>0</v>
      </c>
      <c r="F518" s="48">
        <f>LOOKUP(D518/12,{0,1500.001,4500.001,9000.001,35000.001,55000.001,80000.001},{0.03,0.1,0.2,0.25,0.3,0.35,0.45})*D518-LOOKUP(D518/12,{0,1500.001,4500.001,9000.001,35000.001,55000.001,80000.001},{0,105,555,1005,2755,5505,13505})</f>
        <v>0</v>
      </c>
      <c r="G518" s="48">
        <f t="shared" si="25"/>
        <v>0</v>
      </c>
      <c r="H518" s="48" t="e">
        <f t="shared" ca="1" si="27"/>
        <v>#N/A</v>
      </c>
      <c r="I518" s="1"/>
    </row>
    <row r="519" spans="1:9">
      <c r="A519" s="43" t="s">
        <v>518</v>
      </c>
      <c r="B519" s="44">
        <f>IF(B518=0,0,IF((B518+100)*12&lt;=年薪个税筹划!$C$5,B518+100,0))</f>
        <v>0</v>
      </c>
      <c r="C519" s="44">
        <f t="shared" si="26"/>
        <v>0</v>
      </c>
      <c r="D519" s="44">
        <f>(B519&lt;&gt;0)*年薪个税筹划!$C$5-方案清单!B519*12</f>
        <v>0</v>
      </c>
      <c r="E519" s="45">
        <f>ROUND(MAX((B519-3500)*{0.03,0.1,0.2,0.25,0.3,0.35,0.45}-{0,105,555,1005,2755,5505,13505},0),2)</f>
        <v>0</v>
      </c>
      <c r="F519" s="45">
        <f>LOOKUP(D519/12,{0,1500.001,4500.001,9000.001,35000.001,55000.001,80000.001},{0.03,0.1,0.2,0.25,0.3,0.35,0.45})*D519-LOOKUP(D519/12,{0,1500.001,4500.001,9000.001,35000.001,55000.001,80000.001},{0,105,555,1005,2755,5505,13505})</f>
        <v>0</v>
      </c>
      <c r="G519" s="45">
        <f t="shared" si="25"/>
        <v>0</v>
      </c>
      <c r="H519" s="45" t="e">
        <f t="shared" ca="1" si="27"/>
        <v>#N/A</v>
      </c>
      <c r="I519" s="1"/>
    </row>
    <row r="520" spans="1:9">
      <c r="A520" s="46" t="s">
        <v>519</v>
      </c>
      <c r="B520" s="47">
        <f>IF(B519=0,0,IF((B519+100)*12&lt;=年薪个税筹划!$C$5,B519+100,0))</f>
        <v>0</v>
      </c>
      <c r="C520" s="47">
        <f t="shared" si="26"/>
        <v>0</v>
      </c>
      <c r="D520" s="47">
        <f>(B520&lt;&gt;0)*年薪个税筹划!$C$5-方案清单!B520*12</f>
        <v>0</v>
      </c>
      <c r="E520" s="48">
        <f>ROUND(MAX((B520-3500)*{0.03,0.1,0.2,0.25,0.3,0.35,0.45}-{0,105,555,1005,2755,5505,13505},0),2)</f>
        <v>0</v>
      </c>
      <c r="F520" s="48">
        <f>LOOKUP(D520/12,{0,1500.001,4500.001,9000.001,35000.001,55000.001,80000.001},{0.03,0.1,0.2,0.25,0.3,0.35,0.45})*D520-LOOKUP(D520/12,{0,1500.001,4500.001,9000.001,35000.001,55000.001,80000.001},{0,105,555,1005,2755,5505,13505})</f>
        <v>0</v>
      </c>
      <c r="G520" s="48">
        <f t="shared" si="25"/>
        <v>0</v>
      </c>
      <c r="H520" s="48" t="e">
        <f t="shared" ca="1" si="27"/>
        <v>#N/A</v>
      </c>
      <c r="I520" s="1"/>
    </row>
    <row r="521" spans="1:9">
      <c r="A521" s="43" t="s">
        <v>520</v>
      </c>
      <c r="B521" s="44">
        <f>IF(B520=0,0,IF((B520+100)*12&lt;=年薪个税筹划!$C$5,B520+100,0))</f>
        <v>0</v>
      </c>
      <c r="C521" s="44">
        <f t="shared" si="26"/>
        <v>0</v>
      </c>
      <c r="D521" s="44">
        <f>(B521&lt;&gt;0)*年薪个税筹划!$C$5-方案清单!B521*12</f>
        <v>0</v>
      </c>
      <c r="E521" s="45">
        <f>ROUND(MAX((B521-3500)*{0.03,0.1,0.2,0.25,0.3,0.35,0.45}-{0,105,555,1005,2755,5505,13505},0),2)</f>
        <v>0</v>
      </c>
      <c r="F521" s="45">
        <f>LOOKUP(D521/12,{0,1500.001,4500.001,9000.001,35000.001,55000.001,80000.001},{0.03,0.1,0.2,0.25,0.3,0.35,0.45})*D521-LOOKUP(D521/12,{0,1500.001,4500.001,9000.001,35000.001,55000.001,80000.001},{0,105,555,1005,2755,5505,13505})</f>
        <v>0</v>
      </c>
      <c r="G521" s="45">
        <f t="shared" si="25"/>
        <v>0</v>
      </c>
      <c r="H521" s="45" t="e">
        <f t="shared" ca="1" si="27"/>
        <v>#N/A</v>
      </c>
      <c r="I521" s="1"/>
    </row>
    <row r="522" spans="1:9">
      <c r="A522" s="46" t="s">
        <v>521</v>
      </c>
      <c r="B522" s="47">
        <f>IF(B521=0,0,IF((B521+100)*12&lt;=年薪个税筹划!$C$5,B521+100,0))</f>
        <v>0</v>
      </c>
      <c r="C522" s="47">
        <f t="shared" si="26"/>
        <v>0</v>
      </c>
      <c r="D522" s="47">
        <f>(B522&lt;&gt;0)*年薪个税筹划!$C$5-方案清单!B522*12</f>
        <v>0</v>
      </c>
      <c r="E522" s="48">
        <f>ROUND(MAX((B522-3500)*{0.03,0.1,0.2,0.25,0.3,0.35,0.45}-{0,105,555,1005,2755,5505,13505},0),2)</f>
        <v>0</v>
      </c>
      <c r="F522" s="48">
        <f>LOOKUP(D522/12,{0,1500.001,4500.001,9000.001,35000.001,55000.001,80000.001},{0.03,0.1,0.2,0.25,0.3,0.35,0.45})*D522-LOOKUP(D522/12,{0,1500.001,4500.001,9000.001,35000.001,55000.001,80000.001},{0,105,555,1005,2755,5505,13505})</f>
        <v>0</v>
      </c>
      <c r="G522" s="48">
        <f t="shared" si="25"/>
        <v>0</v>
      </c>
      <c r="H522" s="48" t="e">
        <f t="shared" ca="1" si="27"/>
        <v>#N/A</v>
      </c>
      <c r="I522" s="1"/>
    </row>
    <row r="523" spans="1:9">
      <c r="A523" s="43" t="s">
        <v>522</v>
      </c>
      <c r="B523" s="44">
        <f>IF(B522=0,0,IF((B522+100)*12&lt;=年薪个税筹划!$C$5,B522+100,0))</f>
        <v>0</v>
      </c>
      <c r="C523" s="44">
        <f t="shared" si="26"/>
        <v>0</v>
      </c>
      <c r="D523" s="44">
        <f>(B523&lt;&gt;0)*年薪个税筹划!$C$5-方案清单!B523*12</f>
        <v>0</v>
      </c>
      <c r="E523" s="45">
        <f>ROUND(MAX((B523-3500)*{0.03,0.1,0.2,0.25,0.3,0.35,0.45}-{0,105,555,1005,2755,5505,13505},0),2)</f>
        <v>0</v>
      </c>
      <c r="F523" s="45">
        <f>LOOKUP(D523/12,{0,1500.001,4500.001,9000.001,35000.001,55000.001,80000.001},{0.03,0.1,0.2,0.25,0.3,0.35,0.45})*D523-LOOKUP(D523/12,{0,1500.001,4500.001,9000.001,35000.001,55000.001,80000.001},{0,105,555,1005,2755,5505,13505})</f>
        <v>0</v>
      </c>
      <c r="G523" s="45">
        <f t="shared" si="25"/>
        <v>0</v>
      </c>
      <c r="H523" s="45" t="e">
        <f t="shared" ca="1" si="27"/>
        <v>#N/A</v>
      </c>
      <c r="I523" s="1"/>
    </row>
    <row r="524" spans="1:9">
      <c r="A524" s="46" t="s">
        <v>523</v>
      </c>
      <c r="B524" s="47">
        <f>IF(B523=0,0,IF((B523+100)*12&lt;=年薪个税筹划!$C$5,B523+100,0))</f>
        <v>0</v>
      </c>
      <c r="C524" s="47">
        <f t="shared" si="26"/>
        <v>0</v>
      </c>
      <c r="D524" s="47">
        <f>(B524&lt;&gt;0)*年薪个税筹划!$C$5-方案清单!B524*12</f>
        <v>0</v>
      </c>
      <c r="E524" s="48">
        <f>ROUND(MAX((B524-3500)*{0.03,0.1,0.2,0.25,0.3,0.35,0.45}-{0,105,555,1005,2755,5505,13505},0),2)</f>
        <v>0</v>
      </c>
      <c r="F524" s="48">
        <f>LOOKUP(D524/12,{0,1500.001,4500.001,9000.001,35000.001,55000.001,80000.001},{0.03,0.1,0.2,0.25,0.3,0.35,0.45})*D524-LOOKUP(D524/12,{0,1500.001,4500.001,9000.001,35000.001,55000.001,80000.001},{0,105,555,1005,2755,5505,13505})</f>
        <v>0</v>
      </c>
      <c r="G524" s="48">
        <f t="shared" si="25"/>
        <v>0</v>
      </c>
      <c r="H524" s="48" t="e">
        <f t="shared" ca="1" si="27"/>
        <v>#N/A</v>
      </c>
      <c r="I524" s="1"/>
    </row>
    <row r="525" spans="1:9">
      <c r="A525" s="43" t="s">
        <v>524</v>
      </c>
      <c r="B525" s="44">
        <f>IF(B524=0,0,IF((B524+100)*12&lt;=年薪个税筹划!$C$5,B524+100,0))</f>
        <v>0</v>
      </c>
      <c r="C525" s="44">
        <f t="shared" si="26"/>
        <v>0</v>
      </c>
      <c r="D525" s="44">
        <f>(B525&lt;&gt;0)*年薪个税筹划!$C$5-方案清单!B525*12</f>
        <v>0</v>
      </c>
      <c r="E525" s="45">
        <f>ROUND(MAX((B525-3500)*{0.03,0.1,0.2,0.25,0.3,0.35,0.45}-{0,105,555,1005,2755,5505,13505},0),2)</f>
        <v>0</v>
      </c>
      <c r="F525" s="45">
        <f>LOOKUP(D525/12,{0,1500.001,4500.001,9000.001,35000.001,55000.001,80000.001},{0.03,0.1,0.2,0.25,0.3,0.35,0.45})*D525-LOOKUP(D525/12,{0,1500.001,4500.001,9000.001,35000.001,55000.001,80000.001},{0,105,555,1005,2755,5505,13505})</f>
        <v>0</v>
      </c>
      <c r="G525" s="45">
        <f t="shared" si="25"/>
        <v>0</v>
      </c>
      <c r="H525" s="45" t="e">
        <f t="shared" ca="1" si="27"/>
        <v>#N/A</v>
      </c>
      <c r="I525" s="1"/>
    </row>
    <row r="526" spans="1:9">
      <c r="A526" s="46" t="s">
        <v>525</v>
      </c>
      <c r="B526" s="47">
        <f>IF(B525=0,0,IF((B525+100)*12&lt;=年薪个税筹划!$C$5,B525+100,0))</f>
        <v>0</v>
      </c>
      <c r="C526" s="47">
        <f t="shared" si="26"/>
        <v>0</v>
      </c>
      <c r="D526" s="47">
        <f>(B526&lt;&gt;0)*年薪个税筹划!$C$5-方案清单!B526*12</f>
        <v>0</v>
      </c>
      <c r="E526" s="48">
        <f>ROUND(MAX((B526-3500)*{0.03,0.1,0.2,0.25,0.3,0.35,0.45}-{0,105,555,1005,2755,5505,13505},0),2)</f>
        <v>0</v>
      </c>
      <c r="F526" s="48">
        <f>LOOKUP(D526/12,{0,1500.001,4500.001,9000.001,35000.001,55000.001,80000.001},{0.03,0.1,0.2,0.25,0.3,0.35,0.45})*D526-LOOKUP(D526/12,{0,1500.001,4500.001,9000.001,35000.001,55000.001,80000.001},{0,105,555,1005,2755,5505,13505})</f>
        <v>0</v>
      </c>
      <c r="G526" s="48">
        <f t="shared" si="25"/>
        <v>0</v>
      </c>
      <c r="H526" s="48" t="e">
        <f t="shared" ca="1" si="27"/>
        <v>#N/A</v>
      </c>
      <c r="I526" s="1"/>
    </row>
    <row r="527" spans="1:9">
      <c r="A527" s="43" t="s">
        <v>526</v>
      </c>
      <c r="B527" s="44">
        <f>IF(B526=0,0,IF((B526+100)*12&lt;=年薪个税筹划!$C$5,B526+100,0))</f>
        <v>0</v>
      </c>
      <c r="C527" s="44">
        <f t="shared" si="26"/>
        <v>0</v>
      </c>
      <c r="D527" s="44">
        <f>(B527&lt;&gt;0)*年薪个税筹划!$C$5-方案清单!B527*12</f>
        <v>0</v>
      </c>
      <c r="E527" s="45">
        <f>ROUND(MAX((B527-3500)*{0.03,0.1,0.2,0.25,0.3,0.35,0.45}-{0,105,555,1005,2755,5505,13505},0),2)</f>
        <v>0</v>
      </c>
      <c r="F527" s="45">
        <f>LOOKUP(D527/12,{0,1500.001,4500.001,9000.001,35000.001,55000.001,80000.001},{0.03,0.1,0.2,0.25,0.3,0.35,0.45})*D527-LOOKUP(D527/12,{0,1500.001,4500.001,9000.001,35000.001,55000.001,80000.001},{0,105,555,1005,2755,5505,13505})</f>
        <v>0</v>
      </c>
      <c r="G527" s="45">
        <f t="shared" si="25"/>
        <v>0</v>
      </c>
      <c r="H527" s="45" t="e">
        <f t="shared" ca="1" si="27"/>
        <v>#N/A</v>
      </c>
      <c r="I527" s="1"/>
    </row>
    <row r="528" spans="1:9">
      <c r="A528" s="46" t="s">
        <v>527</v>
      </c>
      <c r="B528" s="47">
        <f>IF(B527=0,0,IF((B527+100)*12&lt;=年薪个税筹划!$C$5,B527+100,0))</f>
        <v>0</v>
      </c>
      <c r="C528" s="47">
        <f t="shared" si="26"/>
        <v>0</v>
      </c>
      <c r="D528" s="47">
        <f>(B528&lt;&gt;0)*年薪个税筹划!$C$5-方案清单!B528*12</f>
        <v>0</v>
      </c>
      <c r="E528" s="48">
        <f>ROUND(MAX((B528-3500)*{0.03,0.1,0.2,0.25,0.3,0.35,0.45}-{0,105,555,1005,2755,5505,13505},0),2)</f>
        <v>0</v>
      </c>
      <c r="F528" s="48">
        <f>LOOKUP(D528/12,{0,1500.001,4500.001,9000.001,35000.001,55000.001,80000.001},{0.03,0.1,0.2,0.25,0.3,0.35,0.45})*D528-LOOKUP(D528/12,{0,1500.001,4500.001,9000.001,35000.001,55000.001,80000.001},{0,105,555,1005,2755,5505,13505})</f>
        <v>0</v>
      </c>
      <c r="G528" s="48">
        <f t="shared" si="25"/>
        <v>0</v>
      </c>
      <c r="H528" s="48" t="e">
        <f t="shared" ca="1" si="27"/>
        <v>#N/A</v>
      </c>
      <c r="I528" s="1"/>
    </row>
    <row r="529" spans="1:9">
      <c r="A529" s="43" t="s">
        <v>528</v>
      </c>
      <c r="B529" s="44">
        <f>IF(B528=0,0,IF((B528+100)*12&lt;=年薪个税筹划!$C$5,B528+100,0))</f>
        <v>0</v>
      </c>
      <c r="C529" s="44">
        <f t="shared" si="26"/>
        <v>0</v>
      </c>
      <c r="D529" s="44">
        <f>(B529&lt;&gt;0)*年薪个税筹划!$C$5-方案清单!B529*12</f>
        <v>0</v>
      </c>
      <c r="E529" s="45">
        <f>ROUND(MAX((B529-3500)*{0.03,0.1,0.2,0.25,0.3,0.35,0.45}-{0,105,555,1005,2755,5505,13505},0),2)</f>
        <v>0</v>
      </c>
      <c r="F529" s="45">
        <f>LOOKUP(D529/12,{0,1500.001,4500.001,9000.001,35000.001,55000.001,80000.001},{0.03,0.1,0.2,0.25,0.3,0.35,0.45})*D529-LOOKUP(D529/12,{0,1500.001,4500.001,9000.001,35000.001,55000.001,80000.001},{0,105,555,1005,2755,5505,13505})</f>
        <v>0</v>
      </c>
      <c r="G529" s="45">
        <f t="shared" si="25"/>
        <v>0</v>
      </c>
      <c r="H529" s="45" t="e">
        <f t="shared" ca="1" si="27"/>
        <v>#N/A</v>
      </c>
      <c r="I529" s="1"/>
    </row>
    <row r="530" spans="1:9">
      <c r="A530" s="46" t="s">
        <v>529</v>
      </c>
      <c r="B530" s="47">
        <f>IF(B529=0,0,IF((B529+100)*12&lt;=年薪个税筹划!$C$5,B529+100,0))</f>
        <v>0</v>
      </c>
      <c r="C530" s="47">
        <f t="shared" si="26"/>
        <v>0</v>
      </c>
      <c r="D530" s="47">
        <f>(B530&lt;&gt;0)*年薪个税筹划!$C$5-方案清单!B530*12</f>
        <v>0</v>
      </c>
      <c r="E530" s="48">
        <f>ROUND(MAX((B530-3500)*{0.03,0.1,0.2,0.25,0.3,0.35,0.45}-{0,105,555,1005,2755,5505,13505},0),2)</f>
        <v>0</v>
      </c>
      <c r="F530" s="48">
        <f>LOOKUP(D530/12,{0,1500.001,4500.001,9000.001,35000.001,55000.001,80000.001},{0.03,0.1,0.2,0.25,0.3,0.35,0.45})*D530-LOOKUP(D530/12,{0,1500.001,4500.001,9000.001,35000.001,55000.001,80000.001},{0,105,555,1005,2755,5505,13505})</f>
        <v>0</v>
      </c>
      <c r="G530" s="48">
        <f t="shared" si="25"/>
        <v>0</v>
      </c>
      <c r="H530" s="48" t="e">
        <f t="shared" ca="1" si="27"/>
        <v>#N/A</v>
      </c>
      <c r="I530" s="1"/>
    </row>
    <row r="531" spans="1:9">
      <c r="A531" s="43" t="s">
        <v>530</v>
      </c>
      <c r="B531" s="44">
        <f>IF(B530=0,0,IF((B530+100)*12&lt;=年薪个税筹划!$C$5,B530+100,0))</f>
        <v>0</v>
      </c>
      <c r="C531" s="44">
        <f t="shared" si="26"/>
        <v>0</v>
      </c>
      <c r="D531" s="44">
        <f>(B531&lt;&gt;0)*年薪个税筹划!$C$5-方案清单!B531*12</f>
        <v>0</v>
      </c>
      <c r="E531" s="45">
        <f>ROUND(MAX((B531-3500)*{0.03,0.1,0.2,0.25,0.3,0.35,0.45}-{0,105,555,1005,2755,5505,13505},0),2)</f>
        <v>0</v>
      </c>
      <c r="F531" s="45">
        <f>LOOKUP(D531/12,{0,1500.001,4500.001,9000.001,35000.001,55000.001,80000.001},{0.03,0.1,0.2,0.25,0.3,0.35,0.45})*D531-LOOKUP(D531/12,{0,1500.001,4500.001,9000.001,35000.001,55000.001,80000.001},{0,105,555,1005,2755,5505,13505})</f>
        <v>0</v>
      </c>
      <c r="G531" s="45">
        <f t="shared" si="25"/>
        <v>0</v>
      </c>
      <c r="H531" s="45" t="e">
        <f t="shared" ca="1" si="27"/>
        <v>#N/A</v>
      </c>
      <c r="I531" s="1"/>
    </row>
    <row r="532" spans="1:9">
      <c r="A532" s="46" t="s">
        <v>531</v>
      </c>
      <c r="B532" s="47">
        <f>IF(B531=0,0,IF((B531+100)*12&lt;=年薪个税筹划!$C$5,B531+100,0))</f>
        <v>0</v>
      </c>
      <c r="C532" s="47">
        <f t="shared" si="26"/>
        <v>0</v>
      </c>
      <c r="D532" s="47">
        <f>(B532&lt;&gt;0)*年薪个税筹划!$C$5-方案清单!B532*12</f>
        <v>0</v>
      </c>
      <c r="E532" s="48">
        <f>ROUND(MAX((B532-3500)*{0.03,0.1,0.2,0.25,0.3,0.35,0.45}-{0,105,555,1005,2755,5505,13505},0),2)</f>
        <v>0</v>
      </c>
      <c r="F532" s="48">
        <f>LOOKUP(D532/12,{0,1500.001,4500.001,9000.001,35000.001,55000.001,80000.001},{0.03,0.1,0.2,0.25,0.3,0.35,0.45})*D532-LOOKUP(D532/12,{0,1500.001,4500.001,9000.001,35000.001,55000.001,80000.001},{0,105,555,1005,2755,5505,13505})</f>
        <v>0</v>
      </c>
      <c r="G532" s="48">
        <f t="shared" si="25"/>
        <v>0</v>
      </c>
      <c r="H532" s="48" t="e">
        <f t="shared" ca="1" si="27"/>
        <v>#N/A</v>
      </c>
      <c r="I532" s="1"/>
    </row>
    <row r="533" spans="1:9">
      <c r="A533" s="43" t="s">
        <v>532</v>
      </c>
      <c r="B533" s="44">
        <f>IF(B532=0,0,IF((B532+100)*12&lt;=年薪个税筹划!$C$5,B532+100,0))</f>
        <v>0</v>
      </c>
      <c r="C533" s="44">
        <f t="shared" si="26"/>
        <v>0</v>
      </c>
      <c r="D533" s="44">
        <f>(B533&lt;&gt;0)*年薪个税筹划!$C$5-方案清单!B533*12</f>
        <v>0</v>
      </c>
      <c r="E533" s="45">
        <f>ROUND(MAX((B533-3500)*{0.03,0.1,0.2,0.25,0.3,0.35,0.45}-{0,105,555,1005,2755,5505,13505},0),2)</f>
        <v>0</v>
      </c>
      <c r="F533" s="45">
        <f>LOOKUP(D533/12,{0,1500.001,4500.001,9000.001,35000.001,55000.001,80000.001},{0.03,0.1,0.2,0.25,0.3,0.35,0.45})*D533-LOOKUP(D533/12,{0,1500.001,4500.001,9000.001,35000.001,55000.001,80000.001},{0,105,555,1005,2755,5505,13505})</f>
        <v>0</v>
      </c>
      <c r="G533" s="45">
        <f t="shared" si="25"/>
        <v>0</v>
      </c>
      <c r="H533" s="45" t="e">
        <f t="shared" ca="1" si="27"/>
        <v>#N/A</v>
      </c>
      <c r="I533" s="1"/>
    </row>
    <row r="534" spans="1:9">
      <c r="A534" s="46" t="s">
        <v>533</v>
      </c>
      <c r="B534" s="47">
        <f>IF(B533=0,0,IF((B533+100)*12&lt;=年薪个税筹划!$C$5,B533+100,0))</f>
        <v>0</v>
      </c>
      <c r="C534" s="47">
        <f t="shared" si="26"/>
        <v>0</v>
      </c>
      <c r="D534" s="47">
        <f>(B534&lt;&gt;0)*年薪个税筹划!$C$5-方案清单!B534*12</f>
        <v>0</v>
      </c>
      <c r="E534" s="48">
        <f>ROUND(MAX((B534-3500)*{0.03,0.1,0.2,0.25,0.3,0.35,0.45}-{0,105,555,1005,2755,5505,13505},0),2)</f>
        <v>0</v>
      </c>
      <c r="F534" s="48">
        <f>LOOKUP(D534/12,{0,1500.001,4500.001,9000.001,35000.001,55000.001,80000.001},{0.03,0.1,0.2,0.25,0.3,0.35,0.45})*D534-LOOKUP(D534/12,{0,1500.001,4500.001,9000.001,35000.001,55000.001,80000.001},{0,105,555,1005,2755,5505,13505})</f>
        <v>0</v>
      </c>
      <c r="G534" s="48">
        <f t="shared" si="25"/>
        <v>0</v>
      </c>
      <c r="H534" s="48" t="e">
        <f t="shared" ca="1" si="27"/>
        <v>#N/A</v>
      </c>
      <c r="I534" s="1"/>
    </row>
    <row r="535" spans="1:9">
      <c r="A535" s="43" t="s">
        <v>534</v>
      </c>
      <c r="B535" s="44">
        <f>IF(B534=0,0,IF((B534+100)*12&lt;=年薪个税筹划!$C$5,B534+100,0))</f>
        <v>0</v>
      </c>
      <c r="C535" s="44">
        <f t="shared" si="26"/>
        <v>0</v>
      </c>
      <c r="D535" s="44">
        <f>(B535&lt;&gt;0)*年薪个税筹划!$C$5-方案清单!B535*12</f>
        <v>0</v>
      </c>
      <c r="E535" s="45">
        <f>ROUND(MAX((B535-3500)*{0.03,0.1,0.2,0.25,0.3,0.35,0.45}-{0,105,555,1005,2755,5505,13505},0),2)</f>
        <v>0</v>
      </c>
      <c r="F535" s="45">
        <f>LOOKUP(D535/12,{0,1500.001,4500.001,9000.001,35000.001,55000.001,80000.001},{0.03,0.1,0.2,0.25,0.3,0.35,0.45})*D535-LOOKUP(D535/12,{0,1500.001,4500.001,9000.001,35000.001,55000.001,80000.001},{0,105,555,1005,2755,5505,13505})</f>
        <v>0</v>
      </c>
      <c r="G535" s="45">
        <f t="shared" si="25"/>
        <v>0</v>
      </c>
      <c r="H535" s="45" t="e">
        <f t="shared" ca="1" si="27"/>
        <v>#N/A</v>
      </c>
      <c r="I535" s="1"/>
    </row>
    <row r="536" spans="1:9">
      <c r="A536" s="46" t="s">
        <v>535</v>
      </c>
      <c r="B536" s="47">
        <f>IF(B535=0,0,IF((B535+100)*12&lt;=年薪个税筹划!$C$5,B535+100,0))</f>
        <v>0</v>
      </c>
      <c r="C536" s="47">
        <f t="shared" si="26"/>
        <v>0</v>
      </c>
      <c r="D536" s="47">
        <f>(B536&lt;&gt;0)*年薪个税筹划!$C$5-方案清单!B536*12</f>
        <v>0</v>
      </c>
      <c r="E536" s="48">
        <f>ROUND(MAX((B536-3500)*{0.03,0.1,0.2,0.25,0.3,0.35,0.45}-{0,105,555,1005,2755,5505,13505},0),2)</f>
        <v>0</v>
      </c>
      <c r="F536" s="48">
        <f>LOOKUP(D536/12,{0,1500.001,4500.001,9000.001,35000.001,55000.001,80000.001},{0.03,0.1,0.2,0.25,0.3,0.35,0.45})*D536-LOOKUP(D536/12,{0,1500.001,4500.001,9000.001,35000.001,55000.001,80000.001},{0,105,555,1005,2755,5505,13505})</f>
        <v>0</v>
      </c>
      <c r="G536" s="48">
        <f t="shared" si="25"/>
        <v>0</v>
      </c>
      <c r="H536" s="48" t="e">
        <f t="shared" ca="1" si="27"/>
        <v>#N/A</v>
      </c>
      <c r="I536" s="1"/>
    </row>
    <row r="537" spans="1:9">
      <c r="A537" s="43" t="s">
        <v>536</v>
      </c>
      <c r="B537" s="44">
        <f>IF(B536=0,0,IF((B536+100)*12&lt;=年薪个税筹划!$C$5,B536+100,0))</f>
        <v>0</v>
      </c>
      <c r="C537" s="44">
        <f t="shared" si="26"/>
        <v>0</v>
      </c>
      <c r="D537" s="44">
        <f>(B537&lt;&gt;0)*年薪个税筹划!$C$5-方案清单!B537*12</f>
        <v>0</v>
      </c>
      <c r="E537" s="45">
        <f>ROUND(MAX((B537-3500)*{0.03,0.1,0.2,0.25,0.3,0.35,0.45}-{0,105,555,1005,2755,5505,13505},0),2)</f>
        <v>0</v>
      </c>
      <c r="F537" s="45">
        <f>LOOKUP(D537/12,{0,1500.001,4500.001,9000.001,35000.001,55000.001,80000.001},{0.03,0.1,0.2,0.25,0.3,0.35,0.45})*D537-LOOKUP(D537/12,{0,1500.001,4500.001,9000.001,35000.001,55000.001,80000.001},{0,105,555,1005,2755,5505,13505})</f>
        <v>0</v>
      </c>
      <c r="G537" s="45">
        <f t="shared" si="25"/>
        <v>0</v>
      </c>
      <c r="H537" s="45" t="e">
        <f t="shared" ca="1" si="27"/>
        <v>#N/A</v>
      </c>
      <c r="I537" s="1"/>
    </row>
    <row r="538" spans="1:9">
      <c r="A538" s="46" t="s">
        <v>537</v>
      </c>
      <c r="B538" s="47">
        <f>IF(B537=0,0,IF((B537+100)*12&lt;=年薪个税筹划!$C$5,B537+100,0))</f>
        <v>0</v>
      </c>
      <c r="C538" s="47">
        <f t="shared" si="26"/>
        <v>0</v>
      </c>
      <c r="D538" s="47">
        <f>(B538&lt;&gt;0)*年薪个税筹划!$C$5-方案清单!B538*12</f>
        <v>0</v>
      </c>
      <c r="E538" s="48">
        <f>ROUND(MAX((B538-3500)*{0.03,0.1,0.2,0.25,0.3,0.35,0.45}-{0,105,555,1005,2755,5505,13505},0),2)</f>
        <v>0</v>
      </c>
      <c r="F538" s="48">
        <f>LOOKUP(D538/12,{0,1500.001,4500.001,9000.001,35000.001,55000.001,80000.001},{0.03,0.1,0.2,0.25,0.3,0.35,0.45})*D538-LOOKUP(D538/12,{0,1500.001,4500.001,9000.001,35000.001,55000.001,80000.001},{0,105,555,1005,2755,5505,13505})</f>
        <v>0</v>
      </c>
      <c r="G538" s="48">
        <f t="shared" si="25"/>
        <v>0</v>
      </c>
      <c r="H538" s="48" t="e">
        <f t="shared" ca="1" si="27"/>
        <v>#N/A</v>
      </c>
      <c r="I538" s="1"/>
    </row>
    <row r="539" spans="1:9">
      <c r="A539" s="43" t="s">
        <v>538</v>
      </c>
      <c r="B539" s="44">
        <f>IF(B538=0,0,IF((B538+100)*12&lt;=年薪个税筹划!$C$5,B538+100,0))</f>
        <v>0</v>
      </c>
      <c r="C539" s="44">
        <f t="shared" si="26"/>
        <v>0</v>
      </c>
      <c r="D539" s="44">
        <f>(B539&lt;&gt;0)*年薪个税筹划!$C$5-方案清单!B539*12</f>
        <v>0</v>
      </c>
      <c r="E539" s="45">
        <f>ROUND(MAX((B539-3500)*{0.03,0.1,0.2,0.25,0.3,0.35,0.45}-{0,105,555,1005,2755,5505,13505},0),2)</f>
        <v>0</v>
      </c>
      <c r="F539" s="45">
        <f>LOOKUP(D539/12,{0,1500.001,4500.001,9000.001,35000.001,55000.001,80000.001},{0.03,0.1,0.2,0.25,0.3,0.35,0.45})*D539-LOOKUP(D539/12,{0,1500.001,4500.001,9000.001,35000.001,55000.001,80000.001},{0,105,555,1005,2755,5505,13505})</f>
        <v>0</v>
      </c>
      <c r="G539" s="45">
        <f t="shared" si="25"/>
        <v>0</v>
      </c>
      <c r="H539" s="45" t="e">
        <f t="shared" ca="1" si="27"/>
        <v>#N/A</v>
      </c>
      <c r="I539" s="1"/>
    </row>
    <row r="540" spans="1:9">
      <c r="A540" s="46" t="s">
        <v>539</v>
      </c>
      <c r="B540" s="47">
        <f>IF(B539=0,0,IF((B539+100)*12&lt;=年薪个税筹划!$C$5,B539+100,0))</f>
        <v>0</v>
      </c>
      <c r="C540" s="47">
        <f t="shared" si="26"/>
        <v>0</v>
      </c>
      <c r="D540" s="47">
        <f>(B540&lt;&gt;0)*年薪个税筹划!$C$5-方案清单!B540*12</f>
        <v>0</v>
      </c>
      <c r="E540" s="48">
        <f>ROUND(MAX((B540-3500)*{0.03,0.1,0.2,0.25,0.3,0.35,0.45}-{0,105,555,1005,2755,5505,13505},0),2)</f>
        <v>0</v>
      </c>
      <c r="F540" s="48">
        <f>LOOKUP(D540/12,{0,1500.001,4500.001,9000.001,35000.001,55000.001,80000.001},{0.03,0.1,0.2,0.25,0.3,0.35,0.45})*D540-LOOKUP(D540/12,{0,1500.001,4500.001,9000.001,35000.001,55000.001,80000.001},{0,105,555,1005,2755,5505,13505})</f>
        <v>0</v>
      </c>
      <c r="G540" s="48">
        <f t="shared" si="25"/>
        <v>0</v>
      </c>
      <c r="H540" s="48" t="e">
        <f t="shared" ca="1" si="27"/>
        <v>#N/A</v>
      </c>
      <c r="I540" s="1"/>
    </row>
    <row r="541" spans="1:9">
      <c r="A541" s="43" t="s">
        <v>540</v>
      </c>
      <c r="B541" s="44">
        <f>IF(B540=0,0,IF((B540+100)*12&lt;=年薪个税筹划!$C$5,B540+100,0))</f>
        <v>0</v>
      </c>
      <c r="C541" s="44">
        <f t="shared" si="26"/>
        <v>0</v>
      </c>
      <c r="D541" s="44">
        <f>(B541&lt;&gt;0)*年薪个税筹划!$C$5-方案清单!B541*12</f>
        <v>0</v>
      </c>
      <c r="E541" s="45">
        <f>ROUND(MAX((B541-3500)*{0.03,0.1,0.2,0.25,0.3,0.35,0.45}-{0,105,555,1005,2755,5505,13505},0),2)</f>
        <v>0</v>
      </c>
      <c r="F541" s="45">
        <f>LOOKUP(D541/12,{0,1500.001,4500.001,9000.001,35000.001,55000.001,80000.001},{0.03,0.1,0.2,0.25,0.3,0.35,0.45})*D541-LOOKUP(D541/12,{0,1500.001,4500.001,9000.001,35000.001,55000.001,80000.001},{0,105,555,1005,2755,5505,13505})</f>
        <v>0</v>
      </c>
      <c r="G541" s="45">
        <f t="shared" si="25"/>
        <v>0</v>
      </c>
      <c r="H541" s="45" t="e">
        <f t="shared" ca="1" si="27"/>
        <v>#N/A</v>
      </c>
      <c r="I541" s="1"/>
    </row>
    <row r="542" spans="1:9">
      <c r="A542" s="46" t="s">
        <v>541</v>
      </c>
      <c r="B542" s="47">
        <f>IF(B541=0,0,IF((B541+100)*12&lt;=年薪个税筹划!$C$5,B541+100,0))</f>
        <v>0</v>
      </c>
      <c r="C542" s="47">
        <f t="shared" si="26"/>
        <v>0</v>
      </c>
      <c r="D542" s="47">
        <f>(B542&lt;&gt;0)*年薪个税筹划!$C$5-方案清单!B542*12</f>
        <v>0</v>
      </c>
      <c r="E542" s="48">
        <f>ROUND(MAX((B542-3500)*{0.03,0.1,0.2,0.25,0.3,0.35,0.45}-{0,105,555,1005,2755,5505,13505},0),2)</f>
        <v>0</v>
      </c>
      <c r="F542" s="48">
        <f>LOOKUP(D542/12,{0,1500.001,4500.001,9000.001,35000.001,55000.001,80000.001},{0.03,0.1,0.2,0.25,0.3,0.35,0.45})*D542-LOOKUP(D542/12,{0,1500.001,4500.001,9000.001,35000.001,55000.001,80000.001},{0,105,555,1005,2755,5505,13505})</f>
        <v>0</v>
      </c>
      <c r="G542" s="48">
        <f t="shared" si="25"/>
        <v>0</v>
      </c>
      <c r="H542" s="48" t="e">
        <f t="shared" ca="1" si="27"/>
        <v>#N/A</v>
      </c>
      <c r="I542" s="1"/>
    </row>
    <row r="543" spans="1:9">
      <c r="A543" s="43" t="s">
        <v>542</v>
      </c>
      <c r="B543" s="44">
        <f>IF(B542=0,0,IF((B542+100)*12&lt;=年薪个税筹划!$C$5,B542+100,0))</f>
        <v>0</v>
      </c>
      <c r="C543" s="44">
        <f t="shared" si="26"/>
        <v>0</v>
      </c>
      <c r="D543" s="44">
        <f>(B543&lt;&gt;0)*年薪个税筹划!$C$5-方案清单!B543*12</f>
        <v>0</v>
      </c>
      <c r="E543" s="45">
        <f>ROUND(MAX((B543-3500)*{0.03,0.1,0.2,0.25,0.3,0.35,0.45}-{0,105,555,1005,2755,5505,13505},0),2)</f>
        <v>0</v>
      </c>
      <c r="F543" s="45">
        <f>LOOKUP(D543/12,{0,1500.001,4500.001,9000.001,35000.001,55000.001,80000.001},{0.03,0.1,0.2,0.25,0.3,0.35,0.45})*D543-LOOKUP(D543/12,{0,1500.001,4500.001,9000.001,35000.001,55000.001,80000.001},{0,105,555,1005,2755,5505,13505})</f>
        <v>0</v>
      </c>
      <c r="G543" s="45">
        <f t="shared" si="25"/>
        <v>0</v>
      </c>
      <c r="H543" s="45" t="e">
        <f t="shared" ca="1" si="27"/>
        <v>#N/A</v>
      </c>
      <c r="I543" s="1"/>
    </row>
    <row r="544" spans="1:9">
      <c r="A544" s="46" t="s">
        <v>543</v>
      </c>
      <c r="B544" s="47">
        <f>IF(B543=0,0,IF((B543+100)*12&lt;=年薪个税筹划!$C$5,B543+100,0))</f>
        <v>0</v>
      </c>
      <c r="C544" s="47">
        <f t="shared" si="26"/>
        <v>0</v>
      </c>
      <c r="D544" s="47">
        <f>(B544&lt;&gt;0)*年薪个税筹划!$C$5-方案清单!B544*12</f>
        <v>0</v>
      </c>
      <c r="E544" s="48">
        <f>ROUND(MAX((B544-3500)*{0.03,0.1,0.2,0.25,0.3,0.35,0.45}-{0,105,555,1005,2755,5505,13505},0),2)</f>
        <v>0</v>
      </c>
      <c r="F544" s="48">
        <f>LOOKUP(D544/12,{0,1500.001,4500.001,9000.001,35000.001,55000.001,80000.001},{0.03,0.1,0.2,0.25,0.3,0.35,0.45})*D544-LOOKUP(D544/12,{0,1500.001,4500.001,9000.001,35000.001,55000.001,80000.001},{0,105,555,1005,2755,5505,13505})</f>
        <v>0</v>
      </c>
      <c r="G544" s="48">
        <f t="shared" si="25"/>
        <v>0</v>
      </c>
      <c r="H544" s="48" t="e">
        <f t="shared" ca="1" si="27"/>
        <v>#N/A</v>
      </c>
      <c r="I544" s="1"/>
    </row>
    <row r="545" spans="1:9">
      <c r="A545" s="43" t="s">
        <v>544</v>
      </c>
      <c r="B545" s="44">
        <f>IF(B544=0,0,IF((B544+100)*12&lt;=年薪个税筹划!$C$5,B544+100,0))</f>
        <v>0</v>
      </c>
      <c r="C545" s="44">
        <f t="shared" si="26"/>
        <v>0</v>
      </c>
      <c r="D545" s="44">
        <f>(B545&lt;&gt;0)*年薪个税筹划!$C$5-方案清单!B545*12</f>
        <v>0</v>
      </c>
      <c r="E545" s="45">
        <f>ROUND(MAX((B545-3500)*{0.03,0.1,0.2,0.25,0.3,0.35,0.45}-{0,105,555,1005,2755,5505,13505},0),2)</f>
        <v>0</v>
      </c>
      <c r="F545" s="45">
        <f>LOOKUP(D545/12,{0,1500.001,4500.001,9000.001,35000.001,55000.001,80000.001},{0.03,0.1,0.2,0.25,0.3,0.35,0.45})*D545-LOOKUP(D545/12,{0,1500.001,4500.001,9000.001,35000.001,55000.001,80000.001},{0,105,555,1005,2755,5505,13505})</f>
        <v>0</v>
      </c>
      <c r="G545" s="45">
        <f t="shared" si="25"/>
        <v>0</v>
      </c>
      <c r="H545" s="45" t="e">
        <f t="shared" ca="1" si="27"/>
        <v>#N/A</v>
      </c>
      <c r="I545" s="1"/>
    </row>
    <row r="546" spans="1:9">
      <c r="A546" s="46" t="s">
        <v>545</v>
      </c>
      <c r="B546" s="47">
        <f>IF(B545=0,0,IF((B545+100)*12&lt;=年薪个税筹划!$C$5,B545+100,0))</f>
        <v>0</v>
      </c>
      <c r="C546" s="47">
        <f t="shared" si="26"/>
        <v>0</v>
      </c>
      <c r="D546" s="47">
        <f>(B546&lt;&gt;0)*年薪个税筹划!$C$5-方案清单!B546*12</f>
        <v>0</v>
      </c>
      <c r="E546" s="48">
        <f>ROUND(MAX((B546-3500)*{0.03,0.1,0.2,0.25,0.3,0.35,0.45}-{0,105,555,1005,2755,5505,13505},0),2)</f>
        <v>0</v>
      </c>
      <c r="F546" s="48">
        <f>LOOKUP(D546/12,{0,1500.001,4500.001,9000.001,35000.001,55000.001,80000.001},{0.03,0.1,0.2,0.25,0.3,0.35,0.45})*D546-LOOKUP(D546/12,{0,1500.001,4500.001,9000.001,35000.001,55000.001,80000.001},{0,105,555,1005,2755,5505,13505})</f>
        <v>0</v>
      </c>
      <c r="G546" s="48">
        <f t="shared" si="25"/>
        <v>0</v>
      </c>
      <c r="H546" s="48" t="e">
        <f t="shared" ca="1" si="27"/>
        <v>#N/A</v>
      </c>
      <c r="I546" s="1"/>
    </row>
    <row r="547" spans="1:9">
      <c r="A547" s="43" t="s">
        <v>546</v>
      </c>
      <c r="B547" s="44">
        <f>IF(B546=0,0,IF((B546+100)*12&lt;=年薪个税筹划!$C$5,B546+100,0))</f>
        <v>0</v>
      </c>
      <c r="C547" s="44">
        <f t="shared" si="26"/>
        <v>0</v>
      </c>
      <c r="D547" s="44">
        <f>(B547&lt;&gt;0)*年薪个税筹划!$C$5-方案清单!B547*12</f>
        <v>0</v>
      </c>
      <c r="E547" s="45">
        <f>ROUND(MAX((B547-3500)*{0.03,0.1,0.2,0.25,0.3,0.35,0.45}-{0,105,555,1005,2755,5505,13505},0),2)</f>
        <v>0</v>
      </c>
      <c r="F547" s="45">
        <f>LOOKUP(D547/12,{0,1500.001,4500.001,9000.001,35000.001,55000.001,80000.001},{0.03,0.1,0.2,0.25,0.3,0.35,0.45})*D547-LOOKUP(D547/12,{0,1500.001,4500.001,9000.001,35000.001,55000.001,80000.001},{0,105,555,1005,2755,5505,13505})</f>
        <v>0</v>
      </c>
      <c r="G547" s="45">
        <f t="shared" si="25"/>
        <v>0</v>
      </c>
      <c r="H547" s="45" t="e">
        <f t="shared" ca="1" si="27"/>
        <v>#N/A</v>
      </c>
      <c r="I547" s="1"/>
    </row>
    <row r="548" spans="1:9">
      <c r="A548" s="46" t="s">
        <v>547</v>
      </c>
      <c r="B548" s="47">
        <f>IF(B547=0,0,IF((B547+100)*12&lt;=年薪个税筹划!$C$5,B547+100,0))</f>
        <v>0</v>
      </c>
      <c r="C548" s="47">
        <f t="shared" si="26"/>
        <v>0</v>
      </c>
      <c r="D548" s="47">
        <f>(B548&lt;&gt;0)*年薪个税筹划!$C$5-方案清单!B548*12</f>
        <v>0</v>
      </c>
      <c r="E548" s="48">
        <f>ROUND(MAX((B548-3500)*{0.03,0.1,0.2,0.25,0.3,0.35,0.45}-{0,105,555,1005,2755,5505,13505},0),2)</f>
        <v>0</v>
      </c>
      <c r="F548" s="48">
        <f>LOOKUP(D548/12,{0,1500.001,4500.001,9000.001,35000.001,55000.001,80000.001},{0.03,0.1,0.2,0.25,0.3,0.35,0.45})*D548-LOOKUP(D548/12,{0,1500.001,4500.001,9000.001,35000.001,55000.001,80000.001},{0,105,555,1005,2755,5505,13505})</f>
        <v>0</v>
      </c>
      <c r="G548" s="48">
        <f t="shared" si="25"/>
        <v>0</v>
      </c>
      <c r="H548" s="48" t="e">
        <f t="shared" ca="1" si="27"/>
        <v>#N/A</v>
      </c>
      <c r="I548" s="1"/>
    </row>
    <row r="549" spans="1:9">
      <c r="A549" s="43" t="s">
        <v>548</v>
      </c>
      <c r="B549" s="44">
        <f>IF(B548=0,0,IF((B548+100)*12&lt;=年薪个税筹划!$C$5,B548+100,0))</f>
        <v>0</v>
      </c>
      <c r="C549" s="44">
        <f t="shared" si="26"/>
        <v>0</v>
      </c>
      <c r="D549" s="44">
        <f>(B549&lt;&gt;0)*年薪个税筹划!$C$5-方案清单!B549*12</f>
        <v>0</v>
      </c>
      <c r="E549" s="45">
        <f>ROUND(MAX((B549-3500)*{0.03,0.1,0.2,0.25,0.3,0.35,0.45}-{0,105,555,1005,2755,5505,13505},0),2)</f>
        <v>0</v>
      </c>
      <c r="F549" s="45">
        <f>LOOKUP(D549/12,{0,1500.001,4500.001,9000.001,35000.001,55000.001,80000.001},{0.03,0.1,0.2,0.25,0.3,0.35,0.45})*D549-LOOKUP(D549/12,{0,1500.001,4500.001,9000.001,35000.001,55000.001,80000.001},{0,105,555,1005,2755,5505,13505})</f>
        <v>0</v>
      </c>
      <c r="G549" s="45">
        <f t="shared" si="25"/>
        <v>0</v>
      </c>
      <c r="H549" s="45" t="e">
        <f t="shared" ca="1" si="27"/>
        <v>#N/A</v>
      </c>
      <c r="I549" s="1"/>
    </row>
    <row r="550" spans="1:9">
      <c r="A550" s="46" t="s">
        <v>549</v>
      </c>
      <c r="B550" s="47">
        <f>IF(B549=0,0,IF((B549+100)*12&lt;=年薪个税筹划!$C$5,B549+100,0))</f>
        <v>0</v>
      </c>
      <c r="C550" s="47">
        <f t="shared" si="26"/>
        <v>0</v>
      </c>
      <c r="D550" s="47">
        <f>(B550&lt;&gt;0)*年薪个税筹划!$C$5-方案清单!B550*12</f>
        <v>0</v>
      </c>
      <c r="E550" s="48">
        <f>ROUND(MAX((B550-3500)*{0.03,0.1,0.2,0.25,0.3,0.35,0.45}-{0,105,555,1005,2755,5505,13505},0),2)</f>
        <v>0</v>
      </c>
      <c r="F550" s="48">
        <f>LOOKUP(D550/12,{0,1500.001,4500.001,9000.001,35000.001,55000.001,80000.001},{0.03,0.1,0.2,0.25,0.3,0.35,0.45})*D550-LOOKUP(D550/12,{0,1500.001,4500.001,9000.001,35000.001,55000.001,80000.001},{0,105,555,1005,2755,5505,13505})</f>
        <v>0</v>
      </c>
      <c r="G550" s="48">
        <f t="shared" si="25"/>
        <v>0</v>
      </c>
      <c r="H550" s="48" t="e">
        <f t="shared" ca="1" si="27"/>
        <v>#N/A</v>
      </c>
      <c r="I550" s="1"/>
    </row>
    <row r="551" spans="1:9">
      <c r="A551" s="43" t="s">
        <v>550</v>
      </c>
      <c r="B551" s="44">
        <f>IF(B550=0,0,IF((B550+100)*12&lt;=年薪个税筹划!$C$5,B550+100,0))</f>
        <v>0</v>
      </c>
      <c r="C551" s="44">
        <f t="shared" si="26"/>
        <v>0</v>
      </c>
      <c r="D551" s="44">
        <f>(B551&lt;&gt;0)*年薪个税筹划!$C$5-方案清单!B551*12</f>
        <v>0</v>
      </c>
      <c r="E551" s="45">
        <f>ROUND(MAX((B551-3500)*{0.03,0.1,0.2,0.25,0.3,0.35,0.45}-{0,105,555,1005,2755,5505,13505},0),2)</f>
        <v>0</v>
      </c>
      <c r="F551" s="45">
        <f>LOOKUP(D551/12,{0,1500.001,4500.001,9000.001,35000.001,55000.001,80000.001},{0.03,0.1,0.2,0.25,0.3,0.35,0.45})*D551-LOOKUP(D551/12,{0,1500.001,4500.001,9000.001,35000.001,55000.001,80000.001},{0,105,555,1005,2755,5505,13505})</f>
        <v>0</v>
      </c>
      <c r="G551" s="45">
        <f t="shared" ref="G551:G614" si="28">E551*12+F551</f>
        <v>0</v>
      </c>
      <c r="H551" s="45" t="e">
        <f t="shared" ca="1" si="27"/>
        <v>#N/A</v>
      </c>
      <c r="I551" s="1"/>
    </row>
    <row r="552" spans="1:9">
      <c r="A552" s="46" t="s">
        <v>551</v>
      </c>
      <c r="B552" s="47">
        <f>IF(B551=0,0,IF((B551+100)*12&lt;=年薪个税筹划!$C$5,B551+100,0))</f>
        <v>0</v>
      </c>
      <c r="C552" s="47">
        <f t="shared" si="26"/>
        <v>0</v>
      </c>
      <c r="D552" s="47">
        <f>(B552&lt;&gt;0)*年薪个税筹划!$C$5-方案清单!B552*12</f>
        <v>0</v>
      </c>
      <c r="E552" s="48">
        <f>ROUND(MAX((B552-3500)*{0.03,0.1,0.2,0.25,0.3,0.35,0.45}-{0,105,555,1005,2755,5505,13505},0),2)</f>
        <v>0</v>
      </c>
      <c r="F552" s="48">
        <f>LOOKUP(D552/12,{0,1500.001,4500.001,9000.001,35000.001,55000.001,80000.001},{0.03,0.1,0.2,0.25,0.3,0.35,0.45})*D552-LOOKUP(D552/12,{0,1500.001,4500.001,9000.001,35000.001,55000.001,80000.001},{0,105,555,1005,2755,5505,13505})</f>
        <v>0</v>
      </c>
      <c r="G552" s="48">
        <f t="shared" si="28"/>
        <v>0</v>
      </c>
      <c r="H552" s="48" t="e">
        <f t="shared" ca="1" si="27"/>
        <v>#N/A</v>
      </c>
      <c r="I552" s="1"/>
    </row>
    <row r="553" spans="1:9">
      <c r="A553" s="43" t="s">
        <v>552</v>
      </c>
      <c r="B553" s="44">
        <f>IF(B552=0,0,IF((B552+100)*12&lt;=年薪个税筹划!$C$5,B552+100,0))</f>
        <v>0</v>
      </c>
      <c r="C553" s="44">
        <f t="shared" si="26"/>
        <v>0</v>
      </c>
      <c r="D553" s="44">
        <f>(B553&lt;&gt;0)*年薪个税筹划!$C$5-方案清单!B553*12</f>
        <v>0</v>
      </c>
      <c r="E553" s="45">
        <f>ROUND(MAX((B553-3500)*{0.03,0.1,0.2,0.25,0.3,0.35,0.45}-{0,105,555,1005,2755,5505,13505},0),2)</f>
        <v>0</v>
      </c>
      <c r="F553" s="45">
        <f>LOOKUP(D553/12,{0,1500.001,4500.001,9000.001,35000.001,55000.001,80000.001},{0.03,0.1,0.2,0.25,0.3,0.35,0.45})*D553-LOOKUP(D553/12,{0,1500.001,4500.001,9000.001,35000.001,55000.001,80000.001},{0,105,555,1005,2755,5505,13505})</f>
        <v>0</v>
      </c>
      <c r="G553" s="45">
        <f t="shared" si="28"/>
        <v>0</v>
      </c>
      <c r="H553" s="45" t="e">
        <f t="shared" ca="1" si="27"/>
        <v>#N/A</v>
      </c>
      <c r="I553" s="1"/>
    </row>
    <row r="554" spans="1:9">
      <c r="A554" s="46" t="s">
        <v>553</v>
      </c>
      <c r="B554" s="47">
        <f>IF(B553=0,0,IF((B553+100)*12&lt;=年薪个税筹划!$C$5,B553+100,0))</f>
        <v>0</v>
      </c>
      <c r="C554" s="47">
        <f t="shared" si="26"/>
        <v>0</v>
      </c>
      <c r="D554" s="47">
        <f>(B554&lt;&gt;0)*年薪个税筹划!$C$5-方案清单!B554*12</f>
        <v>0</v>
      </c>
      <c r="E554" s="48">
        <f>ROUND(MAX((B554-3500)*{0.03,0.1,0.2,0.25,0.3,0.35,0.45}-{0,105,555,1005,2755,5505,13505},0),2)</f>
        <v>0</v>
      </c>
      <c r="F554" s="48">
        <f>LOOKUP(D554/12,{0,1500.001,4500.001,9000.001,35000.001,55000.001,80000.001},{0.03,0.1,0.2,0.25,0.3,0.35,0.45})*D554-LOOKUP(D554/12,{0,1500.001,4500.001,9000.001,35000.001,55000.001,80000.001},{0,105,555,1005,2755,5505,13505})</f>
        <v>0</v>
      </c>
      <c r="G554" s="48">
        <f t="shared" si="28"/>
        <v>0</v>
      </c>
      <c r="H554" s="48" t="e">
        <f t="shared" ca="1" si="27"/>
        <v>#N/A</v>
      </c>
      <c r="I554" s="1"/>
    </row>
    <row r="555" spans="1:9">
      <c r="A555" s="43" t="s">
        <v>554</v>
      </c>
      <c r="B555" s="44">
        <f>IF(B554=0,0,IF((B554+100)*12&lt;=年薪个税筹划!$C$5,B554+100,0))</f>
        <v>0</v>
      </c>
      <c r="C555" s="44">
        <f t="shared" si="26"/>
        <v>0</v>
      </c>
      <c r="D555" s="44">
        <f>(B555&lt;&gt;0)*年薪个税筹划!$C$5-方案清单!B555*12</f>
        <v>0</v>
      </c>
      <c r="E555" s="45">
        <f>ROUND(MAX((B555-3500)*{0.03,0.1,0.2,0.25,0.3,0.35,0.45}-{0,105,555,1005,2755,5505,13505},0),2)</f>
        <v>0</v>
      </c>
      <c r="F555" s="45">
        <f>LOOKUP(D555/12,{0,1500.001,4500.001,9000.001,35000.001,55000.001,80000.001},{0.03,0.1,0.2,0.25,0.3,0.35,0.45})*D555-LOOKUP(D555/12,{0,1500.001,4500.001,9000.001,35000.001,55000.001,80000.001},{0,105,555,1005,2755,5505,13505})</f>
        <v>0</v>
      </c>
      <c r="G555" s="45">
        <f t="shared" si="28"/>
        <v>0</v>
      </c>
      <c r="H555" s="45" t="e">
        <f t="shared" ca="1" si="27"/>
        <v>#N/A</v>
      </c>
      <c r="I555" s="1"/>
    </row>
    <row r="556" spans="1:9">
      <c r="A556" s="46" t="s">
        <v>555</v>
      </c>
      <c r="B556" s="47">
        <f>IF(B555=0,0,IF((B555+100)*12&lt;=年薪个税筹划!$C$5,B555+100,0))</f>
        <v>0</v>
      </c>
      <c r="C556" s="47">
        <f t="shared" si="26"/>
        <v>0</v>
      </c>
      <c r="D556" s="47">
        <f>(B556&lt;&gt;0)*年薪个税筹划!$C$5-方案清单!B556*12</f>
        <v>0</v>
      </c>
      <c r="E556" s="48">
        <f>ROUND(MAX((B556-3500)*{0.03,0.1,0.2,0.25,0.3,0.35,0.45}-{0,105,555,1005,2755,5505,13505},0),2)</f>
        <v>0</v>
      </c>
      <c r="F556" s="48">
        <f>LOOKUP(D556/12,{0,1500.001,4500.001,9000.001,35000.001,55000.001,80000.001},{0.03,0.1,0.2,0.25,0.3,0.35,0.45})*D556-LOOKUP(D556/12,{0,1500.001,4500.001,9000.001,35000.001,55000.001,80000.001},{0,105,555,1005,2755,5505,13505})</f>
        <v>0</v>
      </c>
      <c r="G556" s="48">
        <f t="shared" si="28"/>
        <v>0</v>
      </c>
      <c r="H556" s="48" t="e">
        <f t="shared" ca="1" si="27"/>
        <v>#N/A</v>
      </c>
      <c r="I556" s="1"/>
    </row>
    <row r="557" spans="1:9">
      <c r="A557" s="43" t="s">
        <v>556</v>
      </c>
      <c r="B557" s="44">
        <f>IF(B556=0,0,IF((B556+100)*12&lt;=年薪个税筹划!$C$5,B556+100,0))</f>
        <v>0</v>
      </c>
      <c r="C557" s="44">
        <f t="shared" si="26"/>
        <v>0</v>
      </c>
      <c r="D557" s="44">
        <f>(B557&lt;&gt;0)*年薪个税筹划!$C$5-方案清单!B557*12</f>
        <v>0</v>
      </c>
      <c r="E557" s="45">
        <f>ROUND(MAX((B557-3500)*{0.03,0.1,0.2,0.25,0.3,0.35,0.45}-{0,105,555,1005,2755,5505,13505},0),2)</f>
        <v>0</v>
      </c>
      <c r="F557" s="45">
        <f>LOOKUP(D557/12,{0,1500.001,4500.001,9000.001,35000.001,55000.001,80000.001},{0.03,0.1,0.2,0.25,0.3,0.35,0.45})*D557-LOOKUP(D557/12,{0,1500.001,4500.001,9000.001,35000.001,55000.001,80000.001},{0,105,555,1005,2755,5505,13505})</f>
        <v>0</v>
      </c>
      <c r="G557" s="45">
        <f t="shared" si="28"/>
        <v>0</v>
      </c>
      <c r="H557" s="45" t="e">
        <f t="shared" ca="1" si="27"/>
        <v>#N/A</v>
      </c>
      <c r="I557" s="1"/>
    </row>
    <row r="558" spans="1:9">
      <c r="A558" s="46" t="s">
        <v>557</v>
      </c>
      <c r="B558" s="47">
        <f>IF(B557=0,0,IF((B557+100)*12&lt;=年薪个税筹划!$C$5,B557+100,0))</f>
        <v>0</v>
      </c>
      <c r="C558" s="47">
        <f t="shared" si="26"/>
        <v>0</v>
      </c>
      <c r="D558" s="47">
        <f>(B558&lt;&gt;0)*年薪个税筹划!$C$5-方案清单!B558*12</f>
        <v>0</v>
      </c>
      <c r="E558" s="48">
        <f>ROUND(MAX((B558-3500)*{0.03,0.1,0.2,0.25,0.3,0.35,0.45}-{0,105,555,1005,2755,5505,13505},0),2)</f>
        <v>0</v>
      </c>
      <c r="F558" s="48">
        <f>LOOKUP(D558/12,{0,1500.001,4500.001,9000.001,35000.001,55000.001,80000.001},{0.03,0.1,0.2,0.25,0.3,0.35,0.45})*D558-LOOKUP(D558/12,{0,1500.001,4500.001,9000.001,35000.001,55000.001,80000.001},{0,105,555,1005,2755,5505,13505})</f>
        <v>0</v>
      </c>
      <c r="G558" s="48">
        <f t="shared" si="28"/>
        <v>0</v>
      </c>
      <c r="H558" s="48" t="e">
        <f t="shared" ca="1" si="27"/>
        <v>#N/A</v>
      </c>
      <c r="I558" s="1"/>
    </row>
    <row r="559" spans="1:9">
      <c r="A559" s="43" t="s">
        <v>558</v>
      </c>
      <c r="B559" s="44">
        <f>IF(B558=0,0,IF((B558+100)*12&lt;=年薪个税筹划!$C$5,B558+100,0))</f>
        <v>0</v>
      </c>
      <c r="C559" s="44">
        <f t="shared" si="26"/>
        <v>0</v>
      </c>
      <c r="D559" s="44">
        <f>(B559&lt;&gt;0)*年薪个税筹划!$C$5-方案清单!B559*12</f>
        <v>0</v>
      </c>
      <c r="E559" s="45">
        <f>ROUND(MAX((B559-3500)*{0.03,0.1,0.2,0.25,0.3,0.35,0.45}-{0,105,555,1005,2755,5505,13505},0),2)</f>
        <v>0</v>
      </c>
      <c r="F559" s="45">
        <f>LOOKUP(D559/12,{0,1500.001,4500.001,9000.001,35000.001,55000.001,80000.001},{0.03,0.1,0.2,0.25,0.3,0.35,0.45})*D559-LOOKUP(D559/12,{0,1500.001,4500.001,9000.001,35000.001,55000.001,80000.001},{0,105,555,1005,2755,5505,13505})</f>
        <v>0</v>
      </c>
      <c r="G559" s="45">
        <f t="shared" si="28"/>
        <v>0</v>
      </c>
      <c r="H559" s="45" t="e">
        <f t="shared" ca="1" si="27"/>
        <v>#N/A</v>
      </c>
      <c r="I559" s="1"/>
    </row>
    <row r="560" spans="1:9">
      <c r="A560" s="46" t="s">
        <v>559</v>
      </c>
      <c r="B560" s="47">
        <f>IF(B559=0,0,IF((B559+100)*12&lt;=年薪个税筹划!$C$5,B559+100,0))</f>
        <v>0</v>
      </c>
      <c r="C560" s="47">
        <f t="shared" si="26"/>
        <v>0</v>
      </c>
      <c r="D560" s="47">
        <f>(B560&lt;&gt;0)*年薪个税筹划!$C$5-方案清单!B560*12</f>
        <v>0</v>
      </c>
      <c r="E560" s="48">
        <f>ROUND(MAX((B560-3500)*{0.03,0.1,0.2,0.25,0.3,0.35,0.45}-{0,105,555,1005,2755,5505,13505},0),2)</f>
        <v>0</v>
      </c>
      <c r="F560" s="48">
        <f>LOOKUP(D560/12,{0,1500.001,4500.001,9000.001,35000.001,55000.001,80000.001},{0.03,0.1,0.2,0.25,0.3,0.35,0.45})*D560-LOOKUP(D560/12,{0,1500.001,4500.001,9000.001,35000.001,55000.001,80000.001},{0,105,555,1005,2755,5505,13505})</f>
        <v>0</v>
      </c>
      <c r="G560" s="48">
        <f t="shared" si="28"/>
        <v>0</v>
      </c>
      <c r="H560" s="48" t="e">
        <f t="shared" ca="1" si="27"/>
        <v>#N/A</v>
      </c>
      <c r="I560" s="1"/>
    </row>
    <row r="561" spans="1:9">
      <c r="A561" s="43" t="s">
        <v>560</v>
      </c>
      <c r="B561" s="44">
        <f>IF(B560=0,0,IF((B560+100)*12&lt;=年薪个税筹划!$C$5,B560+100,0))</f>
        <v>0</v>
      </c>
      <c r="C561" s="44">
        <f t="shared" si="26"/>
        <v>0</v>
      </c>
      <c r="D561" s="44">
        <f>(B561&lt;&gt;0)*年薪个税筹划!$C$5-方案清单!B561*12</f>
        <v>0</v>
      </c>
      <c r="E561" s="45">
        <f>ROUND(MAX((B561-3500)*{0.03,0.1,0.2,0.25,0.3,0.35,0.45}-{0,105,555,1005,2755,5505,13505},0),2)</f>
        <v>0</v>
      </c>
      <c r="F561" s="45">
        <f>LOOKUP(D561/12,{0,1500.001,4500.001,9000.001,35000.001,55000.001,80000.001},{0.03,0.1,0.2,0.25,0.3,0.35,0.45})*D561-LOOKUP(D561/12,{0,1500.001,4500.001,9000.001,35000.001,55000.001,80000.001},{0,105,555,1005,2755,5505,13505})</f>
        <v>0</v>
      </c>
      <c r="G561" s="45">
        <f t="shared" si="28"/>
        <v>0</v>
      </c>
      <c r="H561" s="45" t="e">
        <f t="shared" ca="1" si="27"/>
        <v>#N/A</v>
      </c>
      <c r="I561" s="1"/>
    </row>
    <row r="562" spans="1:9">
      <c r="A562" s="46" t="s">
        <v>561</v>
      </c>
      <c r="B562" s="47">
        <f>IF(B561=0,0,IF((B561+100)*12&lt;=年薪个税筹划!$C$5,B561+100,0))</f>
        <v>0</v>
      </c>
      <c r="C562" s="47">
        <f t="shared" si="26"/>
        <v>0</v>
      </c>
      <c r="D562" s="47">
        <f>(B562&lt;&gt;0)*年薪个税筹划!$C$5-方案清单!B562*12</f>
        <v>0</v>
      </c>
      <c r="E562" s="48">
        <f>ROUND(MAX((B562-3500)*{0.03,0.1,0.2,0.25,0.3,0.35,0.45}-{0,105,555,1005,2755,5505,13505},0),2)</f>
        <v>0</v>
      </c>
      <c r="F562" s="48">
        <f>LOOKUP(D562/12,{0,1500.001,4500.001,9000.001,35000.001,55000.001,80000.001},{0.03,0.1,0.2,0.25,0.3,0.35,0.45})*D562-LOOKUP(D562/12,{0,1500.001,4500.001,9000.001,35000.001,55000.001,80000.001},{0,105,555,1005,2755,5505,13505})</f>
        <v>0</v>
      </c>
      <c r="G562" s="48">
        <f t="shared" si="28"/>
        <v>0</v>
      </c>
      <c r="H562" s="48" t="e">
        <f t="shared" ca="1" si="27"/>
        <v>#N/A</v>
      </c>
      <c r="I562" s="1"/>
    </row>
    <row r="563" spans="1:9">
      <c r="A563" s="43" t="s">
        <v>562</v>
      </c>
      <c r="B563" s="44">
        <f>IF(B562=0,0,IF((B562+100)*12&lt;=年薪个税筹划!$C$5,B562+100,0))</f>
        <v>0</v>
      </c>
      <c r="C563" s="44">
        <f t="shared" si="26"/>
        <v>0</v>
      </c>
      <c r="D563" s="44">
        <f>(B563&lt;&gt;0)*年薪个税筹划!$C$5-方案清单!B563*12</f>
        <v>0</v>
      </c>
      <c r="E563" s="45">
        <f>ROUND(MAX((B563-3500)*{0.03,0.1,0.2,0.25,0.3,0.35,0.45}-{0,105,555,1005,2755,5505,13505},0),2)</f>
        <v>0</v>
      </c>
      <c r="F563" s="45">
        <f>LOOKUP(D563/12,{0,1500.001,4500.001,9000.001,35000.001,55000.001,80000.001},{0.03,0.1,0.2,0.25,0.3,0.35,0.45})*D563-LOOKUP(D563/12,{0,1500.001,4500.001,9000.001,35000.001,55000.001,80000.001},{0,105,555,1005,2755,5505,13505})</f>
        <v>0</v>
      </c>
      <c r="G563" s="45">
        <f t="shared" si="28"/>
        <v>0</v>
      </c>
      <c r="H563" s="45" t="e">
        <f t="shared" ca="1" si="27"/>
        <v>#N/A</v>
      </c>
      <c r="I563" s="1"/>
    </row>
    <row r="564" spans="1:9">
      <c r="A564" s="46" t="s">
        <v>563</v>
      </c>
      <c r="B564" s="47">
        <f>IF(B563=0,0,IF((B563+100)*12&lt;=年薪个税筹划!$C$5,B563+100,0))</f>
        <v>0</v>
      </c>
      <c r="C564" s="47">
        <f t="shared" si="26"/>
        <v>0</v>
      </c>
      <c r="D564" s="47">
        <f>(B564&lt;&gt;0)*年薪个税筹划!$C$5-方案清单!B564*12</f>
        <v>0</v>
      </c>
      <c r="E564" s="48">
        <f>ROUND(MAX((B564-3500)*{0.03,0.1,0.2,0.25,0.3,0.35,0.45}-{0,105,555,1005,2755,5505,13505},0),2)</f>
        <v>0</v>
      </c>
      <c r="F564" s="48">
        <f>LOOKUP(D564/12,{0,1500.001,4500.001,9000.001,35000.001,55000.001,80000.001},{0.03,0.1,0.2,0.25,0.3,0.35,0.45})*D564-LOOKUP(D564/12,{0,1500.001,4500.001,9000.001,35000.001,55000.001,80000.001},{0,105,555,1005,2755,5505,13505})</f>
        <v>0</v>
      </c>
      <c r="G564" s="48">
        <f t="shared" si="28"/>
        <v>0</v>
      </c>
      <c r="H564" s="48" t="e">
        <f t="shared" ca="1" si="27"/>
        <v>#N/A</v>
      </c>
      <c r="I564" s="1"/>
    </row>
    <row r="565" spans="1:9">
      <c r="A565" s="43" t="s">
        <v>564</v>
      </c>
      <c r="B565" s="44">
        <f>IF(B564=0,0,IF((B564+100)*12&lt;=年薪个税筹划!$C$5,B564+100,0))</f>
        <v>0</v>
      </c>
      <c r="C565" s="44">
        <f t="shared" si="26"/>
        <v>0</v>
      </c>
      <c r="D565" s="44">
        <f>(B565&lt;&gt;0)*年薪个税筹划!$C$5-方案清单!B565*12</f>
        <v>0</v>
      </c>
      <c r="E565" s="45">
        <f>ROUND(MAX((B565-3500)*{0.03,0.1,0.2,0.25,0.3,0.35,0.45}-{0,105,555,1005,2755,5505,13505},0),2)</f>
        <v>0</v>
      </c>
      <c r="F565" s="45">
        <f>LOOKUP(D565/12,{0,1500.001,4500.001,9000.001,35000.001,55000.001,80000.001},{0.03,0.1,0.2,0.25,0.3,0.35,0.45})*D565-LOOKUP(D565/12,{0,1500.001,4500.001,9000.001,35000.001,55000.001,80000.001},{0,105,555,1005,2755,5505,13505})</f>
        <v>0</v>
      </c>
      <c r="G565" s="45">
        <f t="shared" si="28"/>
        <v>0</v>
      </c>
      <c r="H565" s="45" t="e">
        <f t="shared" ca="1" si="27"/>
        <v>#N/A</v>
      </c>
      <c r="I565" s="1"/>
    </row>
    <row r="566" spans="1:9">
      <c r="A566" s="46" t="s">
        <v>565</v>
      </c>
      <c r="B566" s="47">
        <f>IF(B565=0,0,IF((B565+100)*12&lt;=年薪个税筹划!$C$5,B565+100,0))</f>
        <v>0</v>
      </c>
      <c r="C566" s="47">
        <f t="shared" si="26"/>
        <v>0</v>
      </c>
      <c r="D566" s="47">
        <f>(B566&lt;&gt;0)*年薪个税筹划!$C$5-方案清单!B566*12</f>
        <v>0</v>
      </c>
      <c r="E566" s="48">
        <f>ROUND(MAX((B566-3500)*{0.03,0.1,0.2,0.25,0.3,0.35,0.45}-{0,105,555,1005,2755,5505,13505},0),2)</f>
        <v>0</v>
      </c>
      <c r="F566" s="48">
        <f>LOOKUP(D566/12,{0,1500.001,4500.001,9000.001,35000.001,55000.001,80000.001},{0.03,0.1,0.2,0.25,0.3,0.35,0.45})*D566-LOOKUP(D566/12,{0,1500.001,4500.001,9000.001,35000.001,55000.001,80000.001},{0,105,555,1005,2755,5505,13505})</f>
        <v>0</v>
      </c>
      <c r="G566" s="48">
        <f t="shared" si="28"/>
        <v>0</v>
      </c>
      <c r="H566" s="48" t="e">
        <f t="shared" ca="1" si="27"/>
        <v>#N/A</v>
      </c>
      <c r="I566" s="1"/>
    </row>
    <row r="567" spans="1:9">
      <c r="A567" s="43" t="s">
        <v>566</v>
      </c>
      <c r="B567" s="44">
        <f>IF(B566=0,0,IF((B566+100)*12&lt;=年薪个税筹划!$C$5,B566+100,0))</f>
        <v>0</v>
      </c>
      <c r="C567" s="44">
        <f t="shared" si="26"/>
        <v>0</v>
      </c>
      <c r="D567" s="44">
        <f>(B567&lt;&gt;0)*年薪个税筹划!$C$5-方案清单!B567*12</f>
        <v>0</v>
      </c>
      <c r="E567" s="45">
        <f>ROUND(MAX((B567-3500)*{0.03,0.1,0.2,0.25,0.3,0.35,0.45}-{0,105,555,1005,2755,5505,13505},0),2)</f>
        <v>0</v>
      </c>
      <c r="F567" s="45">
        <f>LOOKUP(D567/12,{0,1500.001,4500.001,9000.001,35000.001,55000.001,80000.001},{0.03,0.1,0.2,0.25,0.3,0.35,0.45})*D567-LOOKUP(D567/12,{0,1500.001,4500.001,9000.001,35000.001,55000.001,80000.001},{0,105,555,1005,2755,5505,13505})</f>
        <v>0</v>
      </c>
      <c r="G567" s="45">
        <f t="shared" si="28"/>
        <v>0</v>
      </c>
      <c r="H567" s="45" t="e">
        <f t="shared" ca="1" si="27"/>
        <v>#N/A</v>
      </c>
      <c r="I567" s="1"/>
    </row>
    <row r="568" spans="1:9">
      <c r="A568" s="46" t="s">
        <v>567</v>
      </c>
      <c r="B568" s="47">
        <f>IF(B567=0,0,IF((B567+100)*12&lt;=年薪个税筹划!$C$5,B567+100,0))</f>
        <v>0</v>
      </c>
      <c r="C568" s="47">
        <f t="shared" si="26"/>
        <v>0</v>
      </c>
      <c r="D568" s="47">
        <f>(B568&lt;&gt;0)*年薪个税筹划!$C$5-方案清单!B568*12</f>
        <v>0</v>
      </c>
      <c r="E568" s="48">
        <f>ROUND(MAX((B568-3500)*{0.03,0.1,0.2,0.25,0.3,0.35,0.45}-{0,105,555,1005,2755,5505,13505},0),2)</f>
        <v>0</v>
      </c>
      <c r="F568" s="48">
        <f>LOOKUP(D568/12,{0,1500.001,4500.001,9000.001,35000.001,55000.001,80000.001},{0.03,0.1,0.2,0.25,0.3,0.35,0.45})*D568-LOOKUP(D568/12,{0,1500.001,4500.001,9000.001,35000.001,55000.001,80000.001},{0,105,555,1005,2755,5505,13505})</f>
        <v>0</v>
      </c>
      <c r="G568" s="48">
        <f t="shared" si="28"/>
        <v>0</v>
      </c>
      <c r="H568" s="48" t="e">
        <f t="shared" ca="1" si="27"/>
        <v>#N/A</v>
      </c>
      <c r="I568" s="1"/>
    </row>
    <row r="569" spans="1:9">
      <c r="A569" s="43" t="s">
        <v>568</v>
      </c>
      <c r="B569" s="44">
        <f>IF(B568=0,0,IF((B568+100)*12&lt;=年薪个税筹划!$C$5,B568+100,0))</f>
        <v>0</v>
      </c>
      <c r="C569" s="44">
        <f t="shared" si="26"/>
        <v>0</v>
      </c>
      <c r="D569" s="44">
        <f>(B569&lt;&gt;0)*年薪个税筹划!$C$5-方案清单!B569*12</f>
        <v>0</v>
      </c>
      <c r="E569" s="45">
        <f>ROUND(MAX((B569-3500)*{0.03,0.1,0.2,0.25,0.3,0.35,0.45}-{0,105,555,1005,2755,5505,13505},0),2)</f>
        <v>0</v>
      </c>
      <c r="F569" s="45">
        <f>LOOKUP(D569/12,{0,1500.001,4500.001,9000.001,35000.001,55000.001,80000.001},{0.03,0.1,0.2,0.25,0.3,0.35,0.45})*D569-LOOKUP(D569/12,{0,1500.001,4500.001,9000.001,35000.001,55000.001,80000.001},{0,105,555,1005,2755,5505,13505})</f>
        <v>0</v>
      </c>
      <c r="G569" s="45">
        <f t="shared" si="28"/>
        <v>0</v>
      </c>
      <c r="H569" s="45" t="e">
        <f t="shared" ca="1" si="27"/>
        <v>#N/A</v>
      </c>
      <c r="I569" s="1"/>
    </row>
    <row r="570" spans="1:9">
      <c r="A570" s="46" t="s">
        <v>569</v>
      </c>
      <c r="B570" s="47">
        <f>IF(B569=0,0,IF((B569+100)*12&lt;=年薪个税筹划!$C$5,B569+100,0))</f>
        <v>0</v>
      </c>
      <c r="C570" s="47">
        <f t="shared" si="26"/>
        <v>0</v>
      </c>
      <c r="D570" s="47">
        <f>(B570&lt;&gt;0)*年薪个税筹划!$C$5-方案清单!B570*12</f>
        <v>0</v>
      </c>
      <c r="E570" s="48">
        <f>ROUND(MAX((B570-3500)*{0.03,0.1,0.2,0.25,0.3,0.35,0.45}-{0,105,555,1005,2755,5505,13505},0),2)</f>
        <v>0</v>
      </c>
      <c r="F570" s="48">
        <f>LOOKUP(D570/12,{0,1500.001,4500.001,9000.001,35000.001,55000.001,80000.001},{0.03,0.1,0.2,0.25,0.3,0.35,0.45})*D570-LOOKUP(D570/12,{0,1500.001,4500.001,9000.001,35000.001,55000.001,80000.001},{0,105,555,1005,2755,5505,13505})</f>
        <v>0</v>
      </c>
      <c r="G570" s="48">
        <f t="shared" si="28"/>
        <v>0</v>
      </c>
      <c r="H570" s="48" t="e">
        <f t="shared" ca="1" si="27"/>
        <v>#N/A</v>
      </c>
      <c r="I570" s="1"/>
    </row>
    <row r="571" spans="1:9">
      <c r="A571" s="43" t="s">
        <v>570</v>
      </c>
      <c r="B571" s="44">
        <f>IF(B570=0,0,IF((B570+100)*12&lt;=年薪个税筹划!$C$5,B570+100,0))</f>
        <v>0</v>
      </c>
      <c r="C571" s="44">
        <f t="shared" si="26"/>
        <v>0</v>
      </c>
      <c r="D571" s="44">
        <f>(B571&lt;&gt;0)*年薪个税筹划!$C$5-方案清单!B571*12</f>
        <v>0</v>
      </c>
      <c r="E571" s="45">
        <f>ROUND(MAX((B571-3500)*{0.03,0.1,0.2,0.25,0.3,0.35,0.45}-{0,105,555,1005,2755,5505,13505},0),2)</f>
        <v>0</v>
      </c>
      <c r="F571" s="45">
        <f>LOOKUP(D571/12,{0,1500.001,4500.001,9000.001,35000.001,55000.001,80000.001},{0.03,0.1,0.2,0.25,0.3,0.35,0.45})*D571-LOOKUP(D571/12,{0,1500.001,4500.001,9000.001,35000.001,55000.001,80000.001},{0,105,555,1005,2755,5505,13505})</f>
        <v>0</v>
      </c>
      <c r="G571" s="45">
        <f t="shared" si="28"/>
        <v>0</v>
      </c>
      <c r="H571" s="45" t="e">
        <f t="shared" ca="1" si="27"/>
        <v>#N/A</v>
      </c>
      <c r="I571" s="1"/>
    </row>
    <row r="572" spans="1:9">
      <c r="A572" s="46" t="s">
        <v>571</v>
      </c>
      <c r="B572" s="47">
        <f>IF(B571=0,0,IF((B571+100)*12&lt;=年薪个税筹划!$C$5,B571+100,0))</f>
        <v>0</v>
      </c>
      <c r="C572" s="47">
        <f t="shared" si="26"/>
        <v>0</v>
      </c>
      <c r="D572" s="47">
        <f>(B572&lt;&gt;0)*年薪个税筹划!$C$5-方案清单!B572*12</f>
        <v>0</v>
      </c>
      <c r="E572" s="48">
        <f>ROUND(MAX((B572-3500)*{0.03,0.1,0.2,0.25,0.3,0.35,0.45}-{0,105,555,1005,2755,5505,13505},0),2)</f>
        <v>0</v>
      </c>
      <c r="F572" s="48">
        <f>LOOKUP(D572/12,{0,1500.001,4500.001,9000.001,35000.001,55000.001,80000.001},{0.03,0.1,0.2,0.25,0.3,0.35,0.45})*D572-LOOKUP(D572/12,{0,1500.001,4500.001,9000.001,35000.001,55000.001,80000.001},{0,105,555,1005,2755,5505,13505})</f>
        <v>0</v>
      </c>
      <c r="G572" s="48">
        <f t="shared" si="28"/>
        <v>0</v>
      </c>
      <c r="H572" s="48" t="e">
        <f t="shared" ca="1" si="27"/>
        <v>#N/A</v>
      </c>
      <c r="I572" s="1"/>
    </row>
    <row r="573" spans="1:9">
      <c r="A573" s="43" t="s">
        <v>572</v>
      </c>
      <c r="B573" s="44">
        <f>IF(B572=0,0,IF((B572+100)*12&lt;=年薪个税筹划!$C$5,B572+100,0))</f>
        <v>0</v>
      </c>
      <c r="C573" s="44">
        <f t="shared" si="26"/>
        <v>0</v>
      </c>
      <c r="D573" s="44">
        <f>(B573&lt;&gt;0)*年薪个税筹划!$C$5-方案清单!B573*12</f>
        <v>0</v>
      </c>
      <c r="E573" s="45">
        <f>ROUND(MAX((B573-3500)*{0.03,0.1,0.2,0.25,0.3,0.35,0.45}-{0,105,555,1005,2755,5505,13505},0),2)</f>
        <v>0</v>
      </c>
      <c r="F573" s="45">
        <f>LOOKUP(D573/12,{0,1500.001,4500.001,9000.001,35000.001,55000.001,80000.001},{0.03,0.1,0.2,0.25,0.3,0.35,0.45})*D573-LOOKUP(D573/12,{0,1500.001,4500.001,9000.001,35000.001,55000.001,80000.001},{0,105,555,1005,2755,5505,13505})</f>
        <v>0</v>
      </c>
      <c r="G573" s="45">
        <f t="shared" si="28"/>
        <v>0</v>
      </c>
      <c r="H573" s="45" t="e">
        <f t="shared" ca="1" si="27"/>
        <v>#N/A</v>
      </c>
      <c r="I573" s="1"/>
    </row>
    <row r="574" spans="1:9">
      <c r="A574" s="46" t="s">
        <v>573</v>
      </c>
      <c r="B574" s="47">
        <f>IF(B573=0,0,IF((B573+100)*12&lt;=年薪个税筹划!$C$5,B573+100,0))</f>
        <v>0</v>
      </c>
      <c r="C574" s="47">
        <f t="shared" si="26"/>
        <v>0</v>
      </c>
      <c r="D574" s="47">
        <f>(B574&lt;&gt;0)*年薪个税筹划!$C$5-方案清单!B574*12</f>
        <v>0</v>
      </c>
      <c r="E574" s="48">
        <f>ROUND(MAX((B574-3500)*{0.03,0.1,0.2,0.25,0.3,0.35,0.45}-{0,105,555,1005,2755,5505,13505},0),2)</f>
        <v>0</v>
      </c>
      <c r="F574" s="48">
        <f>LOOKUP(D574/12,{0,1500.001,4500.001,9000.001,35000.001,55000.001,80000.001},{0.03,0.1,0.2,0.25,0.3,0.35,0.45})*D574-LOOKUP(D574/12,{0,1500.001,4500.001,9000.001,35000.001,55000.001,80000.001},{0,105,555,1005,2755,5505,13505})</f>
        <v>0</v>
      </c>
      <c r="G574" s="48">
        <f t="shared" si="28"/>
        <v>0</v>
      </c>
      <c r="H574" s="48" t="e">
        <f t="shared" ca="1" si="27"/>
        <v>#N/A</v>
      </c>
      <c r="I574" s="1"/>
    </row>
    <row r="575" spans="1:9">
      <c r="A575" s="43" t="s">
        <v>574</v>
      </c>
      <c r="B575" s="44">
        <f>IF(B574=0,0,IF((B574+100)*12&lt;=年薪个税筹划!$C$5,B574+100,0))</f>
        <v>0</v>
      </c>
      <c r="C575" s="44">
        <f t="shared" si="26"/>
        <v>0</v>
      </c>
      <c r="D575" s="44">
        <f>(B575&lt;&gt;0)*年薪个税筹划!$C$5-方案清单!B575*12</f>
        <v>0</v>
      </c>
      <c r="E575" s="45">
        <f>ROUND(MAX((B575-3500)*{0.03,0.1,0.2,0.25,0.3,0.35,0.45}-{0,105,555,1005,2755,5505,13505},0),2)</f>
        <v>0</v>
      </c>
      <c r="F575" s="45">
        <f>LOOKUP(D575/12,{0,1500.001,4500.001,9000.001,35000.001,55000.001,80000.001},{0.03,0.1,0.2,0.25,0.3,0.35,0.45})*D575-LOOKUP(D575/12,{0,1500.001,4500.001,9000.001,35000.001,55000.001,80000.001},{0,105,555,1005,2755,5505,13505})</f>
        <v>0</v>
      </c>
      <c r="G575" s="45">
        <f t="shared" si="28"/>
        <v>0</v>
      </c>
      <c r="H575" s="45" t="e">
        <f t="shared" ca="1" si="27"/>
        <v>#N/A</v>
      </c>
      <c r="I575" s="1"/>
    </row>
    <row r="576" spans="1:9">
      <c r="A576" s="46" t="s">
        <v>575</v>
      </c>
      <c r="B576" s="47">
        <f>IF(B575=0,0,IF((B575+100)*12&lt;=年薪个税筹划!$C$5,B575+100,0))</f>
        <v>0</v>
      </c>
      <c r="C576" s="47">
        <f t="shared" si="26"/>
        <v>0</v>
      </c>
      <c r="D576" s="47">
        <f>(B576&lt;&gt;0)*年薪个税筹划!$C$5-方案清单!B576*12</f>
        <v>0</v>
      </c>
      <c r="E576" s="48">
        <f>ROUND(MAX((B576-3500)*{0.03,0.1,0.2,0.25,0.3,0.35,0.45}-{0,105,555,1005,2755,5505,13505},0),2)</f>
        <v>0</v>
      </c>
      <c r="F576" s="48">
        <f>LOOKUP(D576/12,{0,1500.001,4500.001,9000.001,35000.001,55000.001,80000.001},{0.03,0.1,0.2,0.25,0.3,0.35,0.45})*D576-LOOKUP(D576/12,{0,1500.001,4500.001,9000.001,35000.001,55000.001,80000.001},{0,105,555,1005,2755,5505,13505})</f>
        <v>0</v>
      </c>
      <c r="G576" s="48">
        <f t="shared" si="28"/>
        <v>0</v>
      </c>
      <c r="H576" s="48" t="e">
        <f t="shared" ca="1" si="27"/>
        <v>#N/A</v>
      </c>
      <c r="I576" s="1"/>
    </row>
    <row r="577" spans="1:9">
      <c r="A577" s="43" t="s">
        <v>576</v>
      </c>
      <c r="B577" s="44">
        <f>IF(B576=0,0,IF((B576+100)*12&lt;=年薪个税筹划!$C$5,B576+100,0))</f>
        <v>0</v>
      </c>
      <c r="C577" s="44">
        <f t="shared" si="26"/>
        <v>0</v>
      </c>
      <c r="D577" s="44">
        <f>(B577&lt;&gt;0)*年薪个税筹划!$C$5-方案清单!B577*12</f>
        <v>0</v>
      </c>
      <c r="E577" s="45">
        <f>ROUND(MAX((B577-3500)*{0.03,0.1,0.2,0.25,0.3,0.35,0.45}-{0,105,555,1005,2755,5505,13505},0),2)</f>
        <v>0</v>
      </c>
      <c r="F577" s="45">
        <f>LOOKUP(D577/12,{0,1500.001,4500.001,9000.001,35000.001,55000.001,80000.001},{0.03,0.1,0.2,0.25,0.3,0.35,0.45})*D577-LOOKUP(D577/12,{0,1500.001,4500.001,9000.001,35000.001,55000.001,80000.001},{0,105,555,1005,2755,5505,13505})</f>
        <v>0</v>
      </c>
      <c r="G577" s="45">
        <f t="shared" si="28"/>
        <v>0</v>
      </c>
      <c r="H577" s="45" t="e">
        <f t="shared" ca="1" si="27"/>
        <v>#N/A</v>
      </c>
      <c r="I577" s="1"/>
    </row>
    <row r="578" spans="1:9">
      <c r="A578" s="46" t="s">
        <v>577</v>
      </c>
      <c r="B578" s="47">
        <f>IF(B577=0,0,IF((B577+100)*12&lt;=年薪个税筹划!$C$5,B577+100,0))</f>
        <v>0</v>
      </c>
      <c r="C578" s="47">
        <f t="shared" ref="C578:C641" si="29">B578*12</f>
        <v>0</v>
      </c>
      <c r="D578" s="47">
        <f>(B578&lt;&gt;0)*年薪个税筹划!$C$5-方案清单!B578*12</f>
        <v>0</v>
      </c>
      <c r="E578" s="48">
        <f>ROUND(MAX((B578-3500)*{0.03,0.1,0.2,0.25,0.3,0.35,0.45}-{0,105,555,1005,2755,5505,13505},0),2)</f>
        <v>0</v>
      </c>
      <c r="F578" s="48">
        <f>LOOKUP(D578/12,{0,1500.001,4500.001,9000.001,35000.001,55000.001,80000.001},{0.03,0.1,0.2,0.25,0.3,0.35,0.45})*D578-LOOKUP(D578/12,{0,1500.001,4500.001,9000.001,35000.001,55000.001,80000.001},{0,105,555,1005,2755,5505,13505})</f>
        <v>0</v>
      </c>
      <c r="G578" s="48">
        <f t="shared" si="28"/>
        <v>0</v>
      </c>
      <c r="H578" s="48" t="e">
        <f t="shared" ref="H578:H641" ca="1" si="30">IF(G578=MIN(个税总额),G578,#N/A)</f>
        <v>#N/A</v>
      </c>
      <c r="I578" s="1"/>
    </row>
    <row r="579" spans="1:9">
      <c r="A579" s="43" t="s">
        <v>578</v>
      </c>
      <c r="B579" s="44">
        <f>IF(B578=0,0,IF((B578+100)*12&lt;=年薪个税筹划!$C$5,B578+100,0))</f>
        <v>0</v>
      </c>
      <c r="C579" s="44">
        <f t="shared" si="29"/>
        <v>0</v>
      </c>
      <c r="D579" s="44">
        <f>(B579&lt;&gt;0)*年薪个税筹划!$C$5-方案清单!B579*12</f>
        <v>0</v>
      </c>
      <c r="E579" s="45">
        <f>ROUND(MAX((B579-3500)*{0.03,0.1,0.2,0.25,0.3,0.35,0.45}-{0,105,555,1005,2755,5505,13505},0),2)</f>
        <v>0</v>
      </c>
      <c r="F579" s="45">
        <f>LOOKUP(D579/12,{0,1500.001,4500.001,9000.001,35000.001,55000.001,80000.001},{0.03,0.1,0.2,0.25,0.3,0.35,0.45})*D579-LOOKUP(D579/12,{0,1500.001,4500.001,9000.001,35000.001,55000.001,80000.001},{0,105,555,1005,2755,5505,13505})</f>
        <v>0</v>
      </c>
      <c r="G579" s="45">
        <f t="shared" si="28"/>
        <v>0</v>
      </c>
      <c r="H579" s="45" t="e">
        <f t="shared" ca="1" si="30"/>
        <v>#N/A</v>
      </c>
      <c r="I579" s="1"/>
    </row>
    <row r="580" spans="1:9">
      <c r="A580" s="46" t="s">
        <v>579</v>
      </c>
      <c r="B580" s="47">
        <f>IF(B579=0,0,IF((B579+100)*12&lt;=年薪个税筹划!$C$5,B579+100,0))</f>
        <v>0</v>
      </c>
      <c r="C580" s="47">
        <f t="shared" si="29"/>
        <v>0</v>
      </c>
      <c r="D580" s="47">
        <f>(B580&lt;&gt;0)*年薪个税筹划!$C$5-方案清单!B580*12</f>
        <v>0</v>
      </c>
      <c r="E580" s="48">
        <f>ROUND(MAX((B580-3500)*{0.03,0.1,0.2,0.25,0.3,0.35,0.45}-{0,105,555,1005,2755,5505,13505},0),2)</f>
        <v>0</v>
      </c>
      <c r="F580" s="48">
        <f>LOOKUP(D580/12,{0,1500.001,4500.001,9000.001,35000.001,55000.001,80000.001},{0.03,0.1,0.2,0.25,0.3,0.35,0.45})*D580-LOOKUP(D580/12,{0,1500.001,4500.001,9000.001,35000.001,55000.001,80000.001},{0,105,555,1005,2755,5505,13505})</f>
        <v>0</v>
      </c>
      <c r="G580" s="48">
        <f t="shared" si="28"/>
        <v>0</v>
      </c>
      <c r="H580" s="48" t="e">
        <f t="shared" ca="1" si="30"/>
        <v>#N/A</v>
      </c>
      <c r="I580" s="1"/>
    </row>
    <row r="581" spans="1:9">
      <c r="A581" s="43" t="s">
        <v>580</v>
      </c>
      <c r="B581" s="44">
        <f>IF(B580=0,0,IF((B580+100)*12&lt;=年薪个税筹划!$C$5,B580+100,0))</f>
        <v>0</v>
      </c>
      <c r="C581" s="44">
        <f t="shared" si="29"/>
        <v>0</v>
      </c>
      <c r="D581" s="44">
        <f>(B581&lt;&gt;0)*年薪个税筹划!$C$5-方案清单!B581*12</f>
        <v>0</v>
      </c>
      <c r="E581" s="45">
        <f>ROUND(MAX((B581-3500)*{0.03,0.1,0.2,0.25,0.3,0.35,0.45}-{0,105,555,1005,2755,5505,13505},0),2)</f>
        <v>0</v>
      </c>
      <c r="F581" s="45">
        <f>LOOKUP(D581/12,{0,1500.001,4500.001,9000.001,35000.001,55000.001,80000.001},{0.03,0.1,0.2,0.25,0.3,0.35,0.45})*D581-LOOKUP(D581/12,{0,1500.001,4500.001,9000.001,35000.001,55000.001,80000.001},{0,105,555,1005,2755,5505,13505})</f>
        <v>0</v>
      </c>
      <c r="G581" s="45">
        <f t="shared" si="28"/>
        <v>0</v>
      </c>
      <c r="H581" s="45" t="e">
        <f t="shared" ca="1" si="30"/>
        <v>#N/A</v>
      </c>
      <c r="I581" s="1"/>
    </row>
    <row r="582" spans="1:9">
      <c r="A582" s="46" t="s">
        <v>581</v>
      </c>
      <c r="B582" s="47">
        <f>IF(B581=0,0,IF((B581+100)*12&lt;=年薪个税筹划!$C$5,B581+100,0))</f>
        <v>0</v>
      </c>
      <c r="C582" s="47">
        <f t="shared" si="29"/>
        <v>0</v>
      </c>
      <c r="D582" s="47">
        <f>(B582&lt;&gt;0)*年薪个税筹划!$C$5-方案清单!B582*12</f>
        <v>0</v>
      </c>
      <c r="E582" s="48">
        <f>ROUND(MAX((B582-3500)*{0.03,0.1,0.2,0.25,0.3,0.35,0.45}-{0,105,555,1005,2755,5505,13505},0),2)</f>
        <v>0</v>
      </c>
      <c r="F582" s="48">
        <f>LOOKUP(D582/12,{0,1500.001,4500.001,9000.001,35000.001,55000.001,80000.001},{0.03,0.1,0.2,0.25,0.3,0.35,0.45})*D582-LOOKUP(D582/12,{0,1500.001,4500.001,9000.001,35000.001,55000.001,80000.001},{0,105,555,1005,2755,5505,13505})</f>
        <v>0</v>
      </c>
      <c r="G582" s="48">
        <f t="shared" si="28"/>
        <v>0</v>
      </c>
      <c r="H582" s="48" t="e">
        <f t="shared" ca="1" si="30"/>
        <v>#N/A</v>
      </c>
      <c r="I582" s="1"/>
    </row>
    <row r="583" spans="1:9">
      <c r="A583" s="43" t="s">
        <v>582</v>
      </c>
      <c r="B583" s="44">
        <f>IF(B582=0,0,IF((B582+100)*12&lt;=年薪个税筹划!$C$5,B582+100,0))</f>
        <v>0</v>
      </c>
      <c r="C583" s="44">
        <f t="shared" si="29"/>
        <v>0</v>
      </c>
      <c r="D583" s="44">
        <f>(B583&lt;&gt;0)*年薪个税筹划!$C$5-方案清单!B583*12</f>
        <v>0</v>
      </c>
      <c r="E583" s="45">
        <f>ROUND(MAX((B583-3500)*{0.03,0.1,0.2,0.25,0.3,0.35,0.45}-{0,105,555,1005,2755,5505,13505},0),2)</f>
        <v>0</v>
      </c>
      <c r="F583" s="45">
        <f>LOOKUP(D583/12,{0,1500.001,4500.001,9000.001,35000.001,55000.001,80000.001},{0.03,0.1,0.2,0.25,0.3,0.35,0.45})*D583-LOOKUP(D583/12,{0,1500.001,4500.001,9000.001,35000.001,55000.001,80000.001},{0,105,555,1005,2755,5505,13505})</f>
        <v>0</v>
      </c>
      <c r="G583" s="45">
        <f t="shared" si="28"/>
        <v>0</v>
      </c>
      <c r="H583" s="45" t="e">
        <f t="shared" ca="1" si="30"/>
        <v>#N/A</v>
      </c>
      <c r="I583" s="1"/>
    </row>
    <row r="584" spans="1:9">
      <c r="A584" s="46" t="s">
        <v>583</v>
      </c>
      <c r="B584" s="47">
        <f>IF(B583=0,0,IF((B583+100)*12&lt;=年薪个税筹划!$C$5,B583+100,0))</f>
        <v>0</v>
      </c>
      <c r="C584" s="47">
        <f t="shared" si="29"/>
        <v>0</v>
      </c>
      <c r="D584" s="47">
        <f>(B584&lt;&gt;0)*年薪个税筹划!$C$5-方案清单!B584*12</f>
        <v>0</v>
      </c>
      <c r="E584" s="48">
        <f>ROUND(MAX((B584-3500)*{0.03,0.1,0.2,0.25,0.3,0.35,0.45}-{0,105,555,1005,2755,5505,13505},0),2)</f>
        <v>0</v>
      </c>
      <c r="F584" s="48">
        <f>LOOKUP(D584/12,{0,1500.001,4500.001,9000.001,35000.001,55000.001,80000.001},{0.03,0.1,0.2,0.25,0.3,0.35,0.45})*D584-LOOKUP(D584/12,{0,1500.001,4500.001,9000.001,35000.001,55000.001,80000.001},{0,105,555,1005,2755,5505,13505})</f>
        <v>0</v>
      </c>
      <c r="G584" s="48">
        <f t="shared" si="28"/>
        <v>0</v>
      </c>
      <c r="H584" s="48" t="e">
        <f t="shared" ca="1" si="30"/>
        <v>#N/A</v>
      </c>
      <c r="I584" s="1"/>
    </row>
    <row r="585" spans="1:9">
      <c r="A585" s="43" t="s">
        <v>584</v>
      </c>
      <c r="B585" s="44">
        <f>IF(B584=0,0,IF((B584+100)*12&lt;=年薪个税筹划!$C$5,B584+100,0))</f>
        <v>0</v>
      </c>
      <c r="C585" s="44">
        <f t="shared" si="29"/>
        <v>0</v>
      </c>
      <c r="D585" s="44">
        <f>(B585&lt;&gt;0)*年薪个税筹划!$C$5-方案清单!B585*12</f>
        <v>0</v>
      </c>
      <c r="E585" s="45">
        <f>ROUND(MAX((B585-3500)*{0.03,0.1,0.2,0.25,0.3,0.35,0.45}-{0,105,555,1005,2755,5505,13505},0),2)</f>
        <v>0</v>
      </c>
      <c r="F585" s="45">
        <f>LOOKUP(D585/12,{0,1500.001,4500.001,9000.001,35000.001,55000.001,80000.001},{0.03,0.1,0.2,0.25,0.3,0.35,0.45})*D585-LOOKUP(D585/12,{0,1500.001,4500.001,9000.001,35000.001,55000.001,80000.001},{0,105,555,1005,2755,5505,13505})</f>
        <v>0</v>
      </c>
      <c r="G585" s="45">
        <f t="shared" si="28"/>
        <v>0</v>
      </c>
      <c r="H585" s="45" t="e">
        <f t="shared" ca="1" si="30"/>
        <v>#N/A</v>
      </c>
      <c r="I585" s="1"/>
    </row>
    <row r="586" spans="1:9">
      <c r="A586" s="46" t="s">
        <v>585</v>
      </c>
      <c r="B586" s="47">
        <f>IF(B585=0,0,IF((B585+100)*12&lt;=年薪个税筹划!$C$5,B585+100,0))</f>
        <v>0</v>
      </c>
      <c r="C586" s="47">
        <f t="shared" si="29"/>
        <v>0</v>
      </c>
      <c r="D586" s="47">
        <f>(B586&lt;&gt;0)*年薪个税筹划!$C$5-方案清单!B586*12</f>
        <v>0</v>
      </c>
      <c r="E586" s="48">
        <f>ROUND(MAX((B586-3500)*{0.03,0.1,0.2,0.25,0.3,0.35,0.45}-{0,105,555,1005,2755,5505,13505},0),2)</f>
        <v>0</v>
      </c>
      <c r="F586" s="48">
        <f>LOOKUP(D586/12,{0,1500.001,4500.001,9000.001,35000.001,55000.001,80000.001},{0.03,0.1,0.2,0.25,0.3,0.35,0.45})*D586-LOOKUP(D586/12,{0,1500.001,4500.001,9000.001,35000.001,55000.001,80000.001},{0,105,555,1005,2755,5505,13505})</f>
        <v>0</v>
      </c>
      <c r="G586" s="48">
        <f t="shared" si="28"/>
        <v>0</v>
      </c>
      <c r="H586" s="48" t="e">
        <f t="shared" ca="1" si="30"/>
        <v>#N/A</v>
      </c>
      <c r="I586" s="1"/>
    </row>
    <row r="587" spans="1:9">
      <c r="A587" s="43" t="s">
        <v>586</v>
      </c>
      <c r="B587" s="44">
        <f>IF(B586=0,0,IF((B586+100)*12&lt;=年薪个税筹划!$C$5,B586+100,0))</f>
        <v>0</v>
      </c>
      <c r="C587" s="44">
        <f t="shared" si="29"/>
        <v>0</v>
      </c>
      <c r="D587" s="44">
        <f>(B587&lt;&gt;0)*年薪个税筹划!$C$5-方案清单!B587*12</f>
        <v>0</v>
      </c>
      <c r="E587" s="45">
        <f>ROUND(MAX((B587-3500)*{0.03,0.1,0.2,0.25,0.3,0.35,0.45}-{0,105,555,1005,2755,5505,13505},0),2)</f>
        <v>0</v>
      </c>
      <c r="F587" s="45">
        <f>LOOKUP(D587/12,{0,1500.001,4500.001,9000.001,35000.001,55000.001,80000.001},{0.03,0.1,0.2,0.25,0.3,0.35,0.45})*D587-LOOKUP(D587/12,{0,1500.001,4500.001,9000.001,35000.001,55000.001,80000.001},{0,105,555,1005,2755,5505,13505})</f>
        <v>0</v>
      </c>
      <c r="G587" s="45">
        <f t="shared" si="28"/>
        <v>0</v>
      </c>
      <c r="H587" s="45" t="e">
        <f t="shared" ca="1" si="30"/>
        <v>#N/A</v>
      </c>
      <c r="I587" s="1"/>
    </row>
    <row r="588" spans="1:9">
      <c r="A588" s="46" t="s">
        <v>587</v>
      </c>
      <c r="B588" s="47">
        <f>IF(B587=0,0,IF((B587+100)*12&lt;=年薪个税筹划!$C$5,B587+100,0))</f>
        <v>0</v>
      </c>
      <c r="C588" s="47">
        <f t="shared" si="29"/>
        <v>0</v>
      </c>
      <c r="D588" s="47">
        <f>(B588&lt;&gt;0)*年薪个税筹划!$C$5-方案清单!B588*12</f>
        <v>0</v>
      </c>
      <c r="E588" s="48">
        <f>ROUND(MAX((B588-3500)*{0.03,0.1,0.2,0.25,0.3,0.35,0.45}-{0,105,555,1005,2755,5505,13505},0),2)</f>
        <v>0</v>
      </c>
      <c r="F588" s="48">
        <f>LOOKUP(D588/12,{0,1500.001,4500.001,9000.001,35000.001,55000.001,80000.001},{0.03,0.1,0.2,0.25,0.3,0.35,0.45})*D588-LOOKUP(D588/12,{0,1500.001,4500.001,9000.001,35000.001,55000.001,80000.001},{0,105,555,1005,2755,5505,13505})</f>
        <v>0</v>
      </c>
      <c r="G588" s="48">
        <f t="shared" si="28"/>
        <v>0</v>
      </c>
      <c r="H588" s="48" t="e">
        <f t="shared" ca="1" si="30"/>
        <v>#N/A</v>
      </c>
      <c r="I588" s="1"/>
    </row>
    <row r="589" spans="1:9">
      <c r="A589" s="43" t="s">
        <v>588</v>
      </c>
      <c r="B589" s="44">
        <f>IF(B588=0,0,IF((B588+100)*12&lt;=年薪个税筹划!$C$5,B588+100,0))</f>
        <v>0</v>
      </c>
      <c r="C589" s="44">
        <f t="shared" si="29"/>
        <v>0</v>
      </c>
      <c r="D589" s="44">
        <f>(B589&lt;&gt;0)*年薪个税筹划!$C$5-方案清单!B589*12</f>
        <v>0</v>
      </c>
      <c r="E589" s="45">
        <f>ROUND(MAX((B589-3500)*{0.03,0.1,0.2,0.25,0.3,0.35,0.45}-{0,105,555,1005,2755,5505,13505},0),2)</f>
        <v>0</v>
      </c>
      <c r="F589" s="45">
        <f>LOOKUP(D589/12,{0,1500.001,4500.001,9000.001,35000.001,55000.001,80000.001},{0.03,0.1,0.2,0.25,0.3,0.35,0.45})*D589-LOOKUP(D589/12,{0,1500.001,4500.001,9000.001,35000.001,55000.001,80000.001},{0,105,555,1005,2755,5505,13505})</f>
        <v>0</v>
      </c>
      <c r="G589" s="45">
        <f t="shared" si="28"/>
        <v>0</v>
      </c>
      <c r="H589" s="45" t="e">
        <f t="shared" ca="1" si="30"/>
        <v>#N/A</v>
      </c>
      <c r="I589" s="1"/>
    </row>
    <row r="590" spans="1:9">
      <c r="A590" s="46" t="s">
        <v>589</v>
      </c>
      <c r="B590" s="47">
        <f>IF(B589=0,0,IF((B589+100)*12&lt;=年薪个税筹划!$C$5,B589+100,0))</f>
        <v>0</v>
      </c>
      <c r="C590" s="47">
        <f t="shared" si="29"/>
        <v>0</v>
      </c>
      <c r="D590" s="47">
        <f>(B590&lt;&gt;0)*年薪个税筹划!$C$5-方案清单!B590*12</f>
        <v>0</v>
      </c>
      <c r="E590" s="48">
        <f>ROUND(MAX((B590-3500)*{0.03,0.1,0.2,0.25,0.3,0.35,0.45}-{0,105,555,1005,2755,5505,13505},0),2)</f>
        <v>0</v>
      </c>
      <c r="F590" s="48">
        <f>LOOKUP(D590/12,{0,1500.001,4500.001,9000.001,35000.001,55000.001,80000.001},{0.03,0.1,0.2,0.25,0.3,0.35,0.45})*D590-LOOKUP(D590/12,{0,1500.001,4500.001,9000.001,35000.001,55000.001,80000.001},{0,105,555,1005,2755,5505,13505})</f>
        <v>0</v>
      </c>
      <c r="G590" s="48">
        <f t="shared" si="28"/>
        <v>0</v>
      </c>
      <c r="H590" s="48" t="e">
        <f t="shared" ca="1" si="30"/>
        <v>#N/A</v>
      </c>
      <c r="I590" s="1"/>
    </row>
    <row r="591" spans="1:9">
      <c r="A591" s="43" t="s">
        <v>590</v>
      </c>
      <c r="B591" s="44">
        <f>IF(B590=0,0,IF((B590+100)*12&lt;=年薪个税筹划!$C$5,B590+100,0))</f>
        <v>0</v>
      </c>
      <c r="C591" s="44">
        <f t="shared" si="29"/>
        <v>0</v>
      </c>
      <c r="D591" s="44">
        <f>(B591&lt;&gt;0)*年薪个税筹划!$C$5-方案清单!B591*12</f>
        <v>0</v>
      </c>
      <c r="E591" s="45">
        <f>ROUND(MAX((B591-3500)*{0.03,0.1,0.2,0.25,0.3,0.35,0.45}-{0,105,555,1005,2755,5505,13505},0),2)</f>
        <v>0</v>
      </c>
      <c r="F591" s="45">
        <f>LOOKUP(D591/12,{0,1500.001,4500.001,9000.001,35000.001,55000.001,80000.001},{0.03,0.1,0.2,0.25,0.3,0.35,0.45})*D591-LOOKUP(D591/12,{0,1500.001,4500.001,9000.001,35000.001,55000.001,80000.001},{0,105,555,1005,2755,5505,13505})</f>
        <v>0</v>
      </c>
      <c r="G591" s="45">
        <f t="shared" si="28"/>
        <v>0</v>
      </c>
      <c r="H591" s="45" t="e">
        <f t="shared" ca="1" si="30"/>
        <v>#N/A</v>
      </c>
      <c r="I591" s="1"/>
    </row>
    <row r="592" spans="1:9">
      <c r="A592" s="46" t="s">
        <v>591</v>
      </c>
      <c r="B592" s="47">
        <f>IF(B591=0,0,IF((B591+100)*12&lt;=年薪个税筹划!$C$5,B591+100,0))</f>
        <v>0</v>
      </c>
      <c r="C592" s="47">
        <f t="shared" si="29"/>
        <v>0</v>
      </c>
      <c r="D592" s="47">
        <f>(B592&lt;&gt;0)*年薪个税筹划!$C$5-方案清单!B592*12</f>
        <v>0</v>
      </c>
      <c r="E592" s="48">
        <f>ROUND(MAX((B592-3500)*{0.03,0.1,0.2,0.25,0.3,0.35,0.45}-{0,105,555,1005,2755,5505,13505},0),2)</f>
        <v>0</v>
      </c>
      <c r="F592" s="48">
        <f>LOOKUP(D592/12,{0,1500.001,4500.001,9000.001,35000.001,55000.001,80000.001},{0.03,0.1,0.2,0.25,0.3,0.35,0.45})*D592-LOOKUP(D592/12,{0,1500.001,4500.001,9000.001,35000.001,55000.001,80000.001},{0,105,555,1005,2755,5505,13505})</f>
        <v>0</v>
      </c>
      <c r="G592" s="48">
        <f t="shared" si="28"/>
        <v>0</v>
      </c>
      <c r="H592" s="48" t="e">
        <f t="shared" ca="1" si="30"/>
        <v>#N/A</v>
      </c>
      <c r="I592" s="1"/>
    </row>
    <row r="593" spans="1:9">
      <c r="A593" s="43" t="s">
        <v>592</v>
      </c>
      <c r="B593" s="44">
        <f>IF(B592=0,0,IF((B592+100)*12&lt;=年薪个税筹划!$C$5,B592+100,0))</f>
        <v>0</v>
      </c>
      <c r="C593" s="44">
        <f t="shared" si="29"/>
        <v>0</v>
      </c>
      <c r="D593" s="44">
        <f>(B593&lt;&gt;0)*年薪个税筹划!$C$5-方案清单!B593*12</f>
        <v>0</v>
      </c>
      <c r="E593" s="45">
        <f>ROUND(MAX((B593-3500)*{0.03,0.1,0.2,0.25,0.3,0.35,0.45}-{0,105,555,1005,2755,5505,13505},0),2)</f>
        <v>0</v>
      </c>
      <c r="F593" s="45">
        <f>LOOKUP(D593/12,{0,1500.001,4500.001,9000.001,35000.001,55000.001,80000.001},{0.03,0.1,0.2,0.25,0.3,0.35,0.45})*D593-LOOKUP(D593/12,{0,1500.001,4500.001,9000.001,35000.001,55000.001,80000.001},{0,105,555,1005,2755,5505,13505})</f>
        <v>0</v>
      </c>
      <c r="G593" s="45">
        <f t="shared" si="28"/>
        <v>0</v>
      </c>
      <c r="H593" s="45" t="e">
        <f t="shared" ca="1" si="30"/>
        <v>#N/A</v>
      </c>
      <c r="I593" s="1"/>
    </row>
    <row r="594" spans="1:9">
      <c r="A594" s="46" t="s">
        <v>593</v>
      </c>
      <c r="B594" s="47">
        <f>IF(B593=0,0,IF((B593+100)*12&lt;=年薪个税筹划!$C$5,B593+100,0))</f>
        <v>0</v>
      </c>
      <c r="C594" s="47">
        <f t="shared" si="29"/>
        <v>0</v>
      </c>
      <c r="D594" s="47">
        <f>(B594&lt;&gt;0)*年薪个税筹划!$C$5-方案清单!B594*12</f>
        <v>0</v>
      </c>
      <c r="E594" s="48">
        <f>ROUND(MAX((B594-3500)*{0.03,0.1,0.2,0.25,0.3,0.35,0.45}-{0,105,555,1005,2755,5505,13505},0),2)</f>
        <v>0</v>
      </c>
      <c r="F594" s="48">
        <f>LOOKUP(D594/12,{0,1500.001,4500.001,9000.001,35000.001,55000.001,80000.001},{0.03,0.1,0.2,0.25,0.3,0.35,0.45})*D594-LOOKUP(D594/12,{0,1500.001,4500.001,9000.001,35000.001,55000.001,80000.001},{0,105,555,1005,2755,5505,13505})</f>
        <v>0</v>
      </c>
      <c r="G594" s="48">
        <f t="shared" si="28"/>
        <v>0</v>
      </c>
      <c r="H594" s="48" t="e">
        <f t="shared" ca="1" si="30"/>
        <v>#N/A</v>
      </c>
      <c r="I594" s="1"/>
    </row>
    <row r="595" spans="1:9">
      <c r="A595" s="43" t="s">
        <v>594</v>
      </c>
      <c r="B595" s="44">
        <f>IF(B594=0,0,IF((B594+100)*12&lt;=年薪个税筹划!$C$5,B594+100,0))</f>
        <v>0</v>
      </c>
      <c r="C595" s="44">
        <f t="shared" si="29"/>
        <v>0</v>
      </c>
      <c r="D595" s="44">
        <f>(B595&lt;&gt;0)*年薪个税筹划!$C$5-方案清单!B595*12</f>
        <v>0</v>
      </c>
      <c r="E595" s="45">
        <f>ROUND(MAX((B595-3500)*{0.03,0.1,0.2,0.25,0.3,0.35,0.45}-{0,105,555,1005,2755,5505,13505},0),2)</f>
        <v>0</v>
      </c>
      <c r="F595" s="45">
        <f>LOOKUP(D595/12,{0,1500.001,4500.001,9000.001,35000.001,55000.001,80000.001},{0.03,0.1,0.2,0.25,0.3,0.35,0.45})*D595-LOOKUP(D595/12,{0,1500.001,4500.001,9000.001,35000.001,55000.001,80000.001},{0,105,555,1005,2755,5505,13505})</f>
        <v>0</v>
      </c>
      <c r="G595" s="45">
        <f t="shared" si="28"/>
        <v>0</v>
      </c>
      <c r="H595" s="45" t="e">
        <f t="shared" ca="1" si="30"/>
        <v>#N/A</v>
      </c>
      <c r="I595" s="1"/>
    </row>
    <row r="596" spans="1:9">
      <c r="A596" s="46" t="s">
        <v>595</v>
      </c>
      <c r="B596" s="47">
        <f>IF(B595=0,0,IF((B595+100)*12&lt;=年薪个税筹划!$C$5,B595+100,0))</f>
        <v>0</v>
      </c>
      <c r="C596" s="47">
        <f t="shared" si="29"/>
        <v>0</v>
      </c>
      <c r="D596" s="47">
        <f>(B596&lt;&gt;0)*年薪个税筹划!$C$5-方案清单!B596*12</f>
        <v>0</v>
      </c>
      <c r="E596" s="48">
        <f>ROUND(MAX((B596-3500)*{0.03,0.1,0.2,0.25,0.3,0.35,0.45}-{0,105,555,1005,2755,5505,13505},0),2)</f>
        <v>0</v>
      </c>
      <c r="F596" s="48">
        <f>LOOKUP(D596/12,{0,1500.001,4500.001,9000.001,35000.001,55000.001,80000.001},{0.03,0.1,0.2,0.25,0.3,0.35,0.45})*D596-LOOKUP(D596/12,{0,1500.001,4500.001,9000.001,35000.001,55000.001,80000.001},{0,105,555,1005,2755,5505,13505})</f>
        <v>0</v>
      </c>
      <c r="G596" s="48">
        <f t="shared" si="28"/>
        <v>0</v>
      </c>
      <c r="H596" s="48" t="e">
        <f t="shared" ca="1" si="30"/>
        <v>#N/A</v>
      </c>
      <c r="I596" s="1"/>
    </row>
    <row r="597" spans="1:9">
      <c r="A597" s="43" t="s">
        <v>596</v>
      </c>
      <c r="B597" s="44">
        <f>IF(B596=0,0,IF((B596+100)*12&lt;=年薪个税筹划!$C$5,B596+100,0))</f>
        <v>0</v>
      </c>
      <c r="C597" s="44">
        <f t="shared" si="29"/>
        <v>0</v>
      </c>
      <c r="D597" s="44">
        <f>(B597&lt;&gt;0)*年薪个税筹划!$C$5-方案清单!B597*12</f>
        <v>0</v>
      </c>
      <c r="E597" s="45">
        <f>ROUND(MAX((B597-3500)*{0.03,0.1,0.2,0.25,0.3,0.35,0.45}-{0,105,555,1005,2755,5505,13505},0),2)</f>
        <v>0</v>
      </c>
      <c r="F597" s="45">
        <f>LOOKUP(D597/12,{0,1500.001,4500.001,9000.001,35000.001,55000.001,80000.001},{0.03,0.1,0.2,0.25,0.3,0.35,0.45})*D597-LOOKUP(D597/12,{0,1500.001,4500.001,9000.001,35000.001,55000.001,80000.001},{0,105,555,1005,2755,5505,13505})</f>
        <v>0</v>
      </c>
      <c r="G597" s="45">
        <f t="shared" si="28"/>
        <v>0</v>
      </c>
      <c r="H597" s="45" t="e">
        <f t="shared" ca="1" si="30"/>
        <v>#N/A</v>
      </c>
      <c r="I597" s="1"/>
    </row>
    <row r="598" spans="1:9">
      <c r="A598" s="46" t="s">
        <v>597</v>
      </c>
      <c r="B598" s="47">
        <f>IF(B597=0,0,IF((B597+100)*12&lt;=年薪个税筹划!$C$5,B597+100,0))</f>
        <v>0</v>
      </c>
      <c r="C598" s="47">
        <f t="shared" si="29"/>
        <v>0</v>
      </c>
      <c r="D598" s="47">
        <f>(B598&lt;&gt;0)*年薪个税筹划!$C$5-方案清单!B598*12</f>
        <v>0</v>
      </c>
      <c r="E598" s="48">
        <f>ROUND(MAX((B598-3500)*{0.03,0.1,0.2,0.25,0.3,0.35,0.45}-{0,105,555,1005,2755,5505,13505},0),2)</f>
        <v>0</v>
      </c>
      <c r="F598" s="48">
        <f>LOOKUP(D598/12,{0,1500.001,4500.001,9000.001,35000.001,55000.001,80000.001},{0.03,0.1,0.2,0.25,0.3,0.35,0.45})*D598-LOOKUP(D598/12,{0,1500.001,4500.001,9000.001,35000.001,55000.001,80000.001},{0,105,555,1005,2755,5505,13505})</f>
        <v>0</v>
      </c>
      <c r="G598" s="48">
        <f t="shared" si="28"/>
        <v>0</v>
      </c>
      <c r="H598" s="48" t="e">
        <f t="shared" ca="1" si="30"/>
        <v>#N/A</v>
      </c>
      <c r="I598" s="1"/>
    </row>
    <row r="599" spans="1:9">
      <c r="A599" s="43" t="s">
        <v>598</v>
      </c>
      <c r="B599" s="44">
        <f>IF(B598=0,0,IF((B598+100)*12&lt;=年薪个税筹划!$C$5,B598+100,0))</f>
        <v>0</v>
      </c>
      <c r="C599" s="44">
        <f t="shared" si="29"/>
        <v>0</v>
      </c>
      <c r="D599" s="44">
        <f>(B599&lt;&gt;0)*年薪个税筹划!$C$5-方案清单!B599*12</f>
        <v>0</v>
      </c>
      <c r="E599" s="45">
        <f>ROUND(MAX((B599-3500)*{0.03,0.1,0.2,0.25,0.3,0.35,0.45}-{0,105,555,1005,2755,5505,13505},0),2)</f>
        <v>0</v>
      </c>
      <c r="F599" s="45">
        <f>LOOKUP(D599/12,{0,1500.001,4500.001,9000.001,35000.001,55000.001,80000.001},{0.03,0.1,0.2,0.25,0.3,0.35,0.45})*D599-LOOKUP(D599/12,{0,1500.001,4500.001,9000.001,35000.001,55000.001,80000.001},{0,105,555,1005,2755,5505,13505})</f>
        <v>0</v>
      </c>
      <c r="G599" s="45">
        <f t="shared" si="28"/>
        <v>0</v>
      </c>
      <c r="H599" s="45" t="e">
        <f t="shared" ca="1" si="30"/>
        <v>#N/A</v>
      </c>
      <c r="I599" s="1"/>
    </row>
    <row r="600" spans="1:9">
      <c r="A600" s="46" t="s">
        <v>599</v>
      </c>
      <c r="B600" s="47">
        <f>IF(B599=0,0,IF((B599+100)*12&lt;=年薪个税筹划!$C$5,B599+100,0))</f>
        <v>0</v>
      </c>
      <c r="C600" s="47">
        <f t="shared" si="29"/>
        <v>0</v>
      </c>
      <c r="D600" s="47">
        <f>(B600&lt;&gt;0)*年薪个税筹划!$C$5-方案清单!B600*12</f>
        <v>0</v>
      </c>
      <c r="E600" s="48">
        <f>ROUND(MAX((B600-3500)*{0.03,0.1,0.2,0.25,0.3,0.35,0.45}-{0,105,555,1005,2755,5505,13505},0),2)</f>
        <v>0</v>
      </c>
      <c r="F600" s="48">
        <f>LOOKUP(D600/12,{0,1500.001,4500.001,9000.001,35000.001,55000.001,80000.001},{0.03,0.1,0.2,0.25,0.3,0.35,0.45})*D600-LOOKUP(D600/12,{0,1500.001,4500.001,9000.001,35000.001,55000.001,80000.001},{0,105,555,1005,2755,5505,13505})</f>
        <v>0</v>
      </c>
      <c r="G600" s="48">
        <f t="shared" si="28"/>
        <v>0</v>
      </c>
      <c r="H600" s="48" t="e">
        <f t="shared" ca="1" si="30"/>
        <v>#N/A</v>
      </c>
      <c r="I600" s="1"/>
    </row>
    <row r="601" spans="1:9">
      <c r="A601" s="43" t="s">
        <v>600</v>
      </c>
      <c r="B601" s="44">
        <f>IF(B600=0,0,IF((B600+100)*12&lt;=年薪个税筹划!$C$5,B600+100,0))</f>
        <v>0</v>
      </c>
      <c r="C601" s="44">
        <f t="shared" si="29"/>
        <v>0</v>
      </c>
      <c r="D601" s="44">
        <f>(B601&lt;&gt;0)*年薪个税筹划!$C$5-方案清单!B601*12</f>
        <v>0</v>
      </c>
      <c r="E601" s="45">
        <f>ROUND(MAX((B601-3500)*{0.03,0.1,0.2,0.25,0.3,0.35,0.45}-{0,105,555,1005,2755,5505,13505},0),2)</f>
        <v>0</v>
      </c>
      <c r="F601" s="45">
        <f>LOOKUP(D601/12,{0,1500.001,4500.001,9000.001,35000.001,55000.001,80000.001},{0.03,0.1,0.2,0.25,0.3,0.35,0.45})*D601-LOOKUP(D601/12,{0,1500.001,4500.001,9000.001,35000.001,55000.001,80000.001},{0,105,555,1005,2755,5505,13505})</f>
        <v>0</v>
      </c>
      <c r="G601" s="45">
        <f t="shared" si="28"/>
        <v>0</v>
      </c>
      <c r="H601" s="45" t="e">
        <f t="shared" ca="1" si="30"/>
        <v>#N/A</v>
      </c>
      <c r="I601" s="1"/>
    </row>
    <row r="602" spans="1:9">
      <c r="A602" s="46" t="s">
        <v>601</v>
      </c>
      <c r="B602" s="47">
        <f>IF(B601=0,0,IF((B601+100)*12&lt;=年薪个税筹划!$C$5,B601+100,0))</f>
        <v>0</v>
      </c>
      <c r="C602" s="47">
        <f t="shared" si="29"/>
        <v>0</v>
      </c>
      <c r="D602" s="47">
        <f>(B602&lt;&gt;0)*年薪个税筹划!$C$5-方案清单!B602*12</f>
        <v>0</v>
      </c>
      <c r="E602" s="48">
        <f>ROUND(MAX((B602-3500)*{0.03,0.1,0.2,0.25,0.3,0.35,0.45}-{0,105,555,1005,2755,5505,13505},0),2)</f>
        <v>0</v>
      </c>
      <c r="F602" s="48">
        <f>LOOKUP(D602/12,{0,1500.001,4500.001,9000.001,35000.001,55000.001,80000.001},{0.03,0.1,0.2,0.25,0.3,0.35,0.45})*D602-LOOKUP(D602/12,{0,1500.001,4500.001,9000.001,35000.001,55000.001,80000.001},{0,105,555,1005,2755,5505,13505})</f>
        <v>0</v>
      </c>
      <c r="G602" s="48">
        <f t="shared" si="28"/>
        <v>0</v>
      </c>
      <c r="H602" s="48" t="e">
        <f t="shared" ca="1" si="30"/>
        <v>#N/A</v>
      </c>
      <c r="I602" s="1"/>
    </row>
    <row r="603" spans="1:9">
      <c r="A603" s="43" t="s">
        <v>602</v>
      </c>
      <c r="B603" s="44">
        <f>IF(B602=0,0,IF((B602+100)*12&lt;=年薪个税筹划!$C$5,B602+100,0))</f>
        <v>0</v>
      </c>
      <c r="C603" s="44">
        <f t="shared" si="29"/>
        <v>0</v>
      </c>
      <c r="D603" s="44">
        <f>(B603&lt;&gt;0)*年薪个税筹划!$C$5-方案清单!B603*12</f>
        <v>0</v>
      </c>
      <c r="E603" s="45">
        <f>ROUND(MAX((B603-3500)*{0.03,0.1,0.2,0.25,0.3,0.35,0.45}-{0,105,555,1005,2755,5505,13505},0),2)</f>
        <v>0</v>
      </c>
      <c r="F603" s="45">
        <f>LOOKUP(D603/12,{0,1500.001,4500.001,9000.001,35000.001,55000.001,80000.001},{0.03,0.1,0.2,0.25,0.3,0.35,0.45})*D603-LOOKUP(D603/12,{0,1500.001,4500.001,9000.001,35000.001,55000.001,80000.001},{0,105,555,1005,2755,5505,13505})</f>
        <v>0</v>
      </c>
      <c r="G603" s="45">
        <f t="shared" si="28"/>
        <v>0</v>
      </c>
      <c r="H603" s="45" t="e">
        <f t="shared" ca="1" si="30"/>
        <v>#N/A</v>
      </c>
      <c r="I603" s="1"/>
    </row>
    <row r="604" spans="1:9">
      <c r="A604" s="46" t="s">
        <v>603</v>
      </c>
      <c r="B604" s="47">
        <f>IF(B603=0,0,IF((B603+100)*12&lt;=年薪个税筹划!$C$5,B603+100,0))</f>
        <v>0</v>
      </c>
      <c r="C604" s="47">
        <f t="shared" si="29"/>
        <v>0</v>
      </c>
      <c r="D604" s="47">
        <f>(B604&lt;&gt;0)*年薪个税筹划!$C$5-方案清单!B604*12</f>
        <v>0</v>
      </c>
      <c r="E604" s="48">
        <f>ROUND(MAX((B604-3500)*{0.03,0.1,0.2,0.25,0.3,0.35,0.45}-{0,105,555,1005,2755,5505,13505},0),2)</f>
        <v>0</v>
      </c>
      <c r="F604" s="48">
        <f>LOOKUP(D604/12,{0,1500.001,4500.001,9000.001,35000.001,55000.001,80000.001},{0.03,0.1,0.2,0.25,0.3,0.35,0.45})*D604-LOOKUP(D604/12,{0,1500.001,4500.001,9000.001,35000.001,55000.001,80000.001},{0,105,555,1005,2755,5505,13505})</f>
        <v>0</v>
      </c>
      <c r="G604" s="48">
        <f t="shared" si="28"/>
        <v>0</v>
      </c>
      <c r="H604" s="48" t="e">
        <f t="shared" ca="1" si="30"/>
        <v>#N/A</v>
      </c>
      <c r="I604" s="1"/>
    </row>
    <row r="605" spans="1:9">
      <c r="A605" s="43" t="s">
        <v>604</v>
      </c>
      <c r="B605" s="44">
        <f>IF(B604=0,0,IF((B604+100)*12&lt;=年薪个税筹划!$C$5,B604+100,0))</f>
        <v>0</v>
      </c>
      <c r="C605" s="44">
        <f t="shared" si="29"/>
        <v>0</v>
      </c>
      <c r="D605" s="44">
        <f>(B605&lt;&gt;0)*年薪个税筹划!$C$5-方案清单!B605*12</f>
        <v>0</v>
      </c>
      <c r="E605" s="45">
        <f>ROUND(MAX((B605-3500)*{0.03,0.1,0.2,0.25,0.3,0.35,0.45}-{0,105,555,1005,2755,5505,13505},0),2)</f>
        <v>0</v>
      </c>
      <c r="F605" s="45">
        <f>LOOKUP(D605/12,{0,1500.001,4500.001,9000.001,35000.001,55000.001,80000.001},{0.03,0.1,0.2,0.25,0.3,0.35,0.45})*D605-LOOKUP(D605/12,{0,1500.001,4500.001,9000.001,35000.001,55000.001,80000.001},{0,105,555,1005,2755,5505,13505})</f>
        <v>0</v>
      </c>
      <c r="G605" s="45">
        <f t="shared" si="28"/>
        <v>0</v>
      </c>
      <c r="H605" s="45" t="e">
        <f t="shared" ca="1" si="30"/>
        <v>#N/A</v>
      </c>
      <c r="I605" s="1"/>
    </row>
    <row r="606" spans="1:9">
      <c r="A606" s="46" t="s">
        <v>605</v>
      </c>
      <c r="B606" s="47">
        <f>IF(B605=0,0,IF((B605+100)*12&lt;=年薪个税筹划!$C$5,B605+100,0))</f>
        <v>0</v>
      </c>
      <c r="C606" s="47">
        <f t="shared" si="29"/>
        <v>0</v>
      </c>
      <c r="D606" s="47">
        <f>(B606&lt;&gt;0)*年薪个税筹划!$C$5-方案清单!B606*12</f>
        <v>0</v>
      </c>
      <c r="E606" s="48">
        <f>ROUND(MAX((B606-3500)*{0.03,0.1,0.2,0.25,0.3,0.35,0.45}-{0,105,555,1005,2755,5505,13505},0),2)</f>
        <v>0</v>
      </c>
      <c r="F606" s="48">
        <f>LOOKUP(D606/12,{0,1500.001,4500.001,9000.001,35000.001,55000.001,80000.001},{0.03,0.1,0.2,0.25,0.3,0.35,0.45})*D606-LOOKUP(D606/12,{0,1500.001,4500.001,9000.001,35000.001,55000.001,80000.001},{0,105,555,1005,2755,5505,13505})</f>
        <v>0</v>
      </c>
      <c r="G606" s="48">
        <f t="shared" si="28"/>
        <v>0</v>
      </c>
      <c r="H606" s="48" t="e">
        <f t="shared" ca="1" si="30"/>
        <v>#N/A</v>
      </c>
      <c r="I606" s="1"/>
    </row>
    <row r="607" spans="1:9">
      <c r="A607" s="43" t="s">
        <v>606</v>
      </c>
      <c r="B607" s="44">
        <f>IF(B606=0,0,IF((B606+100)*12&lt;=年薪个税筹划!$C$5,B606+100,0))</f>
        <v>0</v>
      </c>
      <c r="C607" s="44">
        <f t="shared" si="29"/>
        <v>0</v>
      </c>
      <c r="D607" s="44">
        <f>(B607&lt;&gt;0)*年薪个税筹划!$C$5-方案清单!B607*12</f>
        <v>0</v>
      </c>
      <c r="E607" s="45">
        <f>ROUND(MAX((B607-3500)*{0.03,0.1,0.2,0.25,0.3,0.35,0.45}-{0,105,555,1005,2755,5505,13505},0),2)</f>
        <v>0</v>
      </c>
      <c r="F607" s="45">
        <f>LOOKUP(D607/12,{0,1500.001,4500.001,9000.001,35000.001,55000.001,80000.001},{0.03,0.1,0.2,0.25,0.3,0.35,0.45})*D607-LOOKUP(D607/12,{0,1500.001,4500.001,9000.001,35000.001,55000.001,80000.001},{0,105,555,1005,2755,5505,13505})</f>
        <v>0</v>
      </c>
      <c r="G607" s="45">
        <f t="shared" si="28"/>
        <v>0</v>
      </c>
      <c r="H607" s="45" t="e">
        <f t="shared" ca="1" si="30"/>
        <v>#N/A</v>
      </c>
      <c r="I607" s="1"/>
    </row>
    <row r="608" spans="1:9">
      <c r="A608" s="46" t="s">
        <v>607</v>
      </c>
      <c r="B608" s="47">
        <f>IF(B607=0,0,IF((B607+100)*12&lt;=年薪个税筹划!$C$5,B607+100,0))</f>
        <v>0</v>
      </c>
      <c r="C608" s="47">
        <f t="shared" si="29"/>
        <v>0</v>
      </c>
      <c r="D608" s="47">
        <f>(B608&lt;&gt;0)*年薪个税筹划!$C$5-方案清单!B608*12</f>
        <v>0</v>
      </c>
      <c r="E608" s="48">
        <f>ROUND(MAX((B608-3500)*{0.03,0.1,0.2,0.25,0.3,0.35,0.45}-{0,105,555,1005,2755,5505,13505},0),2)</f>
        <v>0</v>
      </c>
      <c r="F608" s="48">
        <f>LOOKUP(D608/12,{0,1500.001,4500.001,9000.001,35000.001,55000.001,80000.001},{0.03,0.1,0.2,0.25,0.3,0.35,0.45})*D608-LOOKUP(D608/12,{0,1500.001,4500.001,9000.001,35000.001,55000.001,80000.001},{0,105,555,1005,2755,5505,13505})</f>
        <v>0</v>
      </c>
      <c r="G608" s="48">
        <f t="shared" si="28"/>
        <v>0</v>
      </c>
      <c r="H608" s="48" t="e">
        <f t="shared" ca="1" si="30"/>
        <v>#N/A</v>
      </c>
      <c r="I608" s="1"/>
    </row>
    <row r="609" spans="1:9">
      <c r="A609" s="43" t="s">
        <v>608</v>
      </c>
      <c r="B609" s="44">
        <f>IF(B608=0,0,IF((B608+100)*12&lt;=年薪个税筹划!$C$5,B608+100,0))</f>
        <v>0</v>
      </c>
      <c r="C609" s="44">
        <f t="shared" si="29"/>
        <v>0</v>
      </c>
      <c r="D609" s="44">
        <f>(B609&lt;&gt;0)*年薪个税筹划!$C$5-方案清单!B609*12</f>
        <v>0</v>
      </c>
      <c r="E609" s="45">
        <f>ROUND(MAX((B609-3500)*{0.03,0.1,0.2,0.25,0.3,0.35,0.45}-{0,105,555,1005,2755,5505,13505},0),2)</f>
        <v>0</v>
      </c>
      <c r="F609" s="45">
        <f>LOOKUP(D609/12,{0,1500.001,4500.001,9000.001,35000.001,55000.001,80000.001},{0.03,0.1,0.2,0.25,0.3,0.35,0.45})*D609-LOOKUP(D609/12,{0,1500.001,4500.001,9000.001,35000.001,55000.001,80000.001},{0,105,555,1005,2755,5505,13505})</f>
        <v>0</v>
      </c>
      <c r="G609" s="45">
        <f t="shared" si="28"/>
        <v>0</v>
      </c>
      <c r="H609" s="45" t="e">
        <f t="shared" ca="1" si="30"/>
        <v>#N/A</v>
      </c>
      <c r="I609" s="1"/>
    </row>
    <row r="610" spans="1:9">
      <c r="A610" s="46" t="s">
        <v>609</v>
      </c>
      <c r="B610" s="47">
        <f>IF(B609=0,0,IF((B609+100)*12&lt;=年薪个税筹划!$C$5,B609+100,0))</f>
        <v>0</v>
      </c>
      <c r="C610" s="47">
        <f t="shared" si="29"/>
        <v>0</v>
      </c>
      <c r="D610" s="47">
        <f>(B610&lt;&gt;0)*年薪个税筹划!$C$5-方案清单!B610*12</f>
        <v>0</v>
      </c>
      <c r="E610" s="48">
        <f>ROUND(MAX((B610-3500)*{0.03,0.1,0.2,0.25,0.3,0.35,0.45}-{0,105,555,1005,2755,5505,13505},0),2)</f>
        <v>0</v>
      </c>
      <c r="F610" s="48">
        <f>LOOKUP(D610/12,{0,1500.001,4500.001,9000.001,35000.001,55000.001,80000.001},{0.03,0.1,0.2,0.25,0.3,0.35,0.45})*D610-LOOKUP(D610/12,{0,1500.001,4500.001,9000.001,35000.001,55000.001,80000.001},{0,105,555,1005,2755,5505,13505})</f>
        <v>0</v>
      </c>
      <c r="G610" s="48">
        <f t="shared" si="28"/>
        <v>0</v>
      </c>
      <c r="H610" s="48" t="e">
        <f t="shared" ca="1" si="30"/>
        <v>#N/A</v>
      </c>
      <c r="I610" s="1"/>
    </row>
    <row r="611" spans="1:9">
      <c r="A611" s="43" t="s">
        <v>610</v>
      </c>
      <c r="B611" s="44">
        <f>IF(B610=0,0,IF((B610+100)*12&lt;=年薪个税筹划!$C$5,B610+100,0))</f>
        <v>0</v>
      </c>
      <c r="C611" s="44">
        <f t="shared" si="29"/>
        <v>0</v>
      </c>
      <c r="D611" s="44">
        <f>(B611&lt;&gt;0)*年薪个税筹划!$C$5-方案清单!B611*12</f>
        <v>0</v>
      </c>
      <c r="E611" s="45">
        <f>ROUND(MAX((B611-3500)*{0.03,0.1,0.2,0.25,0.3,0.35,0.45}-{0,105,555,1005,2755,5505,13505},0),2)</f>
        <v>0</v>
      </c>
      <c r="F611" s="45">
        <f>LOOKUP(D611/12,{0,1500.001,4500.001,9000.001,35000.001,55000.001,80000.001},{0.03,0.1,0.2,0.25,0.3,0.35,0.45})*D611-LOOKUP(D611/12,{0,1500.001,4500.001,9000.001,35000.001,55000.001,80000.001},{0,105,555,1005,2755,5505,13505})</f>
        <v>0</v>
      </c>
      <c r="G611" s="45">
        <f t="shared" si="28"/>
        <v>0</v>
      </c>
      <c r="H611" s="45" t="e">
        <f t="shared" ca="1" si="30"/>
        <v>#N/A</v>
      </c>
      <c r="I611" s="1"/>
    </row>
    <row r="612" spans="1:9">
      <c r="A612" s="46" t="s">
        <v>611</v>
      </c>
      <c r="B612" s="47">
        <f>IF(B611=0,0,IF((B611+100)*12&lt;=年薪个税筹划!$C$5,B611+100,0))</f>
        <v>0</v>
      </c>
      <c r="C612" s="47">
        <f t="shared" si="29"/>
        <v>0</v>
      </c>
      <c r="D612" s="47">
        <f>(B612&lt;&gt;0)*年薪个税筹划!$C$5-方案清单!B612*12</f>
        <v>0</v>
      </c>
      <c r="E612" s="48">
        <f>ROUND(MAX((B612-3500)*{0.03,0.1,0.2,0.25,0.3,0.35,0.45}-{0,105,555,1005,2755,5505,13505},0),2)</f>
        <v>0</v>
      </c>
      <c r="F612" s="48">
        <f>LOOKUP(D612/12,{0,1500.001,4500.001,9000.001,35000.001,55000.001,80000.001},{0.03,0.1,0.2,0.25,0.3,0.35,0.45})*D612-LOOKUP(D612/12,{0,1500.001,4500.001,9000.001,35000.001,55000.001,80000.001},{0,105,555,1005,2755,5505,13505})</f>
        <v>0</v>
      </c>
      <c r="G612" s="48">
        <f t="shared" si="28"/>
        <v>0</v>
      </c>
      <c r="H612" s="48" t="e">
        <f t="shared" ca="1" si="30"/>
        <v>#N/A</v>
      </c>
      <c r="I612" s="1"/>
    </row>
    <row r="613" spans="1:9">
      <c r="A613" s="43" t="s">
        <v>612</v>
      </c>
      <c r="B613" s="44">
        <f>IF(B612=0,0,IF((B612+100)*12&lt;=年薪个税筹划!$C$5,B612+100,0))</f>
        <v>0</v>
      </c>
      <c r="C613" s="44">
        <f t="shared" si="29"/>
        <v>0</v>
      </c>
      <c r="D613" s="44">
        <f>(B613&lt;&gt;0)*年薪个税筹划!$C$5-方案清单!B613*12</f>
        <v>0</v>
      </c>
      <c r="E613" s="45">
        <f>ROUND(MAX((B613-3500)*{0.03,0.1,0.2,0.25,0.3,0.35,0.45}-{0,105,555,1005,2755,5505,13505},0),2)</f>
        <v>0</v>
      </c>
      <c r="F613" s="45">
        <f>LOOKUP(D613/12,{0,1500.001,4500.001,9000.001,35000.001,55000.001,80000.001},{0.03,0.1,0.2,0.25,0.3,0.35,0.45})*D613-LOOKUP(D613/12,{0,1500.001,4500.001,9000.001,35000.001,55000.001,80000.001},{0,105,555,1005,2755,5505,13505})</f>
        <v>0</v>
      </c>
      <c r="G613" s="45">
        <f t="shared" si="28"/>
        <v>0</v>
      </c>
      <c r="H613" s="45" t="e">
        <f t="shared" ca="1" si="30"/>
        <v>#N/A</v>
      </c>
      <c r="I613" s="1"/>
    </row>
    <row r="614" spans="1:9">
      <c r="A614" s="46" t="s">
        <v>613</v>
      </c>
      <c r="B614" s="47">
        <f>IF(B613=0,0,IF((B613+100)*12&lt;=年薪个税筹划!$C$5,B613+100,0))</f>
        <v>0</v>
      </c>
      <c r="C614" s="47">
        <f t="shared" si="29"/>
        <v>0</v>
      </c>
      <c r="D614" s="47">
        <f>(B614&lt;&gt;0)*年薪个税筹划!$C$5-方案清单!B614*12</f>
        <v>0</v>
      </c>
      <c r="E614" s="48">
        <f>ROUND(MAX((B614-3500)*{0.03,0.1,0.2,0.25,0.3,0.35,0.45}-{0,105,555,1005,2755,5505,13505},0),2)</f>
        <v>0</v>
      </c>
      <c r="F614" s="48">
        <f>LOOKUP(D614/12,{0,1500.001,4500.001,9000.001,35000.001,55000.001,80000.001},{0.03,0.1,0.2,0.25,0.3,0.35,0.45})*D614-LOOKUP(D614/12,{0,1500.001,4500.001,9000.001,35000.001,55000.001,80000.001},{0,105,555,1005,2755,5505,13505})</f>
        <v>0</v>
      </c>
      <c r="G614" s="48">
        <f t="shared" si="28"/>
        <v>0</v>
      </c>
      <c r="H614" s="48" t="e">
        <f t="shared" ca="1" si="30"/>
        <v>#N/A</v>
      </c>
      <c r="I614" s="1"/>
    </row>
    <row r="615" spans="1:9">
      <c r="A615" s="43" t="s">
        <v>614</v>
      </c>
      <c r="B615" s="44">
        <f>IF(B614=0,0,IF((B614+100)*12&lt;=年薪个税筹划!$C$5,B614+100,0))</f>
        <v>0</v>
      </c>
      <c r="C615" s="44">
        <f t="shared" si="29"/>
        <v>0</v>
      </c>
      <c r="D615" s="44">
        <f>(B615&lt;&gt;0)*年薪个税筹划!$C$5-方案清单!B615*12</f>
        <v>0</v>
      </c>
      <c r="E615" s="45">
        <f>ROUND(MAX((B615-3500)*{0.03,0.1,0.2,0.25,0.3,0.35,0.45}-{0,105,555,1005,2755,5505,13505},0),2)</f>
        <v>0</v>
      </c>
      <c r="F615" s="45">
        <f>LOOKUP(D615/12,{0,1500.001,4500.001,9000.001,35000.001,55000.001,80000.001},{0.03,0.1,0.2,0.25,0.3,0.35,0.45})*D615-LOOKUP(D615/12,{0,1500.001,4500.001,9000.001,35000.001,55000.001,80000.001},{0,105,555,1005,2755,5505,13505})</f>
        <v>0</v>
      </c>
      <c r="G615" s="45">
        <f t="shared" ref="G615:G626" si="31">E615*12+F615</f>
        <v>0</v>
      </c>
      <c r="H615" s="45" t="e">
        <f t="shared" ca="1" si="30"/>
        <v>#N/A</v>
      </c>
      <c r="I615" s="1"/>
    </row>
    <row r="616" spans="1:9">
      <c r="A616" s="46" t="s">
        <v>615</v>
      </c>
      <c r="B616" s="47">
        <f>IF(B615=0,0,IF((B615+100)*12&lt;=年薪个税筹划!$C$5,B615+100,0))</f>
        <v>0</v>
      </c>
      <c r="C616" s="47">
        <f t="shared" si="29"/>
        <v>0</v>
      </c>
      <c r="D616" s="47">
        <f>(B616&lt;&gt;0)*年薪个税筹划!$C$5-方案清单!B616*12</f>
        <v>0</v>
      </c>
      <c r="E616" s="48">
        <f>ROUND(MAX((B616-3500)*{0.03,0.1,0.2,0.25,0.3,0.35,0.45}-{0,105,555,1005,2755,5505,13505},0),2)</f>
        <v>0</v>
      </c>
      <c r="F616" s="48">
        <f>LOOKUP(D616/12,{0,1500.001,4500.001,9000.001,35000.001,55000.001,80000.001},{0.03,0.1,0.2,0.25,0.3,0.35,0.45})*D616-LOOKUP(D616/12,{0,1500.001,4500.001,9000.001,35000.001,55000.001,80000.001},{0,105,555,1005,2755,5505,13505})</f>
        <v>0</v>
      </c>
      <c r="G616" s="48">
        <f t="shared" si="31"/>
        <v>0</v>
      </c>
      <c r="H616" s="48" t="e">
        <f t="shared" ca="1" si="30"/>
        <v>#N/A</v>
      </c>
      <c r="I616" s="1"/>
    </row>
    <row r="617" spans="1:9">
      <c r="A617" s="43" t="s">
        <v>616</v>
      </c>
      <c r="B617" s="44">
        <f>IF(B616=0,0,IF((B616+100)*12&lt;=年薪个税筹划!$C$5,B616+100,0))</f>
        <v>0</v>
      </c>
      <c r="C617" s="44">
        <f t="shared" si="29"/>
        <v>0</v>
      </c>
      <c r="D617" s="44">
        <f>(B617&lt;&gt;0)*年薪个税筹划!$C$5-方案清单!B617*12</f>
        <v>0</v>
      </c>
      <c r="E617" s="45">
        <f>ROUND(MAX((B617-3500)*{0.03,0.1,0.2,0.25,0.3,0.35,0.45}-{0,105,555,1005,2755,5505,13505},0),2)</f>
        <v>0</v>
      </c>
      <c r="F617" s="45">
        <f>LOOKUP(D617/12,{0,1500.001,4500.001,9000.001,35000.001,55000.001,80000.001},{0.03,0.1,0.2,0.25,0.3,0.35,0.45})*D617-LOOKUP(D617/12,{0,1500.001,4500.001,9000.001,35000.001,55000.001,80000.001},{0,105,555,1005,2755,5505,13505})</f>
        <v>0</v>
      </c>
      <c r="G617" s="45">
        <f t="shared" si="31"/>
        <v>0</v>
      </c>
      <c r="H617" s="45" t="e">
        <f t="shared" ca="1" si="30"/>
        <v>#N/A</v>
      </c>
      <c r="I617" s="1"/>
    </row>
    <row r="618" spans="1:9">
      <c r="A618" s="46" t="s">
        <v>617</v>
      </c>
      <c r="B618" s="47">
        <f>IF(B617=0,0,IF((B617+100)*12&lt;=年薪个税筹划!$C$5,B617+100,0))</f>
        <v>0</v>
      </c>
      <c r="C618" s="47">
        <f t="shared" si="29"/>
        <v>0</v>
      </c>
      <c r="D618" s="47">
        <f>(B618&lt;&gt;0)*年薪个税筹划!$C$5-方案清单!B618*12</f>
        <v>0</v>
      </c>
      <c r="E618" s="48">
        <f>ROUND(MAX((B618-3500)*{0.03,0.1,0.2,0.25,0.3,0.35,0.45}-{0,105,555,1005,2755,5505,13505},0),2)</f>
        <v>0</v>
      </c>
      <c r="F618" s="48">
        <f>LOOKUP(D618/12,{0,1500.001,4500.001,9000.001,35000.001,55000.001,80000.001},{0.03,0.1,0.2,0.25,0.3,0.35,0.45})*D618-LOOKUP(D618/12,{0,1500.001,4500.001,9000.001,35000.001,55000.001,80000.001},{0,105,555,1005,2755,5505,13505})</f>
        <v>0</v>
      </c>
      <c r="G618" s="48">
        <f t="shared" si="31"/>
        <v>0</v>
      </c>
      <c r="H618" s="48" t="e">
        <f t="shared" ca="1" si="30"/>
        <v>#N/A</v>
      </c>
      <c r="I618" s="1"/>
    </row>
    <row r="619" spans="1:9">
      <c r="A619" s="43" t="s">
        <v>618</v>
      </c>
      <c r="B619" s="44">
        <f>IF(B618=0,0,IF((B618+100)*12&lt;=年薪个税筹划!$C$5,B618+100,0))</f>
        <v>0</v>
      </c>
      <c r="C619" s="44">
        <f t="shared" si="29"/>
        <v>0</v>
      </c>
      <c r="D619" s="44">
        <f>(B619&lt;&gt;0)*年薪个税筹划!$C$5-方案清单!B619*12</f>
        <v>0</v>
      </c>
      <c r="E619" s="45">
        <f>ROUND(MAX((B619-3500)*{0.03,0.1,0.2,0.25,0.3,0.35,0.45}-{0,105,555,1005,2755,5505,13505},0),2)</f>
        <v>0</v>
      </c>
      <c r="F619" s="45">
        <f>LOOKUP(D619/12,{0,1500.001,4500.001,9000.001,35000.001,55000.001,80000.001},{0.03,0.1,0.2,0.25,0.3,0.35,0.45})*D619-LOOKUP(D619/12,{0,1500.001,4500.001,9000.001,35000.001,55000.001,80000.001},{0,105,555,1005,2755,5505,13505})</f>
        <v>0</v>
      </c>
      <c r="G619" s="45">
        <f t="shared" si="31"/>
        <v>0</v>
      </c>
      <c r="H619" s="45" t="e">
        <f t="shared" ca="1" si="30"/>
        <v>#N/A</v>
      </c>
      <c r="I619" s="1"/>
    </row>
    <row r="620" spans="1:9">
      <c r="A620" s="46" t="s">
        <v>619</v>
      </c>
      <c r="B620" s="47">
        <f>IF(B619=0,0,IF((B619+100)*12&lt;=年薪个税筹划!$C$5,B619+100,0))</f>
        <v>0</v>
      </c>
      <c r="C620" s="47">
        <f t="shared" si="29"/>
        <v>0</v>
      </c>
      <c r="D620" s="47">
        <f>(B620&lt;&gt;0)*年薪个税筹划!$C$5-方案清单!B620*12</f>
        <v>0</v>
      </c>
      <c r="E620" s="48">
        <f>ROUND(MAX((B620-3500)*{0.03,0.1,0.2,0.25,0.3,0.35,0.45}-{0,105,555,1005,2755,5505,13505},0),2)</f>
        <v>0</v>
      </c>
      <c r="F620" s="48">
        <f>LOOKUP(D620/12,{0,1500.001,4500.001,9000.001,35000.001,55000.001,80000.001},{0.03,0.1,0.2,0.25,0.3,0.35,0.45})*D620-LOOKUP(D620/12,{0,1500.001,4500.001,9000.001,35000.001,55000.001,80000.001},{0,105,555,1005,2755,5505,13505})</f>
        <v>0</v>
      </c>
      <c r="G620" s="48">
        <f t="shared" si="31"/>
        <v>0</v>
      </c>
      <c r="H620" s="48" t="e">
        <f t="shared" ca="1" si="30"/>
        <v>#N/A</v>
      </c>
      <c r="I620" s="1"/>
    </row>
    <row r="621" spans="1:9">
      <c r="A621" s="43" t="s">
        <v>620</v>
      </c>
      <c r="B621" s="44">
        <f>IF(B620=0,0,IF((B620+100)*12&lt;=年薪个税筹划!$C$5,B620+100,0))</f>
        <v>0</v>
      </c>
      <c r="C621" s="44">
        <f t="shared" si="29"/>
        <v>0</v>
      </c>
      <c r="D621" s="44">
        <f>(B621&lt;&gt;0)*年薪个税筹划!$C$5-方案清单!B621*12</f>
        <v>0</v>
      </c>
      <c r="E621" s="45">
        <f>ROUND(MAX((B621-3500)*{0.03,0.1,0.2,0.25,0.3,0.35,0.45}-{0,105,555,1005,2755,5505,13505},0),2)</f>
        <v>0</v>
      </c>
      <c r="F621" s="45">
        <f>LOOKUP(D621/12,{0,1500.001,4500.001,9000.001,35000.001,55000.001,80000.001},{0.03,0.1,0.2,0.25,0.3,0.35,0.45})*D621-LOOKUP(D621/12,{0,1500.001,4500.001,9000.001,35000.001,55000.001,80000.001},{0,105,555,1005,2755,5505,13505})</f>
        <v>0</v>
      </c>
      <c r="G621" s="45">
        <f t="shared" si="31"/>
        <v>0</v>
      </c>
      <c r="H621" s="45" t="e">
        <f t="shared" ca="1" si="30"/>
        <v>#N/A</v>
      </c>
      <c r="I621" s="1"/>
    </row>
    <row r="622" spans="1:9">
      <c r="A622" s="46" t="s">
        <v>621</v>
      </c>
      <c r="B622" s="47">
        <f>IF(B621=0,0,IF((B621+100)*12&lt;=年薪个税筹划!$C$5,B621+100,0))</f>
        <v>0</v>
      </c>
      <c r="C622" s="47">
        <f t="shared" si="29"/>
        <v>0</v>
      </c>
      <c r="D622" s="47">
        <f>(B622&lt;&gt;0)*年薪个税筹划!$C$5-方案清单!B622*12</f>
        <v>0</v>
      </c>
      <c r="E622" s="48">
        <f>ROUND(MAX((B622-3500)*{0.03,0.1,0.2,0.25,0.3,0.35,0.45}-{0,105,555,1005,2755,5505,13505},0),2)</f>
        <v>0</v>
      </c>
      <c r="F622" s="48">
        <f>LOOKUP(D622/12,{0,1500.001,4500.001,9000.001,35000.001,55000.001,80000.001},{0.03,0.1,0.2,0.25,0.3,0.35,0.45})*D622-LOOKUP(D622/12,{0,1500.001,4500.001,9000.001,35000.001,55000.001,80000.001},{0,105,555,1005,2755,5505,13505})</f>
        <v>0</v>
      </c>
      <c r="G622" s="48">
        <f t="shared" si="31"/>
        <v>0</v>
      </c>
      <c r="H622" s="48" t="e">
        <f t="shared" ca="1" si="30"/>
        <v>#N/A</v>
      </c>
      <c r="I622" s="1"/>
    </row>
    <row r="623" spans="1:9">
      <c r="A623" s="43" t="s">
        <v>622</v>
      </c>
      <c r="B623" s="44">
        <f>IF(B622=0,0,IF((B622+100)*12&lt;=年薪个税筹划!$C$5,B622+100,0))</f>
        <v>0</v>
      </c>
      <c r="C623" s="44">
        <f t="shared" si="29"/>
        <v>0</v>
      </c>
      <c r="D623" s="44">
        <f>(B623&lt;&gt;0)*年薪个税筹划!$C$5-方案清单!B623*12</f>
        <v>0</v>
      </c>
      <c r="E623" s="45">
        <f>ROUND(MAX((B623-3500)*{0.03,0.1,0.2,0.25,0.3,0.35,0.45}-{0,105,555,1005,2755,5505,13505},0),2)</f>
        <v>0</v>
      </c>
      <c r="F623" s="45">
        <f>LOOKUP(D623/12,{0,1500.001,4500.001,9000.001,35000.001,55000.001,80000.001},{0.03,0.1,0.2,0.25,0.3,0.35,0.45})*D623-LOOKUP(D623/12,{0,1500.001,4500.001,9000.001,35000.001,55000.001,80000.001},{0,105,555,1005,2755,5505,13505})</f>
        <v>0</v>
      </c>
      <c r="G623" s="45">
        <f t="shared" si="31"/>
        <v>0</v>
      </c>
      <c r="H623" s="45" t="e">
        <f t="shared" ca="1" si="30"/>
        <v>#N/A</v>
      </c>
      <c r="I623" s="1"/>
    </row>
    <row r="624" spans="1:9">
      <c r="A624" s="46" t="s">
        <v>623</v>
      </c>
      <c r="B624" s="47">
        <f>IF(B623=0,0,IF((B623+100)*12&lt;=年薪个税筹划!$C$5,B623+100,0))</f>
        <v>0</v>
      </c>
      <c r="C624" s="47">
        <f t="shared" si="29"/>
        <v>0</v>
      </c>
      <c r="D624" s="47">
        <f>(B624&lt;&gt;0)*年薪个税筹划!$C$5-方案清单!B624*12</f>
        <v>0</v>
      </c>
      <c r="E624" s="48">
        <f>ROUND(MAX((B624-3500)*{0.03,0.1,0.2,0.25,0.3,0.35,0.45}-{0,105,555,1005,2755,5505,13505},0),2)</f>
        <v>0</v>
      </c>
      <c r="F624" s="48">
        <f>LOOKUP(D624/12,{0,1500.001,4500.001,9000.001,35000.001,55000.001,80000.001},{0.03,0.1,0.2,0.25,0.3,0.35,0.45})*D624-LOOKUP(D624/12,{0,1500.001,4500.001,9000.001,35000.001,55000.001,80000.001},{0,105,555,1005,2755,5505,13505})</f>
        <v>0</v>
      </c>
      <c r="G624" s="48">
        <f t="shared" si="31"/>
        <v>0</v>
      </c>
      <c r="H624" s="48" t="e">
        <f t="shared" ca="1" si="30"/>
        <v>#N/A</v>
      </c>
      <c r="I624" s="1"/>
    </row>
    <row r="625" spans="1:9">
      <c r="A625" s="43" t="s">
        <v>624</v>
      </c>
      <c r="B625" s="44">
        <f>IF(B624=0,0,IF((B624+100)*12&lt;=年薪个税筹划!$C$5,B624+100,0))</f>
        <v>0</v>
      </c>
      <c r="C625" s="44">
        <f t="shared" si="29"/>
        <v>0</v>
      </c>
      <c r="D625" s="44">
        <f>(B625&lt;&gt;0)*年薪个税筹划!$C$5-方案清单!B625*12</f>
        <v>0</v>
      </c>
      <c r="E625" s="45">
        <f>ROUND(MAX((B625-3500)*{0.03,0.1,0.2,0.25,0.3,0.35,0.45}-{0,105,555,1005,2755,5505,13505},0),2)</f>
        <v>0</v>
      </c>
      <c r="F625" s="45">
        <f>LOOKUP(D625/12,{0,1500.001,4500.001,9000.001,35000.001,55000.001,80000.001},{0.03,0.1,0.2,0.25,0.3,0.35,0.45})*D625-LOOKUP(D625/12,{0,1500.001,4500.001,9000.001,35000.001,55000.001,80000.001},{0,105,555,1005,2755,5505,13505})</f>
        <v>0</v>
      </c>
      <c r="G625" s="45">
        <f t="shared" si="31"/>
        <v>0</v>
      </c>
      <c r="H625" s="45" t="e">
        <f t="shared" ca="1" si="30"/>
        <v>#N/A</v>
      </c>
      <c r="I625" s="1"/>
    </row>
    <row r="626" spans="1:9">
      <c r="A626" s="46" t="s">
        <v>625</v>
      </c>
      <c r="B626" s="47">
        <f>IF(B625=0,0,IF((B625+100)*12&lt;=年薪个税筹划!$C$5,B625+100,0))</f>
        <v>0</v>
      </c>
      <c r="C626" s="47">
        <f t="shared" si="29"/>
        <v>0</v>
      </c>
      <c r="D626" s="47">
        <f>(B626&lt;&gt;0)*年薪个税筹划!$C$5-方案清单!B626*12</f>
        <v>0</v>
      </c>
      <c r="E626" s="48">
        <f>ROUND(MAX((B626-3500)*{0.03,0.1,0.2,0.25,0.3,0.35,0.45}-{0,105,555,1005,2755,5505,13505},0),2)</f>
        <v>0</v>
      </c>
      <c r="F626" s="48">
        <f>LOOKUP(D626/12,{0,1500.001,4500.001,9000.001,35000.001,55000.001,80000.001},{0.03,0.1,0.2,0.25,0.3,0.35,0.45})*D626-LOOKUP(D626/12,{0,1500.001,4500.001,9000.001,35000.001,55000.001,80000.001},{0,105,555,1005,2755,5505,13505})</f>
        <v>0</v>
      </c>
      <c r="G626" s="48">
        <f t="shared" si="31"/>
        <v>0</v>
      </c>
      <c r="H626" s="48" t="e">
        <f t="shared" ca="1" si="30"/>
        <v>#N/A</v>
      </c>
      <c r="I626" s="1"/>
    </row>
    <row r="627" spans="1:9">
      <c r="A627" s="43" t="s">
        <v>626</v>
      </c>
      <c r="B627" s="44">
        <f>IF(B626=0,0,IF((B626+100)*12&lt;=年薪个税筹划!$C$5,B626+100,0))</f>
        <v>0</v>
      </c>
      <c r="C627" s="44">
        <f t="shared" si="29"/>
        <v>0</v>
      </c>
      <c r="D627" s="44">
        <f>(B627&lt;&gt;0)*年薪个税筹划!$C$5-方案清单!B627*12</f>
        <v>0</v>
      </c>
      <c r="E627" s="45">
        <f>ROUND(MAX((B627-3500)*{0.03,0.1,0.2,0.25,0.3,0.35,0.45}-{0,105,555,1005,2755,5505,13505},0),2)</f>
        <v>0</v>
      </c>
      <c r="F627" s="45">
        <f>LOOKUP(D627/12,{0,1500.001,4500.001,9000.001,35000.001,55000.001,80000.001},{0.03,0.1,0.2,0.25,0.3,0.35,0.45})*D627-LOOKUP(D627/12,{0,1500.001,4500.001,9000.001,35000.001,55000.001,80000.001},{0,105,555,1005,2755,5505,13505})</f>
        <v>0</v>
      </c>
      <c r="G627" s="45">
        <f t="shared" ref="G627:G690" si="32">E627*12+F627</f>
        <v>0</v>
      </c>
      <c r="H627" s="45" t="e">
        <f t="shared" ca="1" si="30"/>
        <v>#N/A</v>
      </c>
      <c r="I627" s="1"/>
    </row>
    <row r="628" spans="1:9">
      <c r="A628" s="46" t="s">
        <v>627</v>
      </c>
      <c r="B628" s="47">
        <f>IF(B627=0,0,IF((B627+100)*12&lt;=年薪个税筹划!$C$5,B627+100,0))</f>
        <v>0</v>
      </c>
      <c r="C628" s="47">
        <f t="shared" si="29"/>
        <v>0</v>
      </c>
      <c r="D628" s="47">
        <f>(B628&lt;&gt;0)*年薪个税筹划!$C$5-方案清单!B628*12</f>
        <v>0</v>
      </c>
      <c r="E628" s="48">
        <f>ROUND(MAX((B628-3500)*{0.03,0.1,0.2,0.25,0.3,0.35,0.45}-{0,105,555,1005,2755,5505,13505},0),2)</f>
        <v>0</v>
      </c>
      <c r="F628" s="48">
        <f>LOOKUP(D628/12,{0,1500.001,4500.001,9000.001,35000.001,55000.001,80000.001},{0.03,0.1,0.2,0.25,0.3,0.35,0.45})*D628-LOOKUP(D628/12,{0,1500.001,4500.001,9000.001,35000.001,55000.001,80000.001},{0,105,555,1005,2755,5505,13505})</f>
        <v>0</v>
      </c>
      <c r="G628" s="48">
        <f t="shared" si="32"/>
        <v>0</v>
      </c>
      <c r="H628" s="48" t="e">
        <f t="shared" ca="1" si="30"/>
        <v>#N/A</v>
      </c>
      <c r="I628" s="1"/>
    </row>
    <row r="629" spans="1:9">
      <c r="A629" s="43" t="s">
        <v>628</v>
      </c>
      <c r="B629" s="44">
        <f>IF(B628=0,0,IF((B628+100)*12&lt;=年薪个税筹划!$C$5,B628+100,0))</f>
        <v>0</v>
      </c>
      <c r="C629" s="44">
        <f t="shared" si="29"/>
        <v>0</v>
      </c>
      <c r="D629" s="44">
        <f>(B629&lt;&gt;0)*年薪个税筹划!$C$5-方案清单!B629*12</f>
        <v>0</v>
      </c>
      <c r="E629" s="45">
        <f>ROUND(MAX((B629-3500)*{0.03,0.1,0.2,0.25,0.3,0.35,0.45}-{0,105,555,1005,2755,5505,13505},0),2)</f>
        <v>0</v>
      </c>
      <c r="F629" s="45">
        <f>LOOKUP(D629/12,{0,1500.001,4500.001,9000.001,35000.001,55000.001,80000.001},{0.03,0.1,0.2,0.25,0.3,0.35,0.45})*D629-LOOKUP(D629/12,{0,1500.001,4500.001,9000.001,35000.001,55000.001,80000.001},{0,105,555,1005,2755,5505,13505})</f>
        <v>0</v>
      </c>
      <c r="G629" s="45">
        <f t="shared" si="32"/>
        <v>0</v>
      </c>
      <c r="H629" s="45" t="e">
        <f t="shared" ca="1" si="30"/>
        <v>#N/A</v>
      </c>
      <c r="I629" s="1"/>
    </row>
    <row r="630" spans="1:9">
      <c r="A630" s="46" t="s">
        <v>629</v>
      </c>
      <c r="B630" s="47">
        <f>IF(B629=0,0,IF((B629+100)*12&lt;=年薪个税筹划!$C$5,B629+100,0))</f>
        <v>0</v>
      </c>
      <c r="C630" s="47">
        <f t="shared" si="29"/>
        <v>0</v>
      </c>
      <c r="D630" s="47">
        <f>(B630&lt;&gt;0)*年薪个税筹划!$C$5-方案清单!B630*12</f>
        <v>0</v>
      </c>
      <c r="E630" s="48">
        <f>ROUND(MAX((B630-3500)*{0.03,0.1,0.2,0.25,0.3,0.35,0.45}-{0,105,555,1005,2755,5505,13505},0),2)</f>
        <v>0</v>
      </c>
      <c r="F630" s="48">
        <f>LOOKUP(D630/12,{0,1500.001,4500.001,9000.001,35000.001,55000.001,80000.001},{0.03,0.1,0.2,0.25,0.3,0.35,0.45})*D630-LOOKUP(D630/12,{0,1500.001,4500.001,9000.001,35000.001,55000.001,80000.001},{0,105,555,1005,2755,5505,13505})</f>
        <v>0</v>
      </c>
      <c r="G630" s="48">
        <f t="shared" si="32"/>
        <v>0</v>
      </c>
      <c r="H630" s="48" t="e">
        <f t="shared" ca="1" si="30"/>
        <v>#N/A</v>
      </c>
      <c r="I630" s="1"/>
    </row>
    <row r="631" spans="1:9">
      <c r="A631" s="43" t="s">
        <v>630</v>
      </c>
      <c r="B631" s="44">
        <f>IF(B630=0,0,IF((B630+100)*12&lt;=年薪个税筹划!$C$5,B630+100,0))</f>
        <v>0</v>
      </c>
      <c r="C631" s="44">
        <f t="shared" si="29"/>
        <v>0</v>
      </c>
      <c r="D631" s="44">
        <f>(B631&lt;&gt;0)*年薪个税筹划!$C$5-方案清单!B631*12</f>
        <v>0</v>
      </c>
      <c r="E631" s="45">
        <f>ROUND(MAX((B631-3500)*{0.03,0.1,0.2,0.25,0.3,0.35,0.45}-{0,105,555,1005,2755,5505,13505},0),2)</f>
        <v>0</v>
      </c>
      <c r="F631" s="45">
        <f>LOOKUP(D631/12,{0,1500.001,4500.001,9000.001,35000.001,55000.001,80000.001},{0.03,0.1,0.2,0.25,0.3,0.35,0.45})*D631-LOOKUP(D631/12,{0,1500.001,4500.001,9000.001,35000.001,55000.001,80000.001},{0,105,555,1005,2755,5505,13505})</f>
        <v>0</v>
      </c>
      <c r="G631" s="45">
        <f t="shared" si="32"/>
        <v>0</v>
      </c>
      <c r="H631" s="45" t="e">
        <f t="shared" ca="1" si="30"/>
        <v>#N/A</v>
      </c>
      <c r="I631" s="1"/>
    </row>
    <row r="632" spans="1:9">
      <c r="A632" s="46" t="s">
        <v>631</v>
      </c>
      <c r="B632" s="47">
        <f>IF(B631=0,0,IF((B631+100)*12&lt;=年薪个税筹划!$C$5,B631+100,0))</f>
        <v>0</v>
      </c>
      <c r="C632" s="47">
        <f t="shared" si="29"/>
        <v>0</v>
      </c>
      <c r="D632" s="47">
        <f>(B632&lt;&gt;0)*年薪个税筹划!$C$5-方案清单!B632*12</f>
        <v>0</v>
      </c>
      <c r="E632" s="48">
        <f>ROUND(MAX((B632-3500)*{0.03,0.1,0.2,0.25,0.3,0.35,0.45}-{0,105,555,1005,2755,5505,13505},0),2)</f>
        <v>0</v>
      </c>
      <c r="F632" s="48">
        <f>LOOKUP(D632/12,{0,1500.001,4500.001,9000.001,35000.001,55000.001,80000.001},{0.03,0.1,0.2,0.25,0.3,0.35,0.45})*D632-LOOKUP(D632/12,{0,1500.001,4500.001,9000.001,35000.001,55000.001,80000.001},{0,105,555,1005,2755,5505,13505})</f>
        <v>0</v>
      </c>
      <c r="G632" s="48">
        <f t="shared" si="32"/>
        <v>0</v>
      </c>
      <c r="H632" s="48" t="e">
        <f t="shared" ca="1" si="30"/>
        <v>#N/A</v>
      </c>
      <c r="I632" s="1"/>
    </row>
    <row r="633" spans="1:9">
      <c r="A633" s="43" t="s">
        <v>632</v>
      </c>
      <c r="B633" s="44">
        <f>IF(B632=0,0,IF((B632+100)*12&lt;=年薪个税筹划!$C$5,B632+100,0))</f>
        <v>0</v>
      </c>
      <c r="C633" s="44">
        <f t="shared" si="29"/>
        <v>0</v>
      </c>
      <c r="D633" s="44">
        <f>(B633&lt;&gt;0)*年薪个税筹划!$C$5-方案清单!B633*12</f>
        <v>0</v>
      </c>
      <c r="E633" s="45">
        <f>ROUND(MAX((B633-3500)*{0.03,0.1,0.2,0.25,0.3,0.35,0.45}-{0,105,555,1005,2755,5505,13505},0),2)</f>
        <v>0</v>
      </c>
      <c r="F633" s="45">
        <f>LOOKUP(D633/12,{0,1500.001,4500.001,9000.001,35000.001,55000.001,80000.001},{0.03,0.1,0.2,0.25,0.3,0.35,0.45})*D633-LOOKUP(D633/12,{0,1500.001,4500.001,9000.001,35000.001,55000.001,80000.001},{0,105,555,1005,2755,5505,13505})</f>
        <v>0</v>
      </c>
      <c r="G633" s="45">
        <f t="shared" si="32"/>
        <v>0</v>
      </c>
      <c r="H633" s="45" t="e">
        <f t="shared" ca="1" si="30"/>
        <v>#N/A</v>
      </c>
      <c r="I633" s="1"/>
    </row>
    <row r="634" spans="1:9">
      <c r="A634" s="46" t="s">
        <v>633</v>
      </c>
      <c r="B634" s="47">
        <f>IF(B633=0,0,IF((B633+100)*12&lt;=年薪个税筹划!$C$5,B633+100,0))</f>
        <v>0</v>
      </c>
      <c r="C634" s="47">
        <f t="shared" si="29"/>
        <v>0</v>
      </c>
      <c r="D634" s="47">
        <f>(B634&lt;&gt;0)*年薪个税筹划!$C$5-方案清单!B634*12</f>
        <v>0</v>
      </c>
      <c r="E634" s="48">
        <f>ROUND(MAX((B634-3500)*{0.03,0.1,0.2,0.25,0.3,0.35,0.45}-{0,105,555,1005,2755,5505,13505},0),2)</f>
        <v>0</v>
      </c>
      <c r="F634" s="48">
        <f>LOOKUP(D634/12,{0,1500.001,4500.001,9000.001,35000.001,55000.001,80000.001},{0.03,0.1,0.2,0.25,0.3,0.35,0.45})*D634-LOOKUP(D634/12,{0,1500.001,4500.001,9000.001,35000.001,55000.001,80000.001},{0,105,555,1005,2755,5505,13505})</f>
        <v>0</v>
      </c>
      <c r="G634" s="48">
        <f t="shared" si="32"/>
        <v>0</v>
      </c>
      <c r="H634" s="48" t="e">
        <f t="shared" ca="1" si="30"/>
        <v>#N/A</v>
      </c>
      <c r="I634" s="1"/>
    </row>
    <row r="635" spans="1:9">
      <c r="A635" s="43" t="s">
        <v>634</v>
      </c>
      <c r="B635" s="44">
        <f>IF(B634=0,0,IF((B634+100)*12&lt;=年薪个税筹划!$C$5,B634+100,0))</f>
        <v>0</v>
      </c>
      <c r="C635" s="44">
        <f t="shared" si="29"/>
        <v>0</v>
      </c>
      <c r="D635" s="44">
        <f>(B635&lt;&gt;0)*年薪个税筹划!$C$5-方案清单!B635*12</f>
        <v>0</v>
      </c>
      <c r="E635" s="45">
        <f>ROUND(MAX((B635-3500)*{0.03,0.1,0.2,0.25,0.3,0.35,0.45}-{0,105,555,1005,2755,5505,13505},0),2)</f>
        <v>0</v>
      </c>
      <c r="F635" s="45">
        <f>LOOKUP(D635/12,{0,1500.001,4500.001,9000.001,35000.001,55000.001,80000.001},{0.03,0.1,0.2,0.25,0.3,0.35,0.45})*D635-LOOKUP(D635/12,{0,1500.001,4500.001,9000.001,35000.001,55000.001,80000.001},{0,105,555,1005,2755,5505,13505})</f>
        <v>0</v>
      </c>
      <c r="G635" s="45">
        <f t="shared" si="32"/>
        <v>0</v>
      </c>
      <c r="H635" s="45" t="e">
        <f t="shared" ca="1" si="30"/>
        <v>#N/A</v>
      </c>
      <c r="I635" s="1"/>
    </row>
    <row r="636" spans="1:9">
      <c r="A636" s="46" t="s">
        <v>635</v>
      </c>
      <c r="B636" s="47">
        <f>IF(B635=0,0,IF((B635+100)*12&lt;=年薪个税筹划!$C$5,B635+100,0))</f>
        <v>0</v>
      </c>
      <c r="C636" s="47">
        <f t="shared" si="29"/>
        <v>0</v>
      </c>
      <c r="D636" s="47">
        <f>(B636&lt;&gt;0)*年薪个税筹划!$C$5-方案清单!B636*12</f>
        <v>0</v>
      </c>
      <c r="E636" s="48">
        <f>ROUND(MAX((B636-3500)*{0.03,0.1,0.2,0.25,0.3,0.35,0.45}-{0,105,555,1005,2755,5505,13505},0),2)</f>
        <v>0</v>
      </c>
      <c r="F636" s="48">
        <f>LOOKUP(D636/12,{0,1500.001,4500.001,9000.001,35000.001,55000.001,80000.001},{0.03,0.1,0.2,0.25,0.3,0.35,0.45})*D636-LOOKUP(D636/12,{0,1500.001,4500.001,9000.001,35000.001,55000.001,80000.001},{0,105,555,1005,2755,5505,13505})</f>
        <v>0</v>
      </c>
      <c r="G636" s="48">
        <f t="shared" si="32"/>
        <v>0</v>
      </c>
      <c r="H636" s="48" t="e">
        <f t="shared" ca="1" si="30"/>
        <v>#N/A</v>
      </c>
      <c r="I636" s="1"/>
    </row>
    <row r="637" spans="1:9">
      <c r="A637" s="43" t="s">
        <v>636</v>
      </c>
      <c r="B637" s="44">
        <f>IF(B636=0,0,IF((B636+100)*12&lt;=年薪个税筹划!$C$5,B636+100,0))</f>
        <v>0</v>
      </c>
      <c r="C637" s="44">
        <f t="shared" si="29"/>
        <v>0</v>
      </c>
      <c r="D637" s="44">
        <f>(B637&lt;&gt;0)*年薪个税筹划!$C$5-方案清单!B637*12</f>
        <v>0</v>
      </c>
      <c r="E637" s="45">
        <f>ROUND(MAX((B637-3500)*{0.03,0.1,0.2,0.25,0.3,0.35,0.45}-{0,105,555,1005,2755,5505,13505},0),2)</f>
        <v>0</v>
      </c>
      <c r="F637" s="45">
        <f>LOOKUP(D637/12,{0,1500.001,4500.001,9000.001,35000.001,55000.001,80000.001},{0.03,0.1,0.2,0.25,0.3,0.35,0.45})*D637-LOOKUP(D637/12,{0,1500.001,4500.001,9000.001,35000.001,55000.001,80000.001},{0,105,555,1005,2755,5505,13505})</f>
        <v>0</v>
      </c>
      <c r="G637" s="45">
        <f t="shared" si="32"/>
        <v>0</v>
      </c>
      <c r="H637" s="45" t="e">
        <f t="shared" ca="1" si="30"/>
        <v>#N/A</v>
      </c>
      <c r="I637" s="1"/>
    </row>
    <row r="638" spans="1:9">
      <c r="A638" s="46" t="s">
        <v>637</v>
      </c>
      <c r="B638" s="47">
        <f>IF(B637=0,0,IF((B637+100)*12&lt;=年薪个税筹划!$C$5,B637+100,0))</f>
        <v>0</v>
      </c>
      <c r="C638" s="47">
        <f t="shared" si="29"/>
        <v>0</v>
      </c>
      <c r="D638" s="47">
        <f>(B638&lt;&gt;0)*年薪个税筹划!$C$5-方案清单!B638*12</f>
        <v>0</v>
      </c>
      <c r="E638" s="48">
        <f>ROUND(MAX((B638-3500)*{0.03,0.1,0.2,0.25,0.3,0.35,0.45}-{0,105,555,1005,2755,5505,13505},0),2)</f>
        <v>0</v>
      </c>
      <c r="F638" s="48">
        <f>LOOKUP(D638/12,{0,1500.001,4500.001,9000.001,35000.001,55000.001,80000.001},{0.03,0.1,0.2,0.25,0.3,0.35,0.45})*D638-LOOKUP(D638/12,{0,1500.001,4500.001,9000.001,35000.001,55000.001,80000.001},{0,105,555,1005,2755,5505,13505})</f>
        <v>0</v>
      </c>
      <c r="G638" s="48">
        <f t="shared" si="32"/>
        <v>0</v>
      </c>
      <c r="H638" s="48" t="e">
        <f t="shared" ca="1" si="30"/>
        <v>#N/A</v>
      </c>
      <c r="I638" s="1"/>
    </row>
    <row r="639" spans="1:9">
      <c r="A639" s="43" t="s">
        <v>638</v>
      </c>
      <c r="B639" s="44">
        <f>IF(B638=0,0,IF((B638+100)*12&lt;=年薪个税筹划!$C$5,B638+100,0))</f>
        <v>0</v>
      </c>
      <c r="C639" s="44">
        <f t="shared" si="29"/>
        <v>0</v>
      </c>
      <c r="D639" s="44">
        <f>(B639&lt;&gt;0)*年薪个税筹划!$C$5-方案清单!B639*12</f>
        <v>0</v>
      </c>
      <c r="E639" s="45">
        <f>ROUND(MAX((B639-3500)*{0.03,0.1,0.2,0.25,0.3,0.35,0.45}-{0,105,555,1005,2755,5505,13505},0),2)</f>
        <v>0</v>
      </c>
      <c r="F639" s="45">
        <f>LOOKUP(D639/12,{0,1500.001,4500.001,9000.001,35000.001,55000.001,80000.001},{0.03,0.1,0.2,0.25,0.3,0.35,0.45})*D639-LOOKUP(D639/12,{0,1500.001,4500.001,9000.001,35000.001,55000.001,80000.001},{0,105,555,1005,2755,5505,13505})</f>
        <v>0</v>
      </c>
      <c r="G639" s="45">
        <f t="shared" si="32"/>
        <v>0</v>
      </c>
      <c r="H639" s="45" t="e">
        <f t="shared" ca="1" si="30"/>
        <v>#N/A</v>
      </c>
      <c r="I639" s="1"/>
    </row>
    <row r="640" spans="1:9">
      <c r="A640" s="46" t="s">
        <v>639</v>
      </c>
      <c r="B640" s="47">
        <f>IF(B639=0,0,IF((B639+100)*12&lt;=年薪个税筹划!$C$5,B639+100,0))</f>
        <v>0</v>
      </c>
      <c r="C640" s="47">
        <f t="shared" si="29"/>
        <v>0</v>
      </c>
      <c r="D640" s="47">
        <f>(B640&lt;&gt;0)*年薪个税筹划!$C$5-方案清单!B640*12</f>
        <v>0</v>
      </c>
      <c r="E640" s="48">
        <f>ROUND(MAX((B640-3500)*{0.03,0.1,0.2,0.25,0.3,0.35,0.45}-{0,105,555,1005,2755,5505,13505},0),2)</f>
        <v>0</v>
      </c>
      <c r="F640" s="48">
        <f>LOOKUP(D640/12,{0,1500.001,4500.001,9000.001,35000.001,55000.001,80000.001},{0.03,0.1,0.2,0.25,0.3,0.35,0.45})*D640-LOOKUP(D640/12,{0,1500.001,4500.001,9000.001,35000.001,55000.001,80000.001},{0,105,555,1005,2755,5505,13505})</f>
        <v>0</v>
      </c>
      <c r="G640" s="48">
        <f t="shared" si="32"/>
        <v>0</v>
      </c>
      <c r="H640" s="48" t="e">
        <f t="shared" ca="1" si="30"/>
        <v>#N/A</v>
      </c>
      <c r="I640" s="1"/>
    </row>
    <row r="641" spans="1:9">
      <c r="A641" s="43" t="s">
        <v>640</v>
      </c>
      <c r="B641" s="44">
        <f>IF(B640=0,0,IF((B640+100)*12&lt;=年薪个税筹划!$C$5,B640+100,0))</f>
        <v>0</v>
      </c>
      <c r="C641" s="44">
        <f t="shared" si="29"/>
        <v>0</v>
      </c>
      <c r="D641" s="44">
        <f>(B641&lt;&gt;0)*年薪个税筹划!$C$5-方案清单!B641*12</f>
        <v>0</v>
      </c>
      <c r="E641" s="45">
        <f>ROUND(MAX((B641-3500)*{0.03,0.1,0.2,0.25,0.3,0.35,0.45}-{0,105,555,1005,2755,5505,13505},0),2)</f>
        <v>0</v>
      </c>
      <c r="F641" s="45">
        <f>LOOKUP(D641/12,{0,1500.001,4500.001,9000.001,35000.001,55000.001,80000.001},{0.03,0.1,0.2,0.25,0.3,0.35,0.45})*D641-LOOKUP(D641/12,{0,1500.001,4500.001,9000.001,35000.001,55000.001,80000.001},{0,105,555,1005,2755,5505,13505})</f>
        <v>0</v>
      </c>
      <c r="G641" s="45">
        <f t="shared" si="32"/>
        <v>0</v>
      </c>
      <c r="H641" s="45" t="e">
        <f t="shared" ca="1" si="30"/>
        <v>#N/A</v>
      </c>
      <c r="I641" s="1"/>
    </row>
    <row r="642" spans="1:9">
      <c r="A642" s="46" t="s">
        <v>641</v>
      </c>
      <c r="B642" s="47">
        <f>IF(B641=0,0,IF((B641+100)*12&lt;=年薪个税筹划!$C$5,B641+100,0))</f>
        <v>0</v>
      </c>
      <c r="C642" s="47">
        <f t="shared" ref="C642:C705" si="33">B642*12</f>
        <v>0</v>
      </c>
      <c r="D642" s="47">
        <f>(B642&lt;&gt;0)*年薪个税筹划!$C$5-方案清单!B642*12</f>
        <v>0</v>
      </c>
      <c r="E642" s="48">
        <f>ROUND(MAX((B642-3500)*{0.03,0.1,0.2,0.25,0.3,0.35,0.45}-{0,105,555,1005,2755,5505,13505},0),2)</f>
        <v>0</v>
      </c>
      <c r="F642" s="48">
        <f>LOOKUP(D642/12,{0,1500.001,4500.001,9000.001,35000.001,55000.001,80000.001},{0.03,0.1,0.2,0.25,0.3,0.35,0.45})*D642-LOOKUP(D642/12,{0,1500.001,4500.001,9000.001,35000.001,55000.001,80000.001},{0,105,555,1005,2755,5505,13505})</f>
        <v>0</v>
      </c>
      <c r="G642" s="48">
        <f t="shared" si="32"/>
        <v>0</v>
      </c>
      <c r="H642" s="48" t="e">
        <f t="shared" ref="H642:H705" ca="1" si="34">IF(G642=MIN(个税总额),G642,#N/A)</f>
        <v>#N/A</v>
      </c>
      <c r="I642" s="1"/>
    </row>
    <row r="643" spans="1:9">
      <c r="A643" s="43" t="s">
        <v>642</v>
      </c>
      <c r="B643" s="44">
        <f>IF(B642=0,0,IF((B642+100)*12&lt;=年薪个税筹划!$C$5,B642+100,0))</f>
        <v>0</v>
      </c>
      <c r="C643" s="44">
        <f t="shared" si="33"/>
        <v>0</v>
      </c>
      <c r="D643" s="44">
        <f>(B643&lt;&gt;0)*年薪个税筹划!$C$5-方案清单!B643*12</f>
        <v>0</v>
      </c>
      <c r="E643" s="45">
        <f>ROUND(MAX((B643-3500)*{0.03,0.1,0.2,0.25,0.3,0.35,0.45}-{0,105,555,1005,2755,5505,13505},0),2)</f>
        <v>0</v>
      </c>
      <c r="F643" s="45">
        <f>LOOKUP(D643/12,{0,1500.001,4500.001,9000.001,35000.001,55000.001,80000.001},{0.03,0.1,0.2,0.25,0.3,0.35,0.45})*D643-LOOKUP(D643/12,{0,1500.001,4500.001,9000.001,35000.001,55000.001,80000.001},{0,105,555,1005,2755,5505,13505})</f>
        <v>0</v>
      </c>
      <c r="G643" s="45">
        <f t="shared" si="32"/>
        <v>0</v>
      </c>
      <c r="H643" s="45" t="e">
        <f t="shared" ca="1" si="34"/>
        <v>#N/A</v>
      </c>
      <c r="I643" s="1"/>
    </row>
    <row r="644" spans="1:9">
      <c r="A644" s="46" t="s">
        <v>643</v>
      </c>
      <c r="B644" s="47">
        <f>IF(B643=0,0,IF((B643+100)*12&lt;=年薪个税筹划!$C$5,B643+100,0))</f>
        <v>0</v>
      </c>
      <c r="C644" s="47">
        <f t="shared" si="33"/>
        <v>0</v>
      </c>
      <c r="D644" s="47">
        <f>(B644&lt;&gt;0)*年薪个税筹划!$C$5-方案清单!B644*12</f>
        <v>0</v>
      </c>
      <c r="E644" s="48">
        <f>ROUND(MAX((B644-3500)*{0.03,0.1,0.2,0.25,0.3,0.35,0.45}-{0,105,555,1005,2755,5505,13505},0),2)</f>
        <v>0</v>
      </c>
      <c r="F644" s="48">
        <f>LOOKUP(D644/12,{0,1500.001,4500.001,9000.001,35000.001,55000.001,80000.001},{0.03,0.1,0.2,0.25,0.3,0.35,0.45})*D644-LOOKUP(D644/12,{0,1500.001,4500.001,9000.001,35000.001,55000.001,80000.001},{0,105,555,1005,2755,5505,13505})</f>
        <v>0</v>
      </c>
      <c r="G644" s="48">
        <f t="shared" si="32"/>
        <v>0</v>
      </c>
      <c r="H644" s="48" t="e">
        <f t="shared" ca="1" si="34"/>
        <v>#N/A</v>
      </c>
      <c r="I644" s="1"/>
    </row>
    <row r="645" spans="1:9">
      <c r="A645" s="43" t="s">
        <v>644</v>
      </c>
      <c r="B645" s="44">
        <f>IF(B644=0,0,IF((B644+100)*12&lt;=年薪个税筹划!$C$5,B644+100,0))</f>
        <v>0</v>
      </c>
      <c r="C645" s="44">
        <f t="shared" si="33"/>
        <v>0</v>
      </c>
      <c r="D645" s="44">
        <f>(B645&lt;&gt;0)*年薪个税筹划!$C$5-方案清单!B645*12</f>
        <v>0</v>
      </c>
      <c r="E645" s="45">
        <f>ROUND(MAX((B645-3500)*{0.03,0.1,0.2,0.25,0.3,0.35,0.45}-{0,105,555,1005,2755,5505,13505},0),2)</f>
        <v>0</v>
      </c>
      <c r="F645" s="45">
        <f>LOOKUP(D645/12,{0,1500.001,4500.001,9000.001,35000.001,55000.001,80000.001},{0.03,0.1,0.2,0.25,0.3,0.35,0.45})*D645-LOOKUP(D645/12,{0,1500.001,4500.001,9000.001,35000.001,55000.001,80000.001},{0,105,555,1005,2755,5505,13505})</f>
        <v>0</v>
      </c>
      <c r="G645" s="45">
        <f t="shared" si="32"/>
        <v>0</v>
      </c>
      <c r="H645" s="45" t="e">
        <f t="shared" ca="1" si="34"/>
        <v>#N/A</v>
      </c>
      <c r="I645" s="1"/>
    </row>
    <row r="646" spans="1:9">
      <c r="A646" s="46" t="s">
        <v>645</v>
      </c>
      <c r="B646" s="47">
        <f>IF(B645=0,0,IF((B645+100)*12&lt;=年薪个税筹划!$C$5,B645+100,0))</f>
        <v>0</v>
      </c>
      <c r="C646" s="47">
        <f t="shared" si="33"/>
        <v>0</v>
      </c>
      <c r="D646" s="47">
        <f>(B646&lt;&gt;0)*年薪个税筹划!$C$5-方案清单!B646*12</f>
        <v>0</v>
      </c>
      <c r="E646" s="48">
        <f>ROUND(MAX((B646-3500)*{0.03,0.1,0.2,0.25,0.3,0.35,0.45}-{0,105,555,1005,2755,5505,13505},0),2)</f>
        <v>0</v>
      </c>
      <c r="F646" s="48">
        <f>LOOKUP(D646/12,{0,1500.001,4500.001,9000.001,35000.001,55000.001,80000.001},{0.03,0.1,0.2,0.25,0.3,0.35,0.45})*D646-LOOKUP(D646/12,{0,1500.001,4500.001,9000.001,35000.001,55000.001,80000.001},{0,105,555,1005,2755,5505,13505})</f>
        <v>0</v>
      </c>
      <c r="G646" s="48">
        <f t="shared" si="32"/>
        <v>0</v>
      </c>
      <c r="H646" s="48" t="e">
        <f t="shared" ca="1" si="34"/>
        <v>#N/A</v>
      </c>
      <c r="I646" s="1"/>
    </row>
    <row r="647" spans="1:9">
      <c r="A647" s="43" t="s">
        <v>646</v>
      </c>
      <c r="B647" s="44">
        <f>IF(B646=0,0,IF((B646+100)*12&lt;=年薪个税筹划!$C$5,B646+100,0))</f>
        <v>0</v>
      </c>
      <c r="C647" s="44">
        <f t="shared" si="33"/>
        <v>0</v>
      </c>
      <c r="D647" s="44">
        <f>(B647&lt;&gt;0)*年薪个税筹划!$C$5-方案清单!B647*12</f>
        <v>0</v>
      </c>
      <c r="E647" s="45">
        <f>ROUND(MAX((B647-3500)*{0.03,0.1,0.2,0.25,0.3,0.35,0.45}-{0,105,555,1005,2755,5505,13505},0),2)</f>
        <v>0</v>
      </c>
      <c r="F647" s="45">
        <f>LOOKUP(D647/12,{0,1500.001,4500.001,9000.001,35000.001,55000.001,80000.001},{0.03,0.1,0.2,0.25,0.3,0.35,0.45})*D647-LOOKUP(D647/12,{0,1500.001,4500.001,9000.001,35000.001,55000.001,80000.001},{0,105,555,1005,2755,5505,13505})</f>
        <v>0</v>
      </c>
      <c r="G647" s="45">
        <f t="shared" si="32"/>
        <v>0</v>
      </c>
      <c r="H647" s="45" t="e">
        <f t="shared" ca="1" si="34"/>
        <v>#N/A</v>
      </c>
      <c r="I647" s="1"/>
    </row>
    <row r="648" spans="1:9">
      <c r="A648" s="46" t="s">
        <v>647</v>
      </c>
      <c r="B648" s="47">
        <f>IF(B647=0,0,IF((B647+100)*12&lt;=年薪个税筹划!$C$5,B647+100,0))</f>
        <v>0</v>
      </c>
      <c r="C648" s="47">
        <f t="shared" si="33"/>
        <v>0</v>
      </c>
      <c r="D648" s="47">
        <f>(B648&lt;&gt;0)*年薪个税筹划!$C$5-方案清单!B648*12</f>
        <v>0</v>
      </c>
      <c r="E648" s="48">
        <f>ROUND(MAX((B648-3500)*{0.03,0.1,0.2,0.25,0.3,0.35,0.45}-{0,105,555,1005,2755,5505,13505},0),2)</f>
        <v>0</v>
      </c>
      <c r="F648" s="48">
        <f>LOOKUP(D648/12,{0,1500.001,4500.001,9000.001,35000.001,55000.001,80000.001},{0.03,0.1,0.2,0.25,0.3,0.35,0.45})*D648-LOOKUP(D648/12,{0,1500.001,4500.001,9000.001,35000.001,55000.001,80000.001},{0,105,555,1005,2755,5505,13505})</f>
        <v>0</v>
      </c>
      <c r="G648" s="48">
        <f t="shared" si="32"/>
        <v>0</v>
      </c>
      <c r="H648" s="48" t="e">
        <f t="shared" ca="1" si="34"/>
        <v>#N/A</v>
      </c>
      <c r="I648" s="1"/>
    </row>
    <row r="649" spans="1:9">
      <c r="A649" s="43" t="s">
        <v>648</v>
      </c>
      <c r="B649" s="44">
        <f>IF(B648=0,0,IF((B648+100)*12&lt;=年薪个税筹划!$C$5,B648+100,0))</f>
        <v>0</v>
      </c>
      <c r="C649" s="44">
        <f t="shared" si="33"/>
        <v>0</v>
      </c>
      <c r="D649" s="44">
        <f>(B649&lt;&gt;0)*年薪个税筹划!$C$5-方案清单!B649*12</f>
        <v>0</v>
      </c>
      <c r="E649" s="45">
        <f>ROUND(MAX((B649-3500)*{0.03,0.1,0.2,0.25,0.3,0.35,0.45}-{0,105,555,1005,2755,5505,13505},0),2)</f>
        <v>0</v>
      </c>
      <c r="F649" s="45">
        <f>LOOKUP(D649/12,{0,1500.001,4500.001,9000.001,35000.001,55000.001,80000.001},{0.03,0.1,0.2,0.25,0.3,0.35,0.45})*D649-LOOKUP(D649/12,{0,1500.001,4500.001,9000.001,35000.001,55000.001,80000.001},{0,105,555,1005,2755,5505,13505})</f>
        <v>0</v>
      </c>
      <c r="G649" s="45">
        <f t="shared" si="32"/>
        <v>0</v>
      </c>
      <c r="H649" s="45" t="e">
        <f t="shared" ca="1" si="34"/>
        <v>#N/A</v>
      </c>
      <c r="I649" s="1"/>
    </row>
    <row r="650" spans="1:9">
      <c r="A650" s="46" t="s">
        <v>649</v>
      </c>
      <c r="B650" s="47">
        <f>IF(B649=0,0,IF((B649+100)*12&lt;=年薪个税筹划!$C$5,B649+100,0))</f>
        <v>0</v>
      </c>
      <c r="C650" s="47">
        <f t="shared" si="33"/>
        <v>0</v>
      </c>
      <c r="D650" s="47">
        <f>(B650&lt;&gt;0)*年薪个税筹划!$C$5-方案清单!B650*12</f>
        <v>0</v>
      </c>
      <c r="E650" s="48">
        <f>ROUND(MAX((B650-3500)*{0.03,0.1,0.2,0.25,0.3,0.35,0.45}-{0,105,555,1005,2755,5505,13505},0),2)</f>
        <v>0</v>
      </c>
      <c r="F650" s="48">
        <f>LOOKUP(D650/12,{0,1500.001,4500.001,9000.001,35000.001,55000.001,80000.001},{0.03,0.1,0.2,0.25,0.3,0.35,0.45})*D650-LOOKUP(D650/12,{0,1500.001,4500.001,9000.001,35000.001,55000.001,80000.001},{0,105,555,1005,2755,5505,13505})</f>
        <v>0</v>
      </c>
      <c r="G650" s="48">
        <f t="shared" si="32"/>
        <v>0</v>
      </c>
      <c r="H650" s="48" t="e">
        <f t="shared" ca="1" si="34"/>
        <v>#N/A</v>
      </c>
      <c r="I650" s="1"/>
    </row>
    <row r="651" spans="1:9">
      <c r="A651" s="43" t="s">
        <v>650</v>
      </c>
      <c r="B651" s="44">
        <f>IF(B650=0,0,IF((B650+100)*12&lt;=年薪个税筹划!$C$5,B650+100,0))</f>
        <v>0</v>
      </c>
      <c r="C651" s="44">
        <f t="shared" si="33"/>
        <v>0</v>
      </c>
      <c r="D651" s="44">
        <f>(B651&lt;&gt;0)*年薪个税筹划!$C$5-方案清单!B651*12</f>
        <v>0</v>
      </c>
      <c r="E651" s="45">
        <f>ROUND(MAX((B651-3500)*{0.03,0.1,0.2,0.25,0.3,0.35,0.45}-{0,105,555,1005,2755,5505,13505},0),2)</f>
        <v>0</v>
      </c>
      <c r="F651" s="45">
        <f>LOOKUP(D651/12,{0,1500.001,4500.001,9000.001,35000.001,55000.001,80000.001},{0.03,0.1,0.2,0.25,0.3,0.35,0.45})*D651-LOOKUP(D651/12,{0,1500.001,4500.001,9000.001,35000.001,55000.001,80000.001},{0,105,555,1005,2755,5505,13505})</f>
        <v>0</v>
      </c>
      <c r="G651" s="45">
        <f t="shared" si="32"/>
        <v>0</v>
      </c>
      <c r="H651" s="45" t="e">
        <f t="shared" ca="1" si="34"/>
        <v>#N/A</v>
      </c>
      <c r="I651" s="1"/>
    </row>
    <row r="652" spans="1:9">
      <c r="A652" s="46" t="s">
        <v>651</v>
      </c>
      <c r="B652" s="47">
        <f>IF(B651=0,0,IF((B651+100)*12&lt;=年薪个税筹划!$C$5,B651+100,0))</f>
        <v>0</v>
      </c>
      <c r="C652" s="47">
        <f t="shared" si="33"/>
        <v>0</v>
      </c>
      <c r="D652" s="47">
        <f>(B652&lt;&gt;0)*年薪个税筹划!$C$5-方案清单!B652*12</f>
        <v>0</v>
      </c>
      <c r="E652" s="48">
        <f>ROUND(MAX((B652-3500)*{0.03,0.1,0.2,0.25,0.3,0.35,0.45}-{0,105,555,1005,2755,5505,13505},0),2)</f>
        <v>0</v>
      </c>
      <c r="F652" s="48">
        <f>LOOKUP(D652/12,{0,1500.001,4500.001,9000.001,35000.001,55000.001,80000.001},{0.03,0.1,0.2,0.25,0.3,0.35,0.45})*D652-LOOKUP(D652/12,{0,1500.001,4500.001,9000.001,35000.001,55000.001,80000.001},{0,105,555,1005,2755,5505,13505})</f>
        <v>0</v>
      </c>
      <c r="G652" s="48">
        <f t="shared" si="32"/>
        <v>0</v>
      </c>
      <c r="H652" s="48" t="e">
        <f t="shared" ca="1" si="34"/>
        <v>#N/A</v>
      </c>
      <c r="I652" s="1"/>
    </row>
    <row r="653" spans="1:9">
      <c r="A653" s="43" t="s">
        <v>652</v>
      </c>
      <c r="B653" s="44">
        <f>IF(B652=0,0,IF((B652+100)*12&lt;=年薪个税筹划!$C$5,B652+100,0))</f>
        <v>0</v>
      </c>
      <c r="C653" s="44">
        <f t="shared" si="33"/>
        <v>0</v>
      </c>
      <c r="D653" s="44">
        <f>(B653&lt;&gt;0)*年薪个税筹划!$C$5-方案清单!B653*12</f>
        <v>0</v>
      </c>
      <c r="E653" s="45">
        <f>ROUND(MAX((B653-3500)*{0.03,0.1,0.2,0.25,0.3,0.35,0.45}-{0,105,555,1005,2755,5505,13505},0),2)</f>
        <v>0</v>
      </c>
      <c r="F653" s="45">
        <f>LOOKUP(D653/12,{0,1500.001,4500.001,9000.001,35000.001,55000.001,80000.001},{0.03,0.1,0.2,0.25,0.3,0.35,0.45})*D653-LOOKUP(D653/12,{0,1500.001,4500.001,9000.001,35000.001,55000.001,80000.001},{0,105,555,1005,2755,5505,13505})</f>
        <v>0</v>
      </c>
      <c r="G653" s="45">
        <f t="shared" si="32"/>
        <v>0</v>
      </c>
      <c r="H653" s="45" t="e">
        <f t="shared" ca="1" si="34"/>
        <v>#N/A</v>
      </c>
      <c r="I653" s="1"/>
    </row>
    <row r="654" spans="1:9">
      <c r="A654" s="46" t="s">
        <v>653</v>
      </c>
      <c r="B654" s="47">
        <f>IF(B653=0,0,IF((B653+100)*12&lt;=年薪个税筹划!$C$5,B653+100,0))</f>
        <v>0</v>
      </c>
      <c r="C654" s="47">
        <f t="shared" si="33"/>
        <v>0</v>
      </c>
      <c r="D654" s="47">
        <f>(B654&lt;&gt;0)*年薪个税筹划!$C$5-方案清单!B654*12</f>
        <v>0</v>
      </c>
      <c r="E654" s="48">
        <f>ROUND(MAX((B654-3500)*{0.03,0.1,0.2,0.25,0.3,0.35,0.45}-{0,105,555,1005,2755,5505,13505},0),2)</f>
        <v>0</v>
      </c>
      <c r="F654" s="48">
        <f>LOOKUP(D654/12,{0,1500.001,4500.001,9000.001,35000.001,55000.001,80000.001},{0.03,0.1,0.2,0.25,0.3,0.35,0.45})*D654-LOOKUP(D654/12,{0,1500.001,4500.001,9000.001,35000.001,55000.001,80000.001},{0,105,555,1005,2755,5505,13505})</f>
        <v>0</v>
      </c>
      <c r="G654" s="48">
        <f t="shared" si="32"/>
        <v>0</v>
      </c>
      <c r="H654" s="48" t="e">
        <f t="shared" ca="1" si="34"/>
        <v>#N/A</v>
      </c>
      <c r="I654" s="1"/>
    </row>
    <row r="655" spans="1:9">
      <c r="A655" s="43" t="s">
        <v>654</v>
      </c>
      <c r="B655" s="44">
        <f>IF(B654=0,0,IF((B654+100)*12&lt;=年薪个税筹划!$C$5,B654+100,0))</f>
        <v>0</v>
      </c>
      <c r="C655" s="44">
        <f t="shared" si="33"/>
        <v>0</v>
      </c>
      <c r="D655" s="44">
        <f>(B655&lt;&gt;0)*年薪个税筹划!$C$5-方案清单!B655*12</f>
        <v>0</v>
      </c>
      <c r="E655" s="45">
        <f>ROUND(MAX((B655-3500)*{0.03,0.1,0.2,0.25,0.3,0.35,0.45}-{0,105,555,1005,2755,5505,13505},0),2)</f>
        <v>0</v>
      </c>
      <c r="F655" s="45">
        <f>LOOKUP(D655/12,{0,1500.001,4500.001,9000.001,35000.001,55000.001,80000.001},{0.03,0.1,0.2,0.25,0.3,0.35,0.45})*D655-LOOKUP(D655/12,{0,1500.001,4500.001,9000.001,35000.001,55000.001,80000.001},{0,105,555,1005,2755,5505,13505})</f>
        <v>0</v>
      </c>
      <c r="G655" s="45">
        <f t="shared" si="32"/>
        <v>0</v>
      </c>
      <c r="H655" s="45" t="e">
        <f t="shared" ca="1" si="34"/>
        <v>#N/A</v>
      </c>
      <c r="I655" s="1"/>
    </row>
    <row r="656" spans="1:9">
      <c r="A656" s="46" t="s">
        <v>655</v>
      </c>
      <c r="B656" s="47">
        <f>IF(B655=0,0,IF((B655+100)*12&lt;=年薪个税筹划!$C$5,B655+100,0))</f>
        <v>0</v>
      </c>
      <c r="C656" s="47">
        <f t="shared" si="33"/>
        <v>0</v>
      </c>
      <c r="D656" s="47">
        <f>(B656&lt;&gt;0)*年薪个税筹划!$C$5-方案清单!B656*12</f>
        <v>0</v>
      </c>
      <c r="E656" s="48">
        <f>ROUND(MAX((B656-3500)*{0.03,0.1,0.2,0.25,0.3,0.35,0.45}-{0,105,555,1005,2755,5505,13505},0),2)</f>
        <v>0</v>
      </c>
      <c r="F656" s="48">
        <f>LOOKUP(D656/12,{0,1500.001,4500.001,9000.001,35000.001,55000.001,80000.001},{0.03,0.1,0.2,0.25,0.3,0.35,0.45})*D656-LOOKUP(D656/12,{0,1500.001,4500.001,9000.001,35000.001,55000.001,80000.001},{0,105,555,1005,2755,5505,13505})</f>
        <v>0</v>
      </c>
      <c r="G656" s="48">
        <f t="shared" si="32"/>
        <v>0</v>
      </c>
      <c r="H656" s="48" t="e">
        <f t="shared" ca="1" si="34"/>
        <v>#N/A</v>
      </c>
      <c r="I656" s="1"/>
    </row>
    <row r="657" spans="1:9">
      <c r="A657" s="43" t="s">
        <v>656</v>
      </c>
      <c r="B657" s="44">
        <f>IF(B656=0,0,IF((B656+100)*12&lt;=年薪个税筹划!$C$5,B656+100,0))</f>
        <v>0</v>
      </c>
      <c r="C657" s="44">
        <f t="shared" si="33"/>
        <v>0</v>
      </c>
      <c r="D657" s="44">
        <f>(B657&lt;&gt;0)*年薪个税筹划!$C$5-方案清单!B657*12</f>
        <v>0</v>
      </c>
      <c r="E657" s="45">
        <f>ROUND(MAX((B657-3500)*{0.03,0.1,0.2,0.25,0.3,0.35,0.45}-{0,105,555,1005,2755,5505,13505},0),2)</f>
        <v>0</v>
      </c>
      <c r="F657" s="45">
        <f>LOOKUP(D657/12,{0,1500.001,4500.001,9000.001,35000.001,55000.001,80000.001},{0.03,0.1,0.2,0.25,0.3,0.35,0.45})*D657-LOOKUP(D657/12,{0,1500.001,4500.001,9000.001,35000.001,55000.001,80000.001},{0,105,555,1005,2755,5505,13505})</f>
        <v>0</v>
      </c>
      <c r="G657" s="45">
        <f t="shared" si="32"/>
        <v>0</v>
      </c>
      <c r="H657" s="45" t="e">
        <f t="shared" ca="1" si="34"/>
        <v>#N/A</v>
      </c>
      <c r="I657" s="1"/>
    </row>
    <row r="658" spans="1:9">
      <c r="A658" s="46" t="s">
        <v>657</v>
      </c>
      <c r="B658" s="47">
        <f>IF(B657=0,0,IF((B657+100)*12&lt;=年薪个税筹划!$C$5,B657+100,0))</f>
        <v>0</v>
      </c>
      <c r="C658" s="47">
        <f t="shared" si="33"/>
        <v>0</v>
      </c>
      <c r="D658" s="47">
        <f>(B658&lt;&gt;0)*年薪个税筹划!$C$5-方案清单!B658*12</f>
        <v>0</v>
      </c>
      <c r="E658" s="48">
        <f>ROUND(MAX((B658-3500)*{0.03,0.1,0.2,0.25,0.3,0.35,0.45}-{0,105,555,1005,2755,5505,13505},0),2)</f>
        <v>0</v>
      </c>
      <c r="F658" s="48">
        <f>LOOKUP(D658/12,{0,1500.001,4500.001,9000.001,35000.001,55000.001,80000.001},{0.03,0.1,0.2,0.25,0.3,0.35,0.45})*D658-LOOKUP(D658/12,{0,1500.001,4500.001,9000.001,35000.001,55000.001,80000.001},{0,105,555,1005,2755,5505,13505})</f>
        <v>0</v>
      </c>
      <c r="G658" s="48">
        <f t="shared" si="32"/>
        <v>0</v>
      </c>
      <c r="H658" s="48" t="e">
        <f t="shared" ca="1" si="34"/>
        <v>#N/A</v>
      </c>
      <c r="I658" s="1"/>
    </row>
    <row r="659" spans="1:9">
      <c r="A659" s="43" t="s">
        <v>658</v>
      </c>
      <c r="B659" s="44">
        <f>IF(B658=0,0,IF((B658+100)*12&lt;=年薪个税筹划!$C$5,B658+100,0))</f>
        <v>0</v>
      </c>
      <c r="C659" s="44">
        <f t="shared" si="33"/>
        <v>0</v>
      </c>
      <c r="D659" s="44">
        <f>(B659&lt;&gt;0)*年薪个税筹划!$C$5-方案清单!B659*12</f>
        <v>0</v>
      </c>
      <c r="E659" s="45">
        <f>ROUND(MAX((B659-3500)*{0.03,0.1,0.2,0.25,0.3,0.35,0.45}-{0,105,555,1005,2755,5505,13505},0),2)</f>
        <v>0</v>
      </c>
      <c r="F659" s="45">
        <f>LOOKUP(D659/12,{0,1500.001,4500.001,9000.001,35000.001,55000.001,80000.001},{0.03,0.1,0.2,0.25,0.3,0.35,0.45})*D659-LOOKUP(D659/12,{0,1500.001,4500.001,9000.001,35000.001,55000.001,80000.001},{0,105,555,1005,2755,5505,13505})</f>
        <v>0</v>
      </c>
      <c r="G659" s="45">
        <f t="shared" si="32"/>
        <v>0</v>
      </c>
      <c r="H659" s="45" t="e">
        <f t="shared" ca="1" si="34"/>
        <v>#N/A</v>
      </c>
      <c r="I659" s="1"/>
    </row>
    <row r="660" spans="1:9">
      <c r="A660" s="46" t="s">
        <v>659</v>
      </c>
      <c r="B660" s="47">
        <f>IF(B659=0,0,IF((B659+100)*12&lt;=年薪个税筹划!$C$5,B659+100,0))</f>
        <v>0</v>
      </c>
      <c r="C660" s="47">
        <f t="shared" si="33"/>
        <v>0</v>
      </c>
      <c r="D660" s="47">
        <f>(B660&lt;&gt;0)*年薪个税筹划!$C$5-方案清单!B660*12</f>
        <v>0</v>
      </c>
      <c r="E660" s="48">
        <f>ROUND(MAX((B660-3500)*{0.03,0.1,0.2,0.25,0.3,0.35,0.45}-{0,105,555,1005,2755,5505,13505},0),2)</f>
        <v>0</v>
      </c>
      <c r="F660" s="48">
        <f>LOOKUP(D660/12,{0,1500.001,4500.001,9000.001,35000.001,55000.001,80000.001},{0.03,0.1,0.2,0.25,0.3,0.35,0.45})*D660-LOOKUP(D660/12,{0,1500.001,4500.001,9000.001,35000.001,55000.001,80000.001},{0,105,555,1005,2755,5505,13505})</f>
        <v>0</v>
      </c>
      <c r="G660" s="48">
        <f t="shared" si="32"/>
        <v>0</v>
      </c>
      <c r="H660" s="48" t="e">
        <f t="shared" ca="1" si="34"/>
        <v>#N/A</v>
      </c>
      <c r="I660" s="1"/>
    </row>
    <row r="661" spans="1:9">
      <c r="A661" s="43" t="s">
        <v>660</v>
      </c>
      <c r="B661" s="44">
        <f>IF(B660=0,0,IF((B660+100)*12&lt;=年薪个税筹划!$C$5,B660+100,0))</f>
        <v>0</v>
      </c>
      <c r="C661" s="44">
        <f t="shared" si="33"/>
        <v>0</v>
      </c>
      <c r="D661" s="44">
        <f>(B661&lt;&gt;0)*年薪个税筹划!$C$5-方案清单!B661*12</f>
        <v>0</v>
      </c>
      <c r="E661" s="45">
        <f>ROUND(MAX((B661-3500)*{0.03,0.1,0.2,0.25,0.3,0.35,0.45}-{0,105,555,1005,2755,5505,13505},0),2)</f>
        <v>0</v>
      </c>
      <c r="F661" s="45">
        <f>LOOKUP(D661/12,{0,1500.001,4500.001,9000.001,35000.001,55000.001,80000.001},{0.03,0.1,0.2,0.25,0.3,0.35,0.45})*D661-LOOKUP(D661/12,{0,1500.001,4500.001,9000.001,35000.001,55000.001,80000.001},{0,105,555,1005,2755,5505,13505})</f>
        <v>0</v>
      </c>
      <c r="G661" s="45">
        <f t="shared" si="32"/>
        <v>0</v>
      </c>
      <c r="H661" s="45" t="e">
        <f t="shared" ca="1" si="34"/>
        <v>#N/A</v>
      </c>
      <c r="I661" s="1"/>
    </row>
    <row r="662" spans="1:9">
      <c r="A662" s="46" t="s">
        <v>661</v>
      </c>
      <c r="B662" s="47">
        <f>IF(B661=0,0,IF((B661+100)*12&lt;=年薪个税筹划!$C$5,B661+100,0))</f>
        <v>0</v>
      </c>
      <c r="C662" s="47">
        <f t="shared" si="33"/>
        <v>0</v>
      </c>
      <c r="D662" s="47">
        <f>(B662&lt;&gt;0)*年薪个税筹划!$C$5-方案清单!B662*12</f>
        <v>0</v>
      </c>
      <c r="E662" s="48">
        <f>ROUND(MAX((B662-3500)*{0.03,0.1,0.2,0.25,0.3,0.35,0.45}-{0,105,555,1005,2755,5505,13505},0),2)</f>
        <v>0</v>
      </c>
      <c r="F662" s="48">
        <f>LOOKUP(D662/12,{0,1500.001,4500.001,9000.001,35000.001,55000.001,80000.001},{0.03,0.1,0.2,0.25,0.3,0.35,0.45})*D662-LOOKUP(D662/12,{0,1500.001,4500.001,9000.001,35000.001,55000.001,80000.001},{0,105,555,1005,2755,5505,13505})</f>
        <v>0</v>
      </c>
      <c r="G662" s="48">
        <f t="shared" si="32"/>
        <v>0</v>
      </c>
      <c r="H662" s="48" t="e">
        <f t="shared" ca="1" si="34"/>
        <v>#N/A</v>
      </c>
      <c r="I662" s="1"/>
    </row>
    <row r="663" spans="1:9">
      <c r="A663" s="43" t="s">
        <v>662</v>
      </c>
      <c r="B663" s="44">
        <f>IF(B662=0,0,IF((B662+100)*12&lt;=年薪个税筹划!$C$5,B662+100,0))</f>
        <v>0</v>
      </c>
      <c r="C663" s="44">
        <f t="shared" si="33"/>
        <v>0</v>
      </c>
      <c r="D663" s="44">
        <f>(B663&lt;&gt;0)*年薪个税筹划!$C$5-方案清单!B663*12</f>
        <v>0</v>
      </c>
      <c r="E663" s="45">
        <f>ROUND(MAX((B663-3500)*{0.03,0.1,0.2,0.25,0.3,0.35,0.45}-{0,105,555,1005,2755,5505,13505},0),2)</f>
        <v>0</v>
      </c>
      <c r="F663" s="45">
        <f>LOOKUP(D663/12,{0,1500.001,4500.001,9000.001,35000.001,55000.001,80000.001},{0.03,0.1,0.2,0.25,0.3,0.35,0.45})*D663-LOOKUP(D663/12,{0,1500.001,4500.001,9000.001,35000.001,55000.001,80000.001},{0,105,555,1005,2755,5505,13505})</f>
        <v>0</v>
      </c>
      <c r="G663" s="45">
        <f t="shared" si="32"/>
        <v>0</v>
      </c>
      <c r="H663" s="45" t="e">
        <f t="shared" ca="1" si="34"/>
        <v>#N/A</v>
      </c>
      <c r="I663" s="1"/>
    </row>
    <row r="664" spans="1:9">
      <c r="A664" s="46" t="s">
        <v>663</v>
      </c>
      <c r="B664" s="47">
        <f>IF(B663=0,0,IF((B663+100)*12&lt;=年薪个税筹划!$C$5,B663+100,0))</f>
        <v>0</v>
      </c>
      <c r="C664" s="47">
        <f t="shared" si="33"/>
        <v>0</v>
      </c>
      <c r="D664" s="47">
        <f>(B664&lt;&gt;0)*年薪个税筹划!$C$5-方案清单!B664*12</f>
        <v>0</v>
      </c>
      <c r="E664" s="48">
        <f>ROUND(MAX((B664-3500)*{0.03,0.1,0.2,0.25,0.3,0.35,0.45}-{0,105,555,1005,2755,5505,13505},0),2)</f>
        <v>0</v>
      </c>
      <c r="F664" s="48">
        <f>LOOKUP(D664/12,{0,1500.001,4500.001,9000.001,35000.001,55000.001,80000.001},{0.03,0.1,0.2,0.25,0.3,0.35,0.45})*D664-LOOKUP(D664/12,{0,1500.001,4500.001,9000.001,35000.001,55000.001,80000.001},{0,105,555,1005,2755,5505,13505})</f>
        <v>0</v>
      </c>
      <c r="G664" s="48">
        <f t="shared" si="32"/>
        <v>0</v>
      </c>
      <c r="H664" s="48" t="e">
        <f t="shared" ca="1" si="34"/>
        <v>#N/A</v>
      </c>
      <c r="I664" s="1"/>
    </row>
    <row r="665" spans="1:9">
      <c r="A665" s="43" t="s">
        <v>664</v>
      </c>
      <c r="B665" s="44">
        <f>IF(B664=0,0,IF((B664+100)*12&lt;=年薪个税筹划!$C$5,B664+100,0))</f>
        <v>0</v>
      </c>
      <c r="C665" s="44">
        <f t="shared" si="33"/>
        <v>0</v>
      </c>
      <c r="D665" s="44">
        <f>(B665&lt;&gt;0)*年薪个税筹划!$C$5-方案清单!B665*12</f>
        <v>0</v>
      </c>
      <c r="E665" s="45">
        <f>ROUND(MAX((B665-3500)*{0.03,0.1,0.2,0.25,0.3,0.35,0.45}-{0,105,555,1005,2755,5505,13505},0),2)</f>
        <v>0</v>
      </c>
      <c r="F665" s="45">
        <f>LOOKUP(D665/12,{0,1500.001,4500.001,9000.001,35000.001,55000.001,80000.001},{0.03,0.1,0.2,0.25,0.3,0.35,0.45})*D665-LOOKUP(D665/12,{0,1500.001,4500.001,9000.001,35000.001,55000.001,80000.001},{0,105,555,1005,2755,5505,13505})</f>
        <v>0</v>
      </c>
      <c r="G665" s="45">
        <f t="shared" si="32"/>
        <v>0</v>
      </c>
      <c r="H665" s="45" t="e">
        <f t="shared" ca="1" si="34"/>
        <v>#N/A</v>
      </c>
      <c r="I665" s="1"/>
    </row>
    <row r="666" spans="1:9">
      <c r="A666" s="46" t="s">
        <v>665</v>
      </c>
      <c r="B666" s="47">
        <f>IF(B665=0,0,IF((B665+100)*12&lt;=年薪个税筹划!$C$5,B665+100,0))</f>
        <v>0</v>
      </c>
      <c r="C666" s="47">
        <f t="shared" si="33"/>
        <v>0</v>
      </c>
      <c r="D666" s="47">
        <f>(B666&lt;&gt;0)*年薪个税筹划!$C$5-方案清单!B666*12</f>
        <v>0</v>
      </c>
      <c r="E666" s="48">
        <f>ROUND(MAX((B666-3500)*{0.03,0.1,0.2,0.25,0.3,0.35,0.45}-{0,105,555,1005,2755,5505,13505},0),2)</f>
        <v>0</v>
      </c>
      <c r="F666" s="48">
        <f>LOOKUP(D666/12,{0,1500.001,4500.001,9000.001,35000.001,55000.001,80000.001},{0.03,0.1,0.2,0.25,0.3,0.35,0.45})*D666-LOOKUP(D666/12,{0,1500.001,4500.001,9000.001,35000.001,55000.001,80000.001},{0,105,555,1005,2755,5505,13505})</f>
        <v>0</v>
      </c>
      <c r="G666" s="48">
        <f t="shared" si="32"/>
        <v>0</v>
      </c>
      <c r="H666" s="48" t="e">
        <f t="shared" ca="1" si="34"/>
        <v>#N/A</v>
      </c>
      <c r="I666" s="1"/>
    </row>
    <row r="667" spans="1:9">
      <c r="A667" s="43" t="s">
        <v>666</v>
      </c>
      <c r="B667" s="44">
        <f>IF(B666=0,0,IF((B666+100)*12&lt;=年薪个税筹划!$C$5,B666+100,0))</f>
        <v>0</v>
      </c>
      <c r="C667" s="44">
        <f t="shared" si="33"/>
        <v>0</v>
      </c>
      <c r="D667" s="44">
        <f>(B667&lt;&gt;0)*年薪个税筹划!$C$5-方案清单!B667*12</f>
        <v>0</v>
      </c>
      <c r="E667" s="45">
        <f>ROUND(MAX((B667-3500)*{0.03,0.1,0.2,0.25,0.3,0.35,0.45}-{0,105,555,1005,2755,5505,13505},0),2)</f>
        <v>0</v>
      </c>
      <c r="F667" s="45">
        <f>LOOKUP(D667/12,{0,1500.001,4500.001,9000.001,35000.001,55000.001,80000.001},{0.03,0.1,0.2,0.25,0.3,0.35,0.45})*D667-LOOKUP(D667/12,{0,1500.001,4500.001,9000.001,35000.001,55000.001,80000.001},{0,105,555,1005,2755,5505,13505})</f>
        <v>0</v>
      </c>
      <c r="G667" s="45">
        <f t="shared" si="32"/>
        <v>0</v>
      </c>
      <c r="H667" s="45" t="e">
        <f t="shared" ca="1" si="34"/>
        <v>#N/A</v>
      </c>
      <c r="I667" s="1"/>
    </row>
    <row r="668" spans="1:9">
      <c r="A668" s="46" t="s">
        <v>667</v>
      </c>
      <c r="B668" s="47">
        <f>IF(B667=0,0,IF((B667+100)*12&lt;=年薪个税筹划!$C$5,B667+100,0))</f>
        <v>0</v>
      </c>
      <c r="C668" s="47">
        <f t="shared" si="33"/>
        <v>0</v>
      </c>
      <c r="D668" s="47">
        <f>(B668&lt;&gt;0)*年薪个税筹划!$C$5-方案清单!B668*12</f>
        <v>0</v>
      </c>
      <c r="E668" s="48">
        <f>ROUND(MAX((B668-3500)*{0.03,0.1,0.2,0.25,0.3,0.35,0.45}-{0,105,555,1005,2755,5505,13505},0),2)</f>
        <v>0</v>
      </c>
      <c r="F668" s="48">
        <f>LOOKUP(D668/12,{0,1500.001,4500.001,9000.001,35000.001,55000.001,80000.001},{0.03,0.1,0.2,0.25,0.3,0.35,0.45})*D668-LOOKUP(D668/12,{0,1500.001,4500.001,9000.001,35000.001,55000.001,80000.001},{0,105,555,1005,2755,5505,13505})</f>
        <v>0</v>
      </c>
      <c r="G668" s="48">
        <f t="shared" si="32"/>
        <v>0</v>
      </c>
      <c r="H668" s="48" t="e">
        <f t="shared" ca="1" si="34"/>
        <v>#N/A</v>
      </c>
      <c r="I668" s="1"/>
    </row>
    <row r="669" spans="1:9">
      <c r="A669" s="43" t="s">
        <v>668</v>
      </c>
      <c r="B669" s="44">
        <f>IF(B668=0,0,IF((B668+100)*12&lt;=年薪个税筹划!$C$5,B668+100,0))</f>
        <v>0</v>
      </c>
      <c r="C669" s="44">
        <f t="shared" si="33"/>
        <v>0</v>
      </c>
      <c r="D669" s="44">
        <f>(B669&lt;&gt;0)*年薪个税筹划!$C$5-方案清单!B669*12</f>
        <v>0</v>
      </c>
      <c r="E669" s="45">
        <f>ROUND(MAX((B669-3500)*{0.03,0.1,0.2,0.25,0.3,0.35,0.45}-{0,105,555,1005,2755,5505,13505},0),2)</f>
        <v>0</v>
      </c>
      <c r="F669" s="45">
        <f>LOOKUP(D669/12,{0,1500.001,4500.001,9000.001,35000.001,55000.001,80000.001},{0.03,0.1,0.2,0.25,0.3,0.35,0.45})*D669-LOOKUP(D669/12,{0,1500.001,4500.001,9000.001,35000.001,55000.001,80000.001},{0,105,555,1005,2755,5505,13505})</f>
        <v>0</v>
      </c>
      <c r="G669" s="45">
        <f t="shared" si="32"/>
        <v>0</v>
      </c>
      <c r="H669" s="45" t="e">
        <f t="shared" ca="1" si="34"/>
        <v>#N/A</v>
      </c>
      <c r="I669" s="1"/>
    </row>
    <row r="670" spans="1:9">
      <c r="A670" s="46" t="s">
        <v>669</v>
      </c>
      <c r="B670" s="47">
        <f>IF(B669=0,0,IF((B669+100)*12&lt;=年薪个税筹划!$C$5,B669+100,0))</f>
        <v>0</v>
      </c>
      <c r="C670" s="47">
        <f t="shared" si="33"/>
        <v>0</v>
      </c>
      <c r="D670" s="47">
        <f>(B670&lt;&gt;0)*年薪个税筹划!$C$5-方案清单!B670*12</f>
        <v>0</v>
      </c>
      <c r="E670" s="48">
        <f>ROUND(MAX((B670-3500)*{0.03,0.1,0.2,0.25,0.3,0.35,0.45}-{0,105,555,1005,2755,5505,13505},0),2)</f>
        <v>0</v>
      </c>
      <c r="F670" s="48">
        <f>LOOKUP(D670/12,{0,1500.001,4500.001,9000.001,35000.001,55000.001,80000.001},{0.03,0.1,0.2,0.25,0.3,0.35,0.45})*D670-LOOKUP(D670/12,{0,1500.001,4500.001,9000.001,35000.001,55000.001,80000.001},{0,105,555,1005,2755,5505,13505})</f>
        <v>0</v>
      </c>
      <c r="G670" s="48">
        <f t="shared" si="32"/>
        <v>0</v>
      </c>
      <c r="H670" s="48" t="e">
        <f t="shared" ca="1" si="34"/>
        <v>#N/A</v>
      </c>
      <c r="I670" s="1"/>
    </row>
    <row r="671" spans="1:9">
      <c r="A671" s="43" t="s">
        <v>670</v>
      </c>
      <c r="B671" s="44">
        <f>IF(B670=0,0,IF((B670+100)*12&lt;=年薪个税筹划!$C$5,B670+100,0))</f>
        <v>0</v>
      </c>
      <c r="C671" s="44">
        <f t="shared" si="33"/>
        <v>0</v>
      </c>
      <c r="D671" s="44">
        <f>(B671&lt;&gt;0)*年薪个税筹划!$C$5-方案清单!B671*12</f>
        <v>0</v>
      </c>
      <c r="E671" s="45">
        <f>ROUND(MAX((B671-3500)*{0.03,0.1,0.2,0.25,0.3,0.35,0.45}-{0,105,555,1005,2755,5505,13505},0),2)</f>
        <v>0</v>
      </c>
      <c r="F671" s="45">
        <f>LOOKUP(D671/12,{0,1500.001,4500.001,9000.001,35000.001,55000.001,80000.001},{0.03,0.1,0.2,0.25,0.3,0.35,0.45})*D671-LOOKUP(D671/12,{0,1500.001,4500.001,9000.001,35000.001,55000.001,80000.001},{0,105,555,1005,2755,5505,13505})</f>
        <v>0</v>
      </c>
      <c r="G671" s="45">
        <f t="shared" si="32"/>
        <v>0</v>
      </c>
      <c r="H671" s="45" t="e">
        <f t="shared" ca="1" si="34"/>
        <v>#N/A</v>
      </c>
      <c r="I671" s="1"/>
    </row>
    <row r="672" spans="1:9">
      <c r="A672" s="46" t="s">
        <v>671</v>
      </c>
      <c r="B672" s="47">
        <f>IF(B671=0,0,IF((B671+100)*12&lt;=年薪个税筹划!$C$5,B671+100,0))</f>
        <v>0</v>
      </c>
      <c r="C672" s="47">
        <f t="shared" si="33"/>
        <v>0</v>
      </c>
      <c r="D672" s="47">
        <f>(B672&lt;&gt;0)*年薪个税筹划!$C$5-方案清单!B672*12</f>
        <v>0</v>
      </c>
      <c r="E672" s="48">
        <f>ROUND(MAX((B672-3500)*{0.03,0.1,0.2,0.25,0.3,0.35,0.45}-{0,105,555,1005,2755,5505,13505},0),2)</f>
        <v>0</v>
      </c>
      <c r="F672" s="48">
        <f>LOOKUP(D672/12,{0,1500.001,4500.001,9000.001,35000.001,55000.001,80000.001},{0.03,0.1,0.2,0.25,0.3,0.35,0.45})*D672-LOOKUP(D672/12,{0,1500.001,4500.001,9000.001,35000.001,55000.001,80000.001},{0,105,555,1005,2755,5505,13505})</f>
        <v>0</v>
      </c>
      <c r="G672" s="48">
        <f t="shared" si="32"/>
        <v>0</v>
      </c>
      <c r="H672" s="48" t="e">
        <f t="shared" ca="1" si="34"/>
        <v>#N/A</v>
      </c>
      <c r="I672" s="1"/>
    </row>
    <row r="673" spans="1:9">
      <c r="A673" s="43" t="s">
        <v>672</v>
      </c>
      <c r="B673" s="44">
        <f>IF(B672=0,0,IF((B672+100)*12&lt;=年薪个税筹划!$C$5,B672+100,0))</f>
        <v>0</v>
      </c>
      <c r="C673" s="44">
        <f t="shared" si="33"/>
        <v>0</v>
      </c>
      <c r="D673" s="44">
        <f>(B673&lt;&gt;0)*年薪个税筹划!$C$5-方案清单!B673*12</f>
        <v>0</v>
      </c>
      <c r="E673" s="45">
        <f>ROUND(MAX((B673-3500)*{0.03,0.1,0.2,0.25,0.3,0.35,0.45}-{0,105,555,1005,2755,5505,13505},0),2)</f>
        <v>0</v>
      </c>
      <c r="F673" s="45">
        <f>LOOKUP(D673/12,{0,1500.001,4500.001,9000.001,35000.001,55000.001,80000.001},{0.03,0.1,0.2,0.25,0.3,0.35,0.45})*D673-LOOKUP(D673/12,{0,1500.001,4500.001,9000.001,35000.001,55000.001,80000.001},{0,105,555,1005,2755,5505,13505})</f>
        <v>0</v>
      </c>
      <c r="G673" s="45">
        <f t="shared" si="32"/>
        <v>0</v>
      </c>
      <c r="H673" s="45" t="e">
        <f t="shared" ca="1" si="34"/>
        <v>#N/A</v>
      </c>
      <c r="I673" s="1"/>
    </row>
    <row r="674" spans="1:9">
      <c r="A674" s="46" t="s">
        <v>673</v>
      </c>
      <c r="B674" s="47">
        <f>IF(B673=0,0,IF((B673+100)*12&lt;=年薪个税筹划!$C$5,B673+100,0))</f>
        <v>0</v>
      </c>
      <c r="C674" s="47">
        <f t="shared" si="33"/>
        <v>0</v>
      </c>
      <c r="D674" s="47">
        <f>(B674&lt;&gt;0)*年薪个税筹划!$C$5-方案清单!B674*12</f>
        <v>0</v>
      </c>
      <c r="E674" s="48">
        <f>ROUND(MAX((B674-3500)*{0.03,0.1,0.2,0.25,0.3,0.35,0.45}-{0,105,555,1005,2755,5505,13505},0),2)</f>
        <v>0</v>
      </c>
      <c r="F674" s="48">
        <f>LOOKUP(D674/12,{0,1500.001,4500.001,9000.001,35000.001,55000.001,80000.001},{0.03,0.1,0.2,0.25,0.3,0.35,0.45})*D674-LOOKUP(D674/12,{0,1500.001,4500.001,9000.001,35000.001,55000.001,80000.001},{0,105,555,1005,2755,5505,13505})</f>
        <v>0</v>
      </c>
      <c r="G674" s="48">
        <f t="shared" si="32"/>
        <v>0</v>
      </c>
      <c r="H674" s="48" t="e">
        <f t="shared" ca="1" si="34"/>
        <v>#N/A</v>
      </c>
      <c r="I674" s="1"/>
    </row>
    <row r="675" spans="1:9">
      <c r="A675" s="43" t="s">
        <v>674</v>
      </c>
      <c r="B675" s="44">
        <f>IF(B674=0,0,IF((B674+100)*12&lt;=年薪个税筹划!$C$5,B674+100,0))</f>
        <v>0</v>
      </c>
      <c r="C675" s="44">
        <f t="shared" si="33"/>
        <v>0</v>
      </c>
      <c r="D675" s="44">
        <f>(B675&lt;&gt;0)*年薪个税筹划!$C$5-方案清单!B675*12</f>
        <v>0</v>
      </c>
      <c r="E675" s="45">
        <f>ROUND(MAX((B675-3500)*{0.03,0.1,0.2,0.25,0.3,0.35,0.45}-{0,105,555,1005,2755,5505,13505},0),2)</f>
        <v>0</v>
      </c>
      <c r="F675" s="45">
        <f>LOOKUP(D675/12,{0,1500.001,4500.001,9000.001,35000.001,55000.001,80000.001},{0.03,0.1,0.2,0.25,0.3,0.35,0.45})*D675-LOOKUP(D675/12,{0,1500.001,4500.001,9000.001,35000.001,55000.001,80000.001},{0,105,555,1005,2755,5505,13505})</f>
        <v>0</v>
      </c>
      <c r="G675" s="45">
        <f t="shared" si="32"/>
        <v>0</v>
      </c>
      <c r="H675" s="45" t="e">
        <f t="shared" ca="1" si="34"/>
        <v>#N/A</v>
      </c>
      <c r="I675" s="1"/>
    </row>
    <row r="676" spans="1:9">
      <c r="A676" s="46" t="s">
        <v>675</v>
      </c>
      <c r="B676" s="47">
        <f>IF(B675=0,0,IF((B675+100)*12&lt;=年薪个税筹划!$C$5,B675+100,0))</f>
        <v>0</v>
      </c>
      <c r="C676" s="47">
        <f t="shared" si="33"/>
        <v>0</v>
      </c>
      <c r="D676" s="47">
        <f>(B676&lt;&gt;0)*年薪个税筹划!$C$5-方案清单!B676*12</f>
        <v>0</v>
      </c>
      <c r="E676" s="48">
        <f>ROUND(MAX((B676-3500)*{0.03,0.1,0.2,0.25,0.3,0.35,0.45}-{0,105,555,1005,2755,5505,13505},0),2)</f>
        <v>0</v>
      </c>
      <c r="F676" s="48">
        <f>LOOKUP(D676/12,{0,1500.001,4500.001,9000.001,35000.001,55000.001,80000.001},{0.03,0.1,0.2,0.25,0.3,0.35,0.45})*D676-LOOKUP(D676/12,{0,1500.001,4500.001,9000.001,35000.001,55000.001,80000.001},{0,105,555,1005,2755,5505,13505})</f>
        <v>0</v>
      </c>
      <c r="G676" s="48">
        <f t="shared" si="32"/>
        <v>0</v>
      </c>
      <c r="H676" s="48" t="e">
        <f t="shared" ca="1" si="34"/>
        <v>#N/A</v>
      </c>
      <c r="I676" s="1"/>
    </row>
    <row r="677" spans="1:9">
      <c r="A677" s="43" t="s">
        <v>676</v>
      </c>
      <c r="B677" s="44">
        <f>IF(B676=0,0,IF((B676+100)*12&lt;=年薪个税筹划!$C$5,B676+100,0))</f>
        <v>0</v>
      </c>
      <c r="C677" s="44">
        <f t="shared" si="33"/>
        <v>0</v>
      </c>
      <c r="D677" s="44">
        <f>(B677&lt;&gt;0)*年薪个税筹划!$C$5-方案清单!B677*12</f>
        <v>0</v>
      </c>
      <c r="E677" s="45">
        <f>ROUND(MAX((B677-3500)*{0.03,0.1,0.2,0.25,0.3,0.35,0.45}-{0,105,555,1005,2755,5505,13505},0),2)</f>
        <v>0</v>
      </c>
      <c r="F677" s="45">
        <f>LOOKUP(D677/12,{0,1500.001,4500.001,9000.001,35000.001,55000.001,80000.001},{0.03,0.1,0.2,0.25,0.3,0.35,0.45})*D677-LOOKUP(D677/12,{0,1500.001,4500.001,9000.001,35000.001,55000.001,80000.001},{0,105,555,1005,2755,5505,13505})</f>
        <v>0</v>
      </c>
      <c r="G677" s="45">
        <f t="shared" si="32"/>
        <v>0</v>
      </c>
      <c r="H677" s="45" t="e">
        <f t="shared" ca="1" si="34"/>
        <v>#N/A</v>
      </c>
      <c r="I677" s="1"/>
    </row>
    <row r="678" spans="1:9">
      <c r="A678" s="46" t="s">
        <v>677</v>
      </c>
      <c r="B678" s="47">
        <f>IF(B677=0,0,IF((B677+100)*12&lt;=年薪个税筹划!$C$5,B677+100,0))</f>
        <v>0</v>
      </c>
      <c r="C678" s="47">
        <f t="shared" si="33"/>
        <v>0</v>
      </c>
      <c r="D678" s="47">
        <f>(B678&lt;&gt;0)*年薪个税筹划!$C$5-方案清单!B678*12</f>
        <v>0</v>
      </c>
      <c r="E678" s="48">
        <f>ROUND(MAX((B678-3500)*{0.03,0.1,0.2,0.25,0.3,0.35,0.45}-{0,105,555,1005,2755,5505,13505},0),2)</f>
        <v>0</v>
      </c>
      <c r="F678" s="48">
        <f>LOOKUP(D678/12,{0,1500.001,4500.001,9000.001,35000.001,55000.001,80000.001},{0.03,0.1,0.2,0.25,0.3,0.35,0.45})*D678-LOOKUP(D678/12,{0,1500.001,4500.001,9000.001,35000.001,55000.001,80000.001},{0,105,555,1005,2755,5505,13505})</f>
        <v>0</v>
      </c>
      <c r="G678" s="48">
        <f t="shared" si="32"/>
        <v>0</v>
      </c>
      <c r="H678" s="48" t="e">
        <f t="shared" ca="1" si="34"/>
        <v>#N/A</v>
      </c>
      <c r="I678" s="1"/>
    </row>
    <row r="679" spans="1:9">
      <c r="A679" s="43" t="s">
        <v>678</v>
      </c>
      <c r="B679" s="44">
        <f>IF(B678=0,0,IF((B678+100)*12&lt;=年薪个税筹划!$C$5,B678+100,0))</f>
        <v>0</v>
      </c>
      <c r="C679" s="44">
        <f t="shared" si="33"/>
        <v>0</v>
      </c>
      <c r="D679" s="44">
        <f>(B679&lt;&gt;0)*年薪个税筹划!$C$5-方案清单!B679*12</f>
        <v>0</v>
      </c>
      <c r="E679" s="45">
        <f>ROUND(MAX((B679-3500)*{0.03,0.1,0.2,0.25,0.3,0.35,0.45}-{0,105,555,1005,2755,5505,13505},0),2)</f>
        <v>0</v>
      </c>
      <c r="F679" s="45">
        <f>LOOKUP(D679/12,{0,1500.001,4500.001,9000.001,35000.001,55000.001,80000.001},{0.03,0.1,0.2,0.25,0.3,0.35,0.45})*D679-LOOKUP(D679/12,{0,1500.001,4500.001,9000.001,35000.001,55000.001,80000.001},{0,105,555,1005,2755,5505,13505})</f>
        <v>0</v>
      </c>
      <c r="G679" s="45">
        <f t="shared" si="32"/>
        <v>0</v>
      </c>
      <c r="H679" s="45" t="e">
        <f t="shared" ca="1" si="34"/>
        <v>#N/A</v>
      </c>
      <c r="I679" s="1"/>
    </row>
    <row r="680" spans="1:9">
      <c r="A680" s="46" t="s">
        <v>679</v>
      </c>
      <c r="B680" s="47">
        <f>IF(B679=0,0,IF((B679+100)*12&lt;=年薪个税筹划!$C$5,B679+100,0))</f>
        <v>0</v>
      </c>
      <c r="C680" s="47">
        <f t="shared" si="33"/>
        <v>0</v>
      </c>
      <c r="D680" s="47">
        <f>(B680&lt;&gt;0)*年薪个税筹划!$C$5-方案清单!B680*12</f>
        <v>0</v>
      </c>
      <c r="E680" s="48">
        <f>ROUND(MAX((B680-3500)*{0.03,0.1,0.2,0.25,0.3,0.35,0.45}-{0,105,555,1005,2755,5505,13505},0),2)</f>
        <v>0</v>
      </c>
      <c r="F680" s="48">
        <f>LOOKUP(D680/12,{0,1500.001,4500.001,9000.001,35000.001,55000.001,80000.001},{0.03,0.1,0.2,0.25,0.3,0.35,0.45})*D680-LOOKUP(D680/12,{0,1500.001,4500.001,9000.001,35000.001,55000.001,80000.001},{0,105,555,1005,2755,5505,13505})</f>
        <v>0</v>
      </c>
      <c r="G680" s="48">
        <f t="shared" si="32"/>
        <v>0</v>
      </c>
      <c r="H680" s="48" t="e">
        <f t="shared" ca="1" si="34"/>
        <v>#N/A</v>
      </c>
      <c r="I680" s="1"/>
    </row>
    <row r="681" spans="1:9">
      <c r="A681" s="43" t="s">
        <v>680</v>
      </c>
      <c r="B681" s="44">
        <f>IF(B680=0,0,IF((B680+100)*12&lt;=年薪个税筹划!$C$5,B680+100,0))</f>
        <v>0</v>
      </c>
      <c r="C681" s="44">
        <f t="shared" si="33"/>
        <v>0</v>
      </c>
      <c r="D681" s="44">
        <f>(B681&lt;&gt;0)*年薪个税筹划!$C$5-方案清单!B681*12</f>
        <v>0</v>
      </c>
      <c r="E681" s="45">
        <f>ROUND(MAX((B681-3500)*{0.03,0.1,0.2,0.25,0.3,0.35,0.45}-{0,105,555,1005,2755,5505,13505},0),2)</f>
        <v>0</v>
      </c>
      <c r="F681" s="45">
        <f>LOOKUP(D681/12,{0,1500.001,4500.001,9000.001,35000.001,55000.001,80000.001},{0.03,0.1,0.2,0.25,0.3,0.35,0.45})*D681-LOOKUP(D681/12,{0,1500.001,4500.001,9000.001,35000.001,55000.001,80000.001},{0,105,555,1005,2755,5505,13505})</f>
        <v>0</v>
      </c>
      <c r="G681" s="45">
        <f t="shared" si="32"/>
        <v>0</v>
      </c>
      <c r="H681" s="45" t="e">
        <f t="shared" ca="1" si="34"/>
        <v>#N/A</v>
      </c>
      <c r="I681" s="1"/>
    </row>
    <row r="682" spans="1:9">
      <c r="A682" s="46" t="s">
        <v>681</v>
      </c>
      <c r="B682" s="47">
        <f>IF(B681=0,0,IF((B681+100)*12&lt;=年薪个税筹划!$C$5,B681+100,0))</f>
        <v>0</v>
      </c>
      <c r="C682" s="47">
        <f t="shared" si="33"/>
        <v>0</v>
      </c>
      <c r="D682" s="47">
        <f>(B682&lt;&gt;0)*年薪个税筹划!$C$5-方案清单!B682*12</f>
        <v>0</v>
      </c>
      <c r="E682" s="48">
        <f>ROUND(MAX((B682-3500)*{0.03,0.1,0.2,0.25,0.3,0.35,0.45}-{0,105,555,1005,2755,5505,13505},0),2)</f>
        <v>0</v>
      </c>
      <c r="F682" s="48">
        <f>LOOKUP(D682/12,{0,1500.001,4500.001,9000.001,35000.001,55000.001,80000.001},{0.03,0.1,0.2,0.25,0.3,0.35,0.45})*D682-LOOKUP(D682/12,{0,1500.001,4500.001,9000.001,35000.001,55000.001,80000.001},{0,105,555,1005,2755,5505,13505})</f>
        <v>0</v>
      </c>
      <c r="G682" s="48">
        <f t="shared" si="32"/>
        <v>0</v>
      </c>
      <c r="H682" s="48" t="e">
        <f t="shared" ca="1" si="34"/>
        <v>#N/A</v>
      </c>
      <c r="I682" s="1"/>
    </row>
    <row r="683" spans="1:9">
      <c r="A683" s="43" t="s">
        <v>682</v>
      </c>
      <c r="B683" s="44">
        <f>IF(B682=0,0,IF((B682+100)*12&lt;=年薪个税筹划!$C$5,B682+100,0))</f>
        <v>0</v>
      </c>
      <c r="C683" s="44">
        <f t="shared" si="33"/>
        <v>0</v>
      </c>
      <c r="D683" s="44">
        <f>(B683&lt;&gt;0)*年薪个税筹划!$C$5-方案清单!B683*12</f>
        <v>0</v>
      </c>
      <c r="E683" s="45">
        <f>ROUND(MAX((B683-3500)*{0.03,0.1,0.2,0.25,0.3,0.35,0.45}-{0,105,555,1005,2755,5505,13505},0),2)</f>
        <v>0</v>
      </c>
      <c r="F683" s="45">
        <f>LOOKUP(D683/12,{0,1500.001,4500.001,9000.001,35000.001,55000.001,80000.001},{0.03,0.1,0.2,0.25,0.3,0.35,0.45})*D683-LOOKUP(D683/12,{0,1500.001,4500.001,9000.001,35000.001,55000.001,80000.001},{0,105,555,1005,2755,5505,13505})</f>
        <v>0</v>
      </c>
      <c r="G683" s="45">
        <f t="shared" si="32"/>
        <v>0</v>
      </c>
      <c r="H683" s="45" t="e">
        <f t="shared" ca="1" si="34"/>
        <v>#N/A</v>
      </c>
      <c r="I683" s="1"/>
    </row>
    <row r="684" spans="1:9">
      <c r="A684" s="46" t="s">
        <v>683</v>
      </c>
      <c r="B684" s="47">
        <f>IF(B683=0,0,IF((B683+100)*12&lt;=年薪个税筹划!$C$5,B683+100,0))</f>
        <v>0</v>
      </c>
      <c r="C684" s="47">
        <f t="shared" si="33"/>
        <v>0</v>
      </c>
      <c r="D684" s="47">
        <f>(B684&lt;&gt;0)*年薪个税筹划!$C$5-方案清单!B684*12</f>
        <v>0</v>
      </c>
      <c r="E684" s="48">
        <f>ROUND(MAX((B684-3500)*{0.03,0.1,0.2,0.25,0.3,0.35,0.45}-{0,105,555,1005,2755,5505,13505},0),2)</f>
        <v>0</v>
      </c>
      <c r="F684" s="48">
        <f>LOOKUP(D684/12,{0,1500.001,4500.001,9000.001,35000.001,55000.001,80000.001},{0.03,0.1,0.2,0.25,0.3,0.35,0.45})*D684-LOOKUP(D684/12,{0,1500.001,4500.001,9000.001,35000.001,55000.001,80000.001},{0,105,555,1005,2755,5505,13505})</f>
        <v>0</v>
      </c>
      <c r="G684" s="48">
        <f t="shared" si="32"/>
        <v>0</v>
      </c>
      <c r="H684" s="48" t="e">
        <f t="shared" ca="1" si="34"/>
        <v>#N/A</v>
      </c>
      <c r="I684" s="1"/>
    </row>
    <row r="685" spans="1:9">
      <c r="A685" s="43" t="s">
        <v>684</v>
      </c>
      <c r="B685" s="44">
        <f>IF(B684=0,0,IF((B684+100)*12&lt;=年薪个税筹划!$C$5,B684+100,0))</f>
        <v>0</v>
      </c>
      <c r="C685" s="44">
        <f t="shared" si="33"/>
        <v>0</v>
      </c>
      <c r="D685" s="44">
        <f>(B685&lt;&gt;0)*年薪个税筹划!$C$5-方案清单!B685*12</f>
        <v>0</v>
      </c>
      <c r="E685" s="45">
        <f>ROUND(MAX((B685-3500)*{0.03,0.1,0.2,0.25,0.3,0.35,0.45}-{0,105,555,1005,2755,5505,13505},0),2)</f>
        <v>0</v>
      </c>
      <c r="F685" s="45">
        <f>LOOKUP(D685/12,{0,1500.001,4500.001,9000.001,35000.001,55000.001,80000.001},{0.03,0.1,0.2,0.25,0.3,0.35,0.45})*D685-LOOKUP(D685/12,{0,1500.001,4500.001,9000.001,35000.001,55000.001,80000.001},{0,105,555,1005,2755,5505,13505})</f>
        <v>0</v>
      </c>
      <c r="G685" s="45">
        <f t="shared" si="32"/>
        <v>0</v>
      </c>
      <c r="H685" s="45" t="e">
        <f t="shared" ca="1" si="34"/>
        <v>#N/A</v>
      </c>
      <c r="I685" s="1"/>
    </row>
    <row r="686" spans="1:9">
      <c r="A686" s="46" t="s">
        <v>685</v>
      </c>
      <c r="B686" s="47">
        <f>IF(B685=0,0,IF((B685+100)*12&lt;=年薪个税筹划!$C$5,B685+100,0))</f>
        <v>0</v>
      </c>
      <c r="C686" s="47">
        <f t="shared" si="33"/>
        <v>0</v>
      </c>
      <c r="D686" s="47">
        <f>(B686&lt;&gt;0)*年薪个税筹划!$C$5-方案清单!B686*12</f>
        <v>0</v>
      </c>
      <c r="E686" s="48">
        <f>ROUND(MAX((B686-3500)*{0.03,0.1,0.2,0.25,0.3,0.35,0.45}-{0,105,555,1005,2755,5505,13505},0),2)</f>
        <v>0</v>
      </c>
      <c r="F686" s="48">
        <f>LOOKUP(D686/12,{0,1500.001,4500.001,9000.001,35000.001,55000.001,80000.001},{0.03,0.1,0.2,0.25,0.3,0.35,0.45})*D686-LOOKUP(D686/12,{0,1500.001,4500.001,9000.001,35000.001,55000.001,80000.001},{0,105,555,1005,2755,5505,13505})</f>
        <v>0</v>
      </c>
      <c r="G686" s="48">
        <f t="shared" si="32"/>
        <v>0</v>
      </c>
      <c r="H686" s="48" t="e">
        <f t="shared" ca="1" si="34"/>
        <v>#N/A</v>
      </c>
      <c r="I686" s="1"/>
    </row>
    <row r="687" spans="1:9">
      <c r="A687" s="43" t="s">
        <v>686</v>
      </c>
      <c r="B687" s="44">
        <f>IF(B686=0,0,IF((B686+100)*12&lt;=年薪个税筹划!$C$5,B686+100,0))</f>
        <v>0</v>
      </c>
      <c r="C687" s="44">
        <f t="shared" si="33"/>
        <v>0</v>
      </c>
      <c r="D687" s="44">
        <f>(B687&lt;&gt;0)*年薪个税筹划!$C$5-方案清单!B687*12</f>
        <v>0</v>
      </c>
      <c r="E687" s="45">
        <f>ROUND(MAX((B687-3500)*{0.03,0.1,0.2,0.25,0.3,0.35,0.45}-{0,105,555,1005,2755,5505,13505},0),2)</f>
        <v>0</v>
      </c>
      <c r="F687" s="45">
        <f>LOOKUP(D687/12,{0,1500.001,4500.001,9000.001,35000.001,55000.001,80000.001},{0.03,0.1,0.2,0.25,0.3,0.35,0.45})*D687-LOOKUP(D687/12,{0,1500.001,4500.001,9000.001,35000.001,55000.001,80000.001},{0,105,555,1005,2755,5505,13505})</f>
        <v>0</v>
      </c>
      <c r="G687" s="45">
        <f t="shared" si="32"/>
        <v>0</v>
      </c>
      <c r="H687" s="45" t="e">
        <f t="shared" ca="1" si="34"/>
        <v>#N/A</v>
      </c>
      <c r="I687" s="1"/>
    </row>
    <row r="688" spans="1:9">
      <c r="A688" s="46" t="s">
        <v>687</v>
      </c>
      <c r="B688" s="47">
        <f>IF(B687=0,0,IF((B687+100)*12&lt;=年薪个税筹划!$C$5,B687+100,0))</f>
        <v>0</v>
      </c>
      <c r="C688" s="47">
        <f t="shared" si="33"/>
        <v>0</v>
      </c>
      <c r="D688" s="47">
        <f>(B688&lt;&gt;0)*年薪个税筹划!$C$5-方案清单!B688*12</f>
        <v>0</v>
      </c>
      <c r="E688" s="48">
        <f>ROUND(MAX((B688-3500)*{0.03,0.1,0.2,0.25,0.3,0.35,0.45}-{0,105,555,1005,2755,5505,13505},0),2)</f>
        <v>0</v>
      </c>
      <c r="F688" s="48">
        <f>LOOKUP(D688/12,{0,1500.001,4500.001,9000.001,35000.001,55000.001,80000.001},{0.03,0.1,0.2,0.25,0.3,0.35,0.45})*D688-LOOKUP(D688/12,{0,1500.001,4500.001,9000.001,35000.001,55000.001,80000.001},{0,105,555,1005,2755,5505,13505})</f>
        <v>0</v>
      </c>
      <c r="G688" s="48">
        <f t="shared" si="32"/>
        <v>0</v>
      </c>
      <c r="H688" s="48" t="e">
        <f t="shared" ca="1" si="34"/>
        <v>#N/A</v>
      </c>
      <c r="I688" s="1"/>
    </row>
    <row r="689" spans="1:9">
      <c r="A689" s="43" t="s">
        <v>688</v>
      </c>
      <c r="B689" s="44">
        <f>IF(B688=0,0,IF((B688+100)*12&lt;=年薪个税筹划!$C$5,B688+100,0))</f>
        <v>0</v>
      </c>
      <c r="C689" s="44">
        <f t="shared" si="33"/>
        <v>0</v>
      </c>
      <c r="D689" s="44">
        <f>(B689&lt;&gt;0)*年薪个税筹划!$C$5-方案清单!B689*12</f>
        <v>0</v>
      </c>
      <c r="E689" s="45">
        <f>ROUND(MAX((B689-3500)*{0.03,0.1,0.2,0.25,0.3,0.35,0.45}-{0,105,555,1005,2755,5505,13505},0),2)</f>
        <v>0</v>
      </c>
      <c r="F689" s="45">
        <f>LOOKUP(D689/12,{0,1500.001,4500.001,9000.001,35000.001,55000.001,80000.001},{0.03,0.1,0.2,0.25,0.3,0.35,0.45})*D689-LOOKUP(D689/12,{0,1500.001,4500.001,9000.001,35000.001,55000.001,80000.001},{0,105,555,1005,2755,5505,13505})</f>
        <v>0</v>
      </c>
      <c r="G689" s="45">
        <f t="shared" si="32"/>
        <v>0</v>
      </c>
      <c r="H689" s="45" t="e">
        <f t="shared" ca="1" si="34"/>
        <v>#N/A</v>
      </c>
      <c r="I689" s="1"/>
    </row>
    <row r="690" spans="1:9">
      <c r="A690" s="46" t="s">
        <v>689</v>
      </c>
      <c r="B690" s="47">
        <f>IF(B689=0,0,IF((B689+100)*12&lt;=年薪个税筹划!$C$5,B689+100,0))</f>
        <v>0</v>
      </c>
      <c r="C690" s="47">
        <f t="shared" si="33"/>
        <v>0</v>
      </c>
      <c r="D690" s="47">
        <f>(B690&lt;&gt;0)*年薪个税筹划!$C$5-方案清单!B690*12</f>
        <v>0</v>
      </c>
      <c r="E690" s="48">
        <f>ROUND(MAX((B690-3500)*{0.03,0.1,0.2,0.25,0.3,0.35,0.45}-{0,105,555,1005,2755,5505,13505},0),2)</f>
        <v>0</v>
      </c>
      <c r="F690" s="48">
        <f>LOOKUP(D690/12,{0,1500.001,4500.001,9000.001,35000.001,55000.001,80000.001},{0.03,0.1,0.2,0.25,0.3,0.35,0.45})*D690-LOOKUP(D690/12,{0,1500.001,4500.001,9000.001,35000.001,55000.001,80000.001},{0,105,555,1005,2755,5505,13505})</f>
        <v>0</v>
      </c>
      <c r="G690" s="48">
        <f t="shared" si="32"/>
        <v>0</v>
      </c>
      <c r="H690" s="48" t="e">
        <f t="shared" ca="1" si="34"/>
        <v>#N/A</v>
      </c>
      <c r="I690" s="1"/>
    </row>
    <row r="691" spans="1:9">
      <c r="A691" s="43" t="s">
        <v>690</v>
      </c>
      <c r="B691" s="44">
        <f>IF(B690=0,0,IF((B690+100)*12&lt;=年薪个税筹划!$C$5,B690+100,0))</f>
        <v>0</v>
      </c>
      <c r="C691" s="44">
        <f t="shared" si="33"/>
        <v>0</v>
      </c>
      <c r="D691" s="44">
        <f>(B691&lt;&gt;0)*年薪个税筹划!$C$5-方案清单!B691*12</f>
        <v>0</v>
      </c>
      <c r="E691" s="45">
        <f>ROUND(MAX((B691-3500)*{0.03,0.1,0.2,0.25,0.3,0.35,0.45}-{0,105,555,1005,2755,5505,13505},0),2)</f>
        <v>0</v>
      </c>
      <c r="F691" s="45">
        <f>LOOKUP(D691/12,{0,1500.001,4500.001,9000.001,35000.001,55000.001,80000.001},{0.03,0.1,0.2,0.25,0.3,0.35,0.45})*D691-LOOKUP(D691/12,{0,1500.001,4500.001,9000.001,35000.001,55000.001,80000.001},{0,105,555,1005,2755,5505,13505})</f>
        <v>0</v>
      </c>
      <c r="G691" s="45">
        <f t="shared" ref="G691:G754" si="35">E691*12+F691</f>
        <v>0</v>
      </c>
      <c r="H691" s="45" t="e">
        <f t="shared" ca="1" si="34"/>
        <v>#N/A</v>
      </c>
      <c r="I691" s="1"/>
    </row>
    <row r="692" spans="1:9">
      <c r="A692" s="46" t="s">
        <v>691</v>
      </c>
      <c r="B692" s="47">
        <f>IF(B691=0,0,IF((B691+100)*12&lt;=年薪个税筹划!$C$5,B691+100,0))</f>
        <v>0</v>
      </c>
      <c r="C692" s="47">
        <f t="shared" si="33"/>
        <v>0</v>
      </c>
      <c r="D692" s="47">
        <f>(B692&lt;&gt;0)*年薪个税筹划!$C$5-方案清单!B692*12</f>
        <v>0</v>
      </c>
      <c r="E692" s="48">
        <f>ROUND(MAX((B692-3500)*{0.03,0.1,0.2,0.25,0.3,0.35,0.45}-{0,105,555,1005,2755,5505,13505},0),2)</f>
        <v>0</v>
      </c>
      <c r="F692" s="48">
        <f>LOOKUP(D692/12,{0,1500.001,4500.001,9000.001,35000.001,55000.001,80000.001},{0.03,0.1,0.2,0.25,0.3,0.35,0.45})*D692-LOOKUP(D692/12,{0,1500.001,4500.001,9000.001,35000.001,55000.001,80000.001},{0,105,555,1005,2755,5505,13505})</f>
        <v>0</v>
      </c>
      <c r="G692" s="48">
        <f t="shared" si="35"/>
        <v>0</v>
      </c>
      <c r="H692" s="48" t="e">
        <f t="shared" ca="1" si="34"/>
        <v>#N/A</v>
      </c>
      <c r="I692" s="1"/>
    </row>
    <row r="693" spans="1:9">
      <c r="A693" s="43" t="s">
        <v>692</v>
      </c>
      <c r="B693" s="44">
        <f>IF(B692=0,0,IF((B692+100)*12&lt;=年薪个税筹划!$C$5,B692+100,0))</f>
        <v>0</v>
      </c>
      <c r="C693" s="44">
        <f t="shared" si="33"/>
        <v>0</v>
      </c>
      <c r="D693" s="44">
        <f>(B693&lt;&gt;0)*年薪个税筹划!$C$5-方案清单!B693*12</f>
        <v>0</v>
      </c>
      <c r="E693" s="45">
        <f>ROUND(MAX((B693-3500)*{0.03,0.1,0.2,0.25,0.3,0.35,0.45}-{0,105,555,1005,2755,5505,13505},0),2)</f>
        <v>0</v>
      </c>
      <c r="F693" s="45">
        <f>LOOKUP(D693/12,{0,1500.001,4500.001,9000.001,35000.001,55000.001,80000.001},{0.03,0.1,0.2,0.25,0.3,0.35,0.45})*D693-LOOKUP(D693/12,{0,1500.001,4500.001,9000.001,35000.001,55000.001,80000.001},{0,105,555,1005,2755,5505,13505})</f>
        <v>0</v>
      </c>
      <c r="G693" s="45">
        <f t="shared" si="35"/>
        <v>0</v>
      </c>
      <c r="H693" s="45" t="e">
        <f t="shared" ca="1" si="34"/>
        <v>#N/A</v>
      </c>
      <c r="I693" s="1"/>
    </row>
    <row r="694" spans="1:9">
      <c r="A694" s="46" t="s">
        <v>693</v>
      </c>
      <c r="B694" s="47">
        <f>IF(B693=0,0,IF((B693+100)*12&lt;=年薪个税筹划!$C$5,B693+100,0))</f>
        <v>0</v>
      </c>
      <c r="C694" s="47">
        <f t="shared" si="33"/>
        <v>0</v>
      </c>
      <c r="D694" s="47">
        <f>(B694&lt;&gt;0)*年薪个税筹划!$C$5-方案清单!B694*12</f>
        <v>0</v>
      </c>
      <c r="E694" s="48">
        <f>ROUND(MAX((B694-3500)*{0.03,0.1,0.2,0.25,0.3,0.35,0.45}-{0,105,555,1005,2755,5505,13505},0),2)</f>
        <v>0</v>
      </c>
      <c r="F694" s="48">
        <f>LOOKUP(D694/12,{0,1500.001,4500.001,9000.001,35000.001,55000.001,80000.001},{0.03,0.1,0.2,0.25,0.3,0.35,0.45})*D694-LOOKUP(D694/12,{0,1500.001,4500.001,9000.001,35000.001,55000.001,80000.001},{0,105,555,1005,2755,5505,13505})</f>
        <v>0</v>
      </c>
      <c r="G694" s="48">
        <f t="shared" si="35"/>
        <v>0</v>
      </c>
      <c r="H694" s="48" t="e">
        <f t="shared" ca="1" si="34"/>
        <v>#N/A</v>
      </c>
      <c r="I694" s="1"/>
    </row>
    <row r="695" spans="1:9">
      <c r="A695" s="43" t="s">
        <v>694</v>
      </c>
      <c r="B695" s="44">
        <f>IF(B694=0,0,IF((B694+100)*12&lt;=年薪个税筹划!$C$5,B694+100,0))</f>
        <v>0</v>
      </c>
      <c r="C695" s="44">
        <f t="shared" si="33"/>
        <v>0</v>
      </c>
      <c r="D695" s="44">
        <f>(B695&lt;&gt;0)*年薪个税筹划!$C$5-方案清单!B695*12</f>
        <v>0</v>
      </c>
      <c r="E695" s="45">
        <f>ROUND(MAX((B695-3500)*{0.03,0.1,0.2,0.25,0.3,0.35,0.45}-{0,105,555,1005,2755,5505,13505},0),2)</f>
        <v>0</v>
      </c>
      <c r="F695" s="45">
        <f>LOOKUP(D695/12,{0,1500.001,4500.001,9000.001,35000.001,55000.001,80000.001},{0.03,0.1,0.2,0.25,0.3,0.35,0.45})*D695-LOOKUP(D695/12,{0,1500.001,4500.001,9000.001,35000.001,55000.001,80000.001},{0,105,555,1005,2755,5505,13505})</f>
        <v>0</v>
      </c>
      <c r="G695" s="45">
        <f t="shared" si="35"/>
        <v>0</v>
      </c>
      <c r="H695" s="45" t="e">
        <f t="shared" ca="1" si="34"/>
        <v>#N/A</v>
      </c>
      <c r="I695" s="1"/>
    </row>
    <row r="696" spans="1:9">
      <c r="A696" s="46" t="s">
        <v>695</v>
      </c>
      <c r="B696" s="47">
        <f>IF(B695=0,0,IF((B695+100)*12&lt;=年薪个税筹划!$C$5,B695+100,0))</f>
        <v>0</v>
      </c>
      <c r="C696" s="47">
        <f t="shared" si="33"/>
        <v>0</v>
      </c>
      <c r="D696" s="47">
        <f>(B696&lt;&gt;0)*年薪个税筹划!$C$5-方案清单!B696*12</f>
        <v>0</v>
      </c>
      <c r="E696" s="48">
        <f>ROUND(MAX((B696-3500)*{0.03,0.1,0.2,0.25,0.3,0.35,0.45}-{0,105,555,1005,2755,5505,13505},0),2)</f>
        <v>0</v>
      </c>
      <c r="F696" s="48">
        <f>LOOKUP(D696/12,{0,1500.001,4500.001,9000.001,35000.001,55000.001,80000.001},{0.03,0.1,0.2,0.25,0.3,0.35,0.45})*D696-LOOKUP(D696/12,{0,1500.001,4500.001,9000.001,35000.001,55000.001,80000.001},{0,105,555,1005,2755,5505,13505})</f>
        <v>0</v>
      </c>
      <c r="G696" s="48">
        <f t="shared" si="35"/>
        <v>0</v>
      </c>
      <c r="H696" s="48" t="e">
        <f t="shared" ca="1" si="34"/>
        <v>#N/A</v>
      </c>
      <c r="I696" s="1"/>
    </row>
    <row r="697" spans="1:9">
      <c r="A697" s="43" t="s">
        <v>696</v>
      </c>
      <c r="B697" s="44">
        <f>IF(B696=0,0,IF((B696+100)*12&lt;=年薪个税筹划!$C$5,B696+100,0))</f>
        <v>0</v>
      </c>
      <c r="C697" s="44">
        <f t="shared" si="33"/>
        <v>0</v>
      </c>
      <c r="D697" s="44">
        <f>(B697&lt;&gt;0)*年薪个税筹划!$C$5-方案清单!B697*12</f>
        <v>0</v>
      </c>
      <c r="E697" s="45">
        <f>ROUND(MAX((B697-3500)*{0.03,0.1,0.2,0.25,0.3,0.35,0.45}-{0,105,555,1005,2755,5505,13505},0),2)</f>
        <v>0</v>
      </c>
      <c r="F697" s="45">
        <f>LOOKUP(D697/12,{0,1500.001,4500.001,9000.001,35000.001,55000.001,80000.001},{0.03,0.1,0.2,0.25,0.3,0.35,0.45})*D697-LOOKUP(D697/12,{0,1500.001,4500.001,9000.001,35000.001,55000.001,80000.001},{0,105,555,1005,2755,5505,13505})</f>
        <v>0</v>
      </c>
      <c r="G697" s="45">
        <f t="shared" si="35"/>
        <v>0</v>
      </c>
      <c r="H697" s="45" t="e">
        <f t="shared" ca="1" si="34"/>
        <v>#N/A</v>
      </c>
      <c r="I697" s="1"/>
    </row>
    <row r="698" spans="1:9">
      <c r="A698" s="46" t="s">
        <v>697</v>
      </c>
      <c r="B698" s="47">
        <f>IF(B697=0,0,IF((B697+100)*12&lt;=年薪个税筹划!$C$5,B697+100,0))</f>
        <v>0</v>
      </c>
      <c r="C698" s="47">
        <f t="shared" si="33"/>
        <v>0</v>
      </c>
      <c r="D698" s="47">
        <f>(B698&lt;&gt;0)*年薪个税筹划!$C$5-方案清单!B698*12</f>
        <v>0</v>
      </c>
      <c r="E698" s="48">
        <f>ROUND(MAX((B698-3500)*{0.03,0.1,0.2,0.25,0.3,0.35,0.45}-{0,105,555,1005,2755,5505,13505},0),2)</f>
        <v>0</v>
      </c>
      <c r="F698" s="48">
        <f>LOOKUP(D698/12,{0,1500.001,4500.001,9000.001,35000.001,55000.001,80000.001},{0.03,0.1,0.2,0.25,0.3,0.35,0.45})*D698-LOOKUP(D698/12,{0,1500.001,4500.001,9000.001,35000.001,55000.001,80000.001},{0,105,555,1005,2755,5505,13505})</f>
        <v>0</v>
      </c>
      <c r="G698" s="48">
        <f t="shared" si="35"/>
        <v>0</v>
      </c>
      <c r="H698" s="48" t="e">
        <f t="shared" ca="1" si="34"/>
        <v>#N/A</v>
      </c>
      <c r="I698" s="1"/>
    </row>
    <row r="699" spans="1:9">
      <c r="A699" s="43" t="s">
        <v>698</v>
      </c>
      <c r="B699" s="44">
        <f>IF(B698=0,0,IF((B698+100)*12&lt;=年薪个税筹划!$C$5,B698+100,0))</f>
        <v>0</v>
      </c>
      <c r="C699" s="44">
        <f t="shared" si="33"/>
        <v>0</v>
      </c>
      <c r="D699" s="44">
        <f>(B699&lt;&gt;0)*年薪个税筹划!$C$5-方案清单!B699*12</f>
        <v>0</v>
      </c>
      <c r="E699" s="45">
        <f>ROUND(MAX((B699-3500)*{0.03,0.1,0.2,0.25,0.3,0.35,0.45}-{0,105,555,1005,2755,5505,13505},0),2)</f>
        <v>0</v>
      </c>
      <c r="F699" s="45">
        <f>LOOKUP(D699/12,{0,1500.001,4500.001,9000.001,35000.001,55000.001,80000.001},{0.03,0.1,0.2,0.25,0.3,0.35,0.45})*D699-LOOKUP(D699/12,{0,1500.001,4500.001,9000.001,35000.001,55000.001,80000.001},{0,105,555,1005,2755,5505,13505})</f>
        <v>0</v>
      </c>
      <c r="G699" s="45">
        <f t="shared" si="35"/>
        <v>0</v>
      </c>
      <c r="H699" s="45" t="e">
        <f t="shared" ca="1" si="34"/>
        <v>#N/A</v>
      </c>
      <c r="I699" s="1"/>
    </row>
    <row r="700" spans="1:9">
      <c r="A700" s="46" t="s">
        <v>699</v>
      </c>
      <c r="B700" s="47">
        <f>IF(B699=0,0,IF((B699+100)*12&lt;=年薪个税筹划!$C$5,B699+100,0))</f>
        <v>0</v>
      </c>
      <c r="C700" s="47">
        <f t="shared" si="33"/>
        <v>0</v>
      </c>
      <c r="D700" s="47">
        <f>(B700&lt;&gt;0)*年薪个税筹划!$C$5-方案清单!B700*12</f>
        <v>0</v>
      </c>
      <c r="E700" s="48">
        <f>ROUND(MAX((B700-3500)*{0.03,0.1,0.2,0.25,0.3,0.35,0.45}-{0,105,555,1005,2755,5505,13505},0),2)</f>
        <v>0</v>
      </c>
      <c r="F700" s="48">
        <f>LOOKUP(D700/12,{0,1500.001,4500.001,9000.001,35000.001,55000.001,80000.001},{0.03,0.1,0.2,0.25,0.3,0.35,0.45})*D700-LOOKUP(D700/12,{0,1500.001,4500.001,9000.001,35000.001,55000.001,80000.001},{0,105,555,1005,2755,5505,13505})</f>
        <v>0</v>
      </c>
      <c r="G700" s="48">
        <f t="shared" si="35"/>
        <v>0</v>
      </c>
      <c r="H700" s="48" t="e">
        <f t="shared" ca="1" si="34"/>
        <v>#N/A</v>
      </c>
      <c r="I700" s="1"/>
    </row>
    <row r="701" spans="1:9">
      <c r="A701" s="43" t="s">
        <v>700</v>
      </c>
      <c r="B701" s="44">
        <f>IF(B700=0,0,IF((B700+100)*12&lt;=年薪个税筹划!$C$5,B700+100,0))</f>
        <v>0</v>
      </c>
      <c r="C701" s="44">
        <f t="shared" si="33"/>
        <v>0</v>
      </c>
      <c r="D701" s="44">
        <f>(B701&lt;&gt;0)*年薪个税筹划!$C$5-方案清单!B701*12</f>
        <v>0</v>
      </c>
      <c r="E701" s="45">
        <f>ROUND(MAX((B701-3500)*{0.03,0.1,0.2,0.25,0.3,0.35,0.45}-{0,105,555,1005,2755,5505,13505},0),2)</f>
        <v>0</v>
      </c>
      <c r="F701" s="45">
        <f>LOOKUP(D701/12,{0,1500.001,4500.001,9000.001,35000.001,55000.001,80000.001},{0.03,0.1,0.2,0.25,0.3,0.35,0.45})*D701-LOOKUP(D701/12,{0,1500.001,4500.001,9000.001,35000.001,55000.001,80000.001},{0,105,555,1005,2755,5505,13505})</f>
        <v>0</v>
      </c>
      <c r="G701" s="45">
        <f t="shared" si="35"/>
        <v>0</v>
      </c>
      <c r="H701" s="45" t="e">
        <f t="shared" ca="1" si="34"/>
        <v>#N/A</v>
      </c>
      <c r="I701" s="1"/>
    </row>
    <row r="702" spans="1:9">
      <c r="A702" s="46" t="s">
        <v>701</v>
      </c>
      <c r="B702" s="47">
        <f>IF(B701=0,0,IF((B701+100)*12&lt;=年薪个税筹划!$C$5,B701+100,0))</f>
        <v>0</v>
      </c>
      <c r="C702" s="47">
        <f t="shared" si="33"/>
        <v>0</v>
      </c>
      <c r="D702" s="47">
        <f>(B702&lt;&gt;0)*年薪个税筹划!$C$5-方案清单!B702*12</f>
        <v>0</v>
      </c>
      <c r="E702" s="48">
        <f>ROUND(MAX((B702-3500)*{0.03,0.1,0.2,0.25,0.3,0.35,0.45}-{0,105,555,1005,2755,5505,13505},0),2)</f>
        <v>0</v>
      </c>
      <c r="F702" s="48">
        <f>LOOKUP(D702/12,{0,1500.001,4500.001,9000.001,35000.001,55000.001,80000.001},{0.03,0.1,0.2,0.25,0.3,0.35,0.45})*D702-LOOKUP(D702/12,{0,1500.001,4500.001,9000.001,35000.001,55000.001,80000.001},{0,105,555,1005,2755,5505,13505})</f>
        <v>0</v>
      </c>
      <c r="G702" s="48">
        <f t="shared" si="35"/>
        <v>0</v>
      </c>
      <c r="H702" s="48" t="e">
        <f t="shared" ca="1" si="34"/>
        <v>#N/A</v>
      </c>
      <c r="I702" s="1"/>
    </row>
    <row r="703" spans="1:9">
      <c r="A703" s="43" t="s">
        <v>702</v>
      </c>
      <c r="B703" s="44">
        <f>IF(B702=0,0,IF((B702+100)*12&lt;=年薪个税筹划!$C$5,B702+100,0))</f>
        <v>0</v>
      </c>
      <c r="C703" s="44">
        <f t="shared" si="33"/>
        <v>0</v>
      </c>
      <c r="D703" s="44">
        <f>(B703&lt;&gt;0)*年薪个税筹划!$C$5-方案清单!B703*12</f>
        <v>0</v>
      </c>
      <c r="E703" s="45">
        <f>ROUND(MAX((B703-3500)*{0.03,0.1,0.2,0.25,0.3,0.35,0.45}-{0,105,555,1005,2755,5505,13505},0),2)</f>
        <v>0</v>
      </c>
      <c r="F703" s="45">
        <f>LOOKUP(D703/12,{0,1500.001,4500.001,9000.001,35000.001,55000.001,80000.001},{0.03,0.1,0.2,0.25,0.3,0.35,0.45})*D703-LOOKUP(D703/12,{0,1500.001,4500.001,9000.001,35000.001,55000.001,80000.001},{0,105,555,1005,2755,5505,13505})</f>
        <v>0</v>
      </c>
      <c r="G703" s="45">
        <f t="shared" si="35"/>
        <v>0</v>
      </c>
      <c r="H703" s="45" t="e">
        <f t="shared" ca="1" si="34"/>
        <v>#N/A</v>
      </c>
      <c r="I703" s="1"/>
    </row>
    <row r="704" spans="1:9">
      <c r="A704" s="46" t="s">
        <v>703</v>
      </c>
      <c r="B704" s="47">
        <f>IF(B703=0,0,IF((B703+100)*12&lt;=年薪个税筹划!$C$5,B703+100,0))</f>
        <v>0</v>
      </c>
      <c r="C704" s="47">
        <f t="shared" si="33"/>
        <v>0</v>
      </c>
      <c r="D704" s="47">
        <f>(B704&lt;&gt;0)*年薪个税筹划!$C$5-方案清单!B704*12</f>
        <v>0</v>
      </c>
      <c r="E704" s="48">
        <f>ROUND(MAX((B704-3500)*{0.03,0.1,0.2,0.25,0.3,0.35,0.45}-{0,105,555,1005,2755,5505,13505},0),2)</f>
        <v>0</v>
      </c>
      <c r="F704" s="48">
        <f>LOOKUP(D704/12,{0,1500.001,4500.001,9000.001,35000.001,55000.001,80000.001},{0.03,0.1,0.2,0.25,0.3,0.35,0.45})*D704-LOOKUP(D704/12,{0,1500.001,4500.001,9000.001,35000.001,55000.001,80000.001},{0,105,555,1005,2755,5505,13505})</f>
        <v>0</v>
      </c>
      <c r="G704" s="48">
        <f t="shared" si="35"/>
        <v>0</v>
      </c>
      <c r="H704" s="48" t="e">
        <f t="shared" ca="1" si="34"/>
        <v>#N/A</v>
      </c>
      <c r="I704" s="1"/>
    </row>
    <row r="705" spans="1:9">
      <c r="A705" s="43" t="s">
        <v>704</v>
      </c>
      <c r="B705" s="44">
        <f>IF(B704=0,0,IF((B704+100)*12&lt;=年薪个税筹划!$C$5,B704+100,0))</f>
        <v>0</v>
      </c>
      <c r="C705" s="44">
        <f t="shared" si="33"/>
        <v>0</v>
      </c>
      <c r="D705" s="44">
        <f>(B705&lt;&gt;0)*年薪个税筹划!$C$5-方案清单!B705*12</f>
        <v>0</v>
      </c>
      <c r="E705" s="45">
        <f>ROUND(MAX((B705-3500)*{0.03,0.1,0.2,0.25,0.3,0.35,0.45}-{0,105,555,1005,2755,5505,13505},0),2)</f>
        <v>0</v>
      </c>
      <c r="F705" s="45">
        <f>LOOKUP(D705/12,{0,1500.001,4500.001,9000.001,35000.001,55000.001,80000.001},{0.03,0.1,0.2,0.25,0.3,0.35,0.45})*D705-LOOKUP(D705/12,{0,1500.001,4500.001,9000.001,35000.001,55000.001,80000.001},{0,105,555,1005,2755,5505,13505})</f>
        <v>0</v>
      </c>
      <c r="G705" s="45">
        <f t="shared" si="35"/>
        <v>0</v>
      </c>
      <c r="H705" s="45" t="e">
        <f t="shared" ca="1" si="34"/>
        <v>#N/A</v>
      </c>
      <c r="I705" s="1"/>
    </row>
    <row r="706" spans="1:9">
      <c r="A706" s="46" t="s">
        <v>705</v>
      </c>
      <c r="B706" s="47">
        <f>IF(B705=0,0,IF((B705+100)*12&lt;=年薪个税筹划!$C$5,B705+100,0))</f>
        <v>0</v>
      </c>
      <c r="C706" s="47">
        <f t="shared" ref="C706:C769" si="36">B706*12</f>
        <v>0</v>
      </c>
      <c r="D706" s="47">
        <f>(B706&lt;&gt;0)*年薪个税筹划!$C$5-方案清单!B706*12</f>
        <v>0</v>
      </c>
      <c r="E706" s="48">
        <f>ROUND(MAX((B706-3500)*{0.03,0.1,0.2,0.25,0.3,0.35,0.45}-{0,105,555,1005,2755,5505,13505},0),2)</f>
        <v>0</v>
      </c>
      <c r="F706" s="48">
        <f>LOOKUP(D706/12,{0,1500.001,4500.001,9000.001,35000.001,55000.001,80000.001},{0.03,0.1,0.2,0.25,0.3,0.35,0.45})*D706-LOOKUP(D706/12,{0,1500.001,4500.001,9000.001,35000.001,55000.001,80000.001},{0,105,555,1005,2755,5505,13505})</f>
        <v>0</v>
      </c>
      <c r="G706" s="48">
        <f t="shared" si="35"/>
        <v>0</v>
      </c>
      <c r="H706" s="48" t="e">
        <f t="shared" ref="H706:H769" ca="1" si="37">IF(G706=MIN(个税总额),G706,#N/A)</f>
        <v>#N/A</v>
      </c>
      <c r="I706" s="1"/>
    </row>
    <row r="707" spans="1:9">
      <c r="A707" s="43" t="s">
        <v>706</v>
      </c>
      <c r="B707" s="44">
        <f>IF(B706=0,0,IF((B706+100)*12&lt;=年薪个税筹划!$C$5,B706+100,0))</f>
        <v>0</v>
      </c>
      <c r="C707" s="44">
        <f t="shared" si="36"/>
        <v>0</v>
      </c>
      <c r="D707" s="44">
        <f>(B707&lt;&gt;0)*年薪个税筹划!$C$5-方案清单!B707*12</f>
        <v>0</v>
      </c>
      <c r="E707" s="45">
        <f>ROUND(MAX((B707-3500)*{0.03,0.1,0.2,0.25,0.3,0.35,0.45}-{0,105,555,1005,2755,5505,13505},0),2)</f>
        <v>0</v>
      </c>
      <c r="F707" s="45">
        <f>LOOKUP(D707/12,{0,1500.001,4500.001,9000.001,35000.001,55000.001,80000.001},{0.03,0.1,0.2,0.25,0.3,0.35,0.45})*D707-LOOKUP(D707/12,{0,1500.001,4500.001,9000.001,35000.001,55000.001,80000.001},{0,105,555,1005,2755,5505,13505})</f>
        <v>0</v>
      </c>
      <c r="G707" s="45">
        <f t="shared" si="35"/>
        <v>0</v>
      </c>
      <c r="H707" s="45" t="e">
        <f t="shared" ca="1" si="37"/>
        <v>#N/A</v>
      </c>
      <c r="I707" s="1"/>
    </row>
    <row r="708" spans="1:9">
      <c r="A708" s="46" t="s">
        <v>707</v>
      </c>
      <c r="B708" s="47">
        <f>IF(B707=0,0,IF((B707+100)*12&lt;=年薪个税筹划!$C$5,B707+100,0))</f>
        <v>0</v>
      </c>
      <c r="C708" s="47">
        <f t="shared" si="36"/>
        <v>0</v>
      </c>
      <c r="D708" s="47">
        <f>(B708&lt;&gt;0)*年薪个税筹划!$C$5-方案清单!B708*12</f>
        <v>0</v>
      </c>
      <c r="E708" s="48">
        <f>ROUND(MAX((B708-3500)*{0.03,0.1,0.2,0.25,0.3,0.35,0.45}-{0,105,555,1005,2755,5505,13505},0),2)</f>
        <v>0</v>
      </c>
      <c r="F708" s="48">
        <f>LOOKUP(D708/12,{0,1500.001,4500.001,9000.001,35000.001,55000.001,80000.001},{0.03,0.1,0.2,0.25,0.3,0.35,0.45})*D708-LOOKUP(D708/12,{0,1500.001,4500.001,9000.001,35000.001,55000.001,80000.001},{0,105,555,1005,2755,5505,13505})</f>
        <v>0</v>
      </c>
      <c r="G708" s="48">
        <f t="shared" si="35"/>
        <v>0</v>
      </c>
      <c r="H708" s="48" t="e">
        <f t="shared" ca="1" si="37"/>
        <v>#N/A</v>
      </c>
      <c r="I708" s="1"/>
    </row>
    <row r="709" spans="1:9">
      <c r="A709" s="43" t="s">
        <v>708</v>
      </c>
      <c r="B709" s="44">
        <f>IF(B708=0,0,IF((B708+100)*12&lt;=年薪个税筹划!$C$5,B708+100,0))</f>
        <v>0</v>
      </c>
      <c r="C709" s="44">
        <f t="shared" si="36"/>
        <v>0</v>
      </c>
      <c r="D709" s="44">
        <f>(B709&lt;&gt;0)*年薪个税筹划!$C$5-方案清单!B709*12</f>
        <v>0</v>
      </c>
      <c r="E709" s="45">
        <f>ROUND(MAX((B709-3500)*{0.03,0.1,0.2,0.25,0.3,0.35,0.45}-{0,105,555,1005,2755,5505,13505},0),2)</f>
        <v>0</v>
      </c>
      <c r="F709" s="45">
        <f>LOOKUP(D709/12,{0,1500.001,4500.001,9000.001,35000.001,55000.001,80000.001},{0.03,0.1,0.2,0.25,0.3,0.35,0.45})*D709-LOOKUP(D709/12,{0,1500.001,4500.001,9000.001,35000.001,55000.001,80000.001},{0,105,555,1005,2755,5505,13505})</f>
        <v>0</v>
      </c>
      <c r="G709" s="45">
        <f t="shared" si="35"/>
        <v>0</v>
      </c>
      <c r="H709" s="45" t="e">
        <f t="shared" ca="1" si="37"/>
        <v>#N/A</v>
      </c>
      <c r="I709" s="1"/>
    </row>
    <row r="710" spans="1:9">
      <c r="A710" s="46" t="s">
        <v>709</v>
      </c>
      <c r="B710" s="47">
        <f>IF(B709=0,0,IF((B709+100)*12&lt;=年薪个税筹划!$C$5,B709+100,0))</f>
        <v>0</v>
      </c>
      <c r="C710" s="47">
        <f t="shared" si="36"/>
        <v>0</v>
      </c>
      <c r="D710" s="47">
        <f>(B710&lt;&gt;0)*年薪个税筹划!$C$5-方案清单!B710*12</f>
        <v>0</v>
      </c>
      <c r="E710" s="48">
        <f>ROUND(MAX((B710-3500)*{0.03,0.1,0.2,0.25,0.3,0.35,0.45}-{0,105,555,1005,2755,5505,13505},0),2)</f>
        <v>0</v>
      </c>
      <c r="F710" s="48">
        <f>LOOKUP(D710/12,{0,1500.001,4500.001,9000.001,35000.001,55000.001,80000.001},{0.03,0.1,0.2,0.25,0.3,0.35,0.45})*D710-LOOKUP(D710/12,{0,1500.001,4500.001,9000.001,35000.001,55000.001,80000.001},{0,105,555,1005,2755,5505,13505})</f>
        <v>0</v>
      </c>
      <c r="G710" s="48">
        <f t="shared" si="35"/>
        <v>0</v>
      </c>
      <c r="H710" s="48" t="e">
        <f t="shared" ca="1" si="37"/>
        <v>#N/A</v>
      </c>
      <c r="I710" s="1"/>
    </row>
    <row r="711" spans="1:9">
      <c r="A711" s="43" t="s">
        <v>710</v>
      </c>
      <c r="B711" s="44">
        <f>IF(B710=0,0,IF((B710+100)*12&lt;=年薪个税筹划!$C$5,B710+100,0))</f>
        <v>0</v>
      </c>
      <c r="C711" s="44">
        <f t="shared" si="36"/>
        <v>0</v>
      </c>
      <c r="D711" s="44">
        <f>(B711&lt;&gt;0)*年薪个税筹划!$C$5-方案清单!B711*12</f>
        <v>0</v>
      </c>
      <c r="E711" s="45">
        <f>ROUND(MAX((B711-3500)*{0.03,0.1,0.2,0.25,0.3,0.35,0.45}-{0,105,555,1005,2755,5505,13505},0),2)</f>
        <v>0</v>
      </c>
      <c r="F711" s="45">
        <f>LOOKUP(D711/12,{0,1500.001,4500.001,9000.001,35000.001,55000.001,80000.001},{0.03,0.1,0.2,0.25,0.3,0.35,0.45})*D711-LOOKUP(D711/12,{0,1500.001,4500.001,9000.001,35000.001,55000.001,80000.001},{0,105,555,1005,2755,5505,13505})</f>
        <v>0</v>
      </c>
      <c r="G711" s="45">
        <f t="shared" si="35"/>
        <v>0</v>
      </c>
      <c r="H711" s="45" t="e">
        <f t="shared" ca="1" si="37"/>
        <v>#N/A</v>
      </c>
      <c r="I711" s="1"/>
    </row>
    <row r="712" spans="1:9">
      <c r="A712" s="46" t="s">
        <v>711</v>
      </c>
      <c r="B712" s="47">
        <f>IF(B711=0,0,IF((B711+100)*12&lt;=年薪个税筹划!$C$5,B711+100,0))</f>
        <v>0</v>
      </c>
      <c r="C712" s="47">
        <f t="shared" si="36"/>
        <v>0</v>
      </c>
      <c r="D712" s="47">
        <f>(B712&lt;&gt;0)*年薪个税筹划!$C$5-方案清单!B712*12</f>
        <v>0</v>
      </c>
      <c r="E712" s="48">
        <f>ROUND(MAX((B712-3500)*{0.03,0.1,0.2,0.25,0.3,0.35,0.45}-{0,105,555,1005,2755,5505,13505},0),2)</f>
        <v>0</v>
      </c>
      <c r="F712" s="48">
        <f>LOOKUP(D712/12,{0,1500.001,4500.001,9000.001,35000.001,55000.001,80000.001},{0.03,0.1,0.2,0.25,0.3,0.35,0.45})*D712-LOOKUP(D712/12,{0,1500.001,4500.001,9000.001,35000.001,55000.001,80000.001},{0,105,555,1005,2755,5505,13505})</f>
        <v>0</v>
      </c>
      <c r="G712" s="48">
        <f t="shared" si="35"/>
        <v>0</v>
      </c>
      <c r="H712" s="48" t="e">
        <f t="shared" ca="1" si="37"/>
        <v>#N/A</v>
      </c>
      <c r="I712" s="1"/>
    </row>
    <row r="713" spans="1:9">
      <c r="A713" s="43" t="s">
        <v>712</v>
      </c>
      <c r="B713" s="44">
        <f>IF(B712=0,0,IF((B712+100)*12&lt;=年薪个税筹划!$C$5,B712+100,0))</f>
        <v>0</v>
      </c>
      <c r="C713" s="44">
        <f t="shared" si="36"/>
        <v>0</v>
      </c>
      <c r="D713" s="44">
        <f>(B713&lt;&gt;0)*年薪个税筹划!$C$5-方案清单!B713*12</f>
        <v>0</v>
      </c>
      <c r="E713" s="45">
        <f>ROUND(MAX((B713-3500)*{0.03,0.1,0.2,0.25,0.3,0.35,0.45}-{0,105,555,1005,2755,5505,13505},0),2)</f>
        <v>0</v>
      </c>
      <c r="F713" s="45">
        <f>LOOKUP(D713/12,{0,1500.001,4500.001,9000.001,35000.001,55000.001,80000.001},{0.03,0.1,0.2,0.25,0.3,0.35,0.45})*D713-LOOKUP(D713/12,{0,1500.001,4500.001,9000.001,35000.001,55000.001,80000.001},{0,105,555,1005,2755,5505,13505})</f>
        <v>0</v>
      </c>
      <c r="G713" s="45">
        <f t="shared" si="35"/>
        <v>0</v>
      </c>
      <c r="H713" s="45" t="e">
        <f t="shared" ca="1" si="37"/>
        <v>#N/A</v>
      </c>
      <c r="I713" s="1"/>
    </row>
    <row r="714" spans="1:9">
      <c r="A714" s="46" t="s">
        <v>713</v>
      </c>
      <c r="B714" s="47">
        <f>IF(B713=0,0,IF((B713+100)*12&lt;=年薪个税筹划!$C$5,B713+100,0))</f>
        <v>0</v>
      </c>
      <c r="C714" s="47">
        <f t="shared" si="36"/>
        <v>0</v>
      </c>
      <c r="D714" s="47">
        <f>(B714&lt;&gt;0)*年薪个税筹划!$C$5-方案清单!B714*12</f>
        <v>0</v>
      </c>
      <c r="E714" s="48">
        <f>ROUND(MAX((B714-3500)*{0.03,0.1,0.2,0.25,0.3,0.35,0.45}-{0,105,555,1005,2755,5505,13505},0),2)</f>
        <v>0</v>
      </c>
      <c r="F714" s="48">
        <f>LOOKUP(D714/12,{0,1500.001,4500.001,9000.001,35000.001,55000.001,80000.001},{0.03,0.1,0.2,0.25,0.3,0.35,0.45})*D714-LOOKUP(D714/12,{0,1500.001,4500.001,9000.001,35000.001,55000.001,80000.001},{0,105,555,1005,2755,5505,13505})</f>
        <v>0</v>
      </c>
      <c r="G714" s="48">
        <f t="shared" si="35"/>
        <v>0</v>
      </c>
      <c r="H714" s="48" t="e">
        <f t="shared" ca="1" si="37"/>
        <v>#N/A</v>
      </c>
      <c r="I714" s="1"/>
    </row>
    <row r="715" spans="1:9">
      <c r="A715" s="43" t="s">
        <v>714</v>
      </c>
      <c r="B715" s="44">
        <f>IF(B714=0,0,IF((B714+100)*12&lt;=年薪个税筹划!$C$5,B714+100,0))</f>
        <v>0</v>
      </c>
      <c r="C715" s="44">
        <f t="shared" si="36"/>
        <v>0</v>
      </c>
      <c r="D715" s="44">
        <f>(B715&lt;&gt;0)*年薪个税筹划!$C$5-方案清单!B715*12</f>
        <v>0</v>
      </c>
      <c r="E715" s="45">
        <f>ROUND(MAX((B715-3500)*{0.03,0.1,0.2,0.25,0.3,0.35,0.45}-{0,105,555,1005,2755,5505,13505},0),2)</f>
        <v>0</v>
      </c>
      <c r="F715" s="45">
        <f>LOOKUP(D715/12,{0,1500.001,4500.001,9000.001,35000.001,55000.001,80000.001},{0.03,0.1,0.2,0.25,0.3,0.35,0.45})*D715-LOOKUP(D715/12,{0,1500.001,4500.001,9000.001,35000.001,55000.001,80000.001},{0,105,555,1005,2755,5505,13505})</f>
        <v>0</v>
      </c>
      <c r="G715" s="45">
        <f t="shared" si="35"/>
        <v>0</v>
      </c>
      <c r="H715" s="45" t="e">
        <f t="shared" ca="1" si="37"/>
        <v>#N/A</v>
      </c>
      <c r="I715" s="1"/>
    </row>
    <row r="716" spans="1:9">
      <c r="A716" s="46" t="s">
        <v>715</v>
      </c>
      <c r="B716" s="47">
        <f>IF(B715=0,0,IF((B715+100)*12&lt;=年薪个税筹划!$C$5,B715+100,0))</f>
        <v>0</v>
      </c>
      <c r="C716" s="47">
        <f t="shared" si="36"/>
        <v>0</v>
      </c>
      <c r="D716" s="47">
        <f>(B716&lt;&gt;0)*年薪个税筹划!$C$5-方案清单!B716*12</f>
        <v>0</v>
      </c>
      <c r="E716" s="48">
        <f>ROUND(MAX((B716-3500)*{0.03,0.1,0.2,0.25,0.3,0.35,0.45}-{0,105,555,1005,2755,5505,13505},0),2)</f>
        <v>0</v>
      </c>
      <c r="F716" s="48">
        <f>LOOKUP(D716/12,{0,1500.001,4500.001,9000.001,35000.001,55000.001,80000.001},{0.03,0.1,0.2,0.25,0.3,0.35,0.45})*D716-LOOKUP(D716/12,{0,1500.001,4500.001,9000.001,35000.001,55000.001,80000.001},{0,105,555,1005,2755,5505,13505})</f>
        <v>0</v>
      </c>
      <c r="G716" s="48">
        <f t="shared" si="35"/>
        <v>0</v>
      </c>
      <c r="H716" s="48" t="e">
        <f t="shared" ca="1" si="37"/>
        <v>#N/A</v>
      </c>
      <c r="I716" s="1"/>
    </row>
    <row r="717" spans="1:9">
      <c r="A717" s="43" t="s">
        <v>716</v>
      </c>
      <c r="B717" s="44">
        <f>IF(B716=0,0,IF((B716+100)*12&lt;=年薪个税筹划!$C$5,B716+100,0))</f>
        <v>0</v>
      </c>
      <c r="C717" s="44">
        <f t="shared" si="36"/>
        <v>0</v>
      </c>
      <c r="D717" s="44">
        <f>(B717&lt;&gt;0)*年薪个税筹划!$C$5-方案清单!B717*12</f>
        <v>0</v>
      </c>
      <c r="E717" s="45">
        <f>ROUND(MAX((B717-3500)*{0.03,0.1,0.2,0.25,0.3,0.35,0.45}-{0,105,555,1005,2755,5505,13505},0),2)</f>
        <v>0</v>
      </c>
      <c r="F717" s="45">
        <f>LOOKUP(D717/12,{0,1500.001,4500.001,9000.001,35000.001,55000.001,80000.001},{0.03,0.1,0.2,0.25,0.3,0.35,0.45})*D717-LOOKUP(D717/12,{0,1500.001,4500.001,9000.001,35000.001,55000.001,80000.001},{0,105,555,1005,2755,5505,13505})</f>
        <v>0</v>
      </c>
      <c r="G717" s="45">
        <f t="shared" si="35"/>
        <v>0</v>
      </c>
      <c r="H717" s="45" t="e">
        <f t="shared" ca="1" si="37"/>
        <v>#N/A</v>
      </c>
      <c r="I717" s="1"/>
    </row>
    <row r="718" spans="1:9">
      <c r="A718" s="46" t="s">
        <v>717</v>
      </c>
      <c r="B718" s="47">
        <f>IF(B717=0,0,IF((B717+100)*12&lt;=年薪个税筹划!$C$5,B717+100,0))</f>
        <v>0</v>
      </c>
      <c r="C718" s="47">
        <f t="shared" si="36"/>
        <v>0</v>
      </c>
      <c r="D718" s="47">
        <f>(B718&lt;&gt;0)*年薪个税筹划!$C$5-方案清单!B718*12</f>
        <v>0</v>
      </c>
      <c r="E718" s="48">
        <f>ROUND(MAX((B718-3500)*{0.03,0.1,0.2,0.25,0.3,0.35,0.45}-{0,105,555,1005,2755,5505,13505},0),2)</f>
        <v>0</v>
      </c>
      <c r="F718" s="48">
        <f>LOOKUP(D718/12,{0,1500.001,4500.001,9000.001,35000.001,55000.001,80000.001},{0.03,0.1,0.2,0.25,0.3,0.35,0.45})*D718-LOOKUP(D718/12,{0,1500.001,4500.001,9000.001,35000.001,55000.001,80000.001},{0,105,555,1005,2755,5505,13505})</f>
        <v>0</v>
      </c>
      <c r="G718" s="48">
        <f t="shared" si="35"/>
        <v>0</v>
      </c>
      <c r="H718" s="48" t="e">
        <f t="shared" ca="1" si="37"/>
        <v>#N/A</v>
      </c>
      <c r="I718" s="1"/>
    </row>
    <row r="719" spans="1:9">
      <c r="A719" s="43" t="s">
        <v>718</v>
      </c>
      <c r="B719" s="44">
        <f>IF(B718=0,0,IF((B718+100)*12&lt;=年薪个税筹划!$C$5,B718+100,0))</f>
        <v>0</v>
      </c>
      <c r="C719" s="44">
        <f t="shared" si="36"/>
        <v>0</v>
      </c>
      <c r="D719" s="44">
        <f>(B719&lt;&gt;0)*年薪个税筹划!$C$5-方案清单!B719*12</f>
        <v>0</v>
      </c>
      <c r="E719" s="45">
        <f>ROUND(MAX((B719-3500)*{0.03,0.1,0.2,0.25,0.3,0.35,0.45}-{0,105,555,1005,2755,5505,13505},0),2)</f>
        <v>0</v>
      </c>
      <c r="F719" s="45">
        <f>LOOKUP(D719/12,{0,1500.001,4500.001,9000.001,35000.001,55000.001,80000.001},{0.03,0.1,0.2,0.25,0.3,0.35,0.45})*D719-LOOKUP(D719/12,{0,1500.001,4500.001,9000.001,35000.001,55000.001,80000.001},{0,105,555,1005,2755,5505,13505})</f>
        <v>0</v>
      </c>
      <c r="G719" s="45">
        <f t="shared" si="35"/>
        <v>0</v>
      </c>
      <c r="H719" s="45" t="e">
        <f t="shared" ca="1" si="37"/>
        <v>#N/A</v>
      </c>
      <c r="I719" s="1"/>
    </row>
    <row r="720" spans="1:9">
      <c r="A720" s="46" t="s">
        <v>719</v>
      </c>
      <c r="B720" s="47">
        <f>IF(B719=0,0,IF((B719+100)*12&lt;=年薪个税筹划!$C$5,B719+100,0))</f>
        <v>0</v>
      </c>
      <c r="C720" s="47">
        <f t="shared" si="36"/>
        <v>0</v>
      </c>
      <c r="D720" s="47">
        <f>(B720&lt;&gt;0)*年薪个税筹划!$C$5-方案清单!B720*12</f>
        <v>0</v>
      </c>
      <c r="E720" s="48">
        <f>ROUND(MAX((B720-3500)*{0.03,0.1,0.2,0.25,0.3,0.35,0.45}-{0,105,555,1005,2755,5505,13505},0),2)</f>
        <v>0</v>
      </c>
      <c r="F720" s="48">
        <f>LOOKUP(D720/12,{0,1500.001,4500.001,9000.001,35000.001,55000.001,80000.001},{0.03,0.1,0.2,0.25,0.3,0.35,0.45})*D720-LOOKUP(D720/12,{0,1500.001,4500.001,9000.001,35000.001,55000.001,80000.001},{0,105,555,1005,2755,5505,13505})</f>
        <v>0</v>
      </c>
      <c r="G720" s="48">
        <f t="shared" si="35"/>
        <v>0</v>
      </c>
      <c r="H720" s="48" t="e">
        <f t="shared" ca="1" si="37"/>
        <v>#N/A</v>
      </c>
      <c r="I720" s="1"/>
    </row>
    <row r="721" spans="1:9">
      <c r="A721" s="43" t="s">
        <v>720</v>
      </c>
      <c r="B721" s="44">
        <f>IF(B720=0,0,IF((B720+100)*12&lt;=年薪个税筹划!$C$5,B720+100,0))</f>
        <v>0</v>
      </c>
      <c r="C721" s="44">
        <f t="shared" si="36"/>
        <v>0</v>
      </c>
      <c r="D721" s="44">
        <f>(B721&lt;&gt;0)*年薪个税筹划!$C$5-方案清单!B721*12</f>
        <v>0</v>
      </c>
      <c r="E721" s="45">
        <f>ROUND(MAX((B721-3500)*{0.03,0.1,0.2,0.25,0.3,0.35,0.45}-{0,105,555,1005,2755,5505,13505},0),2)</f>
        <v>0</v>
      </c>
      <c r="F721" s="45">
        <f>LOOKUP(D721/12,{0,1500.001,4500.001,9000.001,35000.001,55000.001,80000.001},{0.03,0.1,0.2,0.25,0.3,0.35,0.45})*D721-LOOKUP(D721/12,{0,1500.001,4500.001,9000.001,35000.001,55000.001,80000.001},{0,105,555,1005,2755,5505,13505})</f>
        <v>0</v>
      </c>
      <c r="G721" s="45">
        <f t="shared" si="35"/>
        <v>0</v>
      </c>
      <c r="H721" s="45" t="e">
        <f t="shared" ca="1" si="37"/>
        <v>#N/A</v>
      </c>
      <c r="I721" s="1"/>
    </row>
    <row r="722" spans="1:9">
      <c r="A722" s="46" t="s">
        <v>721</v>
      </c>
      <c r="B722" s="47">
        <f>IF(B721=0,0,IF((B721+100)*12&lt;=年薪个税筹划!$C$5,B721+100,0))</f>
        <v>0</v>
      </c>
      <c r="C722" s="47">
        <f t="shared" si="36"/>
        <v>0</v>
      </c>
      <c r="D722" s="47">
        <f>(B722&lt;&gt;0)*年薪个税筹划!$C$5-方案清单!B722*12</f>
        <v>0</v>
      </c>
      <c r="E722" s="48">
        <f>ROUND(MAX((B722-3500)*{0.03,0.1,0.2,0.25,0.3,0.35,0.45}-{0,105,555,1005,2755,5505,13505},0),2)</f>
        <v>0</v>
      </c>
      <c r="F722" s="48">
        <f>LOOKUP(D722/12,{0,1500.001,4500.001,9000.001,35000.001,55000.001,80000.001},{0.03,0.1,0.2,0.25,0.3,0.35,0.45})*D722-LOOKUP(D722/12,{0,1500.001,4500.001,9000.001,35000.001,55000.001,80000.001},{0,105,555,1005,2755,5505,13505})</f>
        <v>0</v>
      </c>
      <c r="G722" s="48">
        <f t="shared" si="35"/>
        <v>0</v>
      </c>
      <c r="H722" s="48" t="e">
        <f t="shared" ca="1" si="37"/>
        <v>#N/A</v>
      </c>
      <c r="I722" s="1"/>
    </row>
    <row r="723" spans="1:9">
      <c r="A723" s="43" t="s">
        <v>722</v>
      </c>
      <c r="B723" s="44">
        <f>IF(B722=0,0,IF((B722+100)*12&lt;=年薪个税筹划!$C$5,B722+100,0))</f>
        <v>0</v>
      </c>
      <c r="C723" s="44">
        <f t="shared" si="36"/>
        <v>0</v>
      </c>
      <c r="D723" s="44">
        <f>(B723&lt;&gt;0)*年薪个税筹划!$C$5-方案清单!B723*12</f>
        <v>0</v>
      </c>
      <c r="E723" s="45">
        <f>ROUND(MAX((B723-3500)*{0.03,0.1,0.2,0.25,0.3,0.35,0.45}-{0,105,555,1005,2755,5505,13505},0),2)</f>
        <v>0</v>
      </c>
      <c r="F723" s="45">
        <f>LOOKUP(D723/12,{0,1500.001,4500.001,9000.001,35000.001,55000.001,80000.001},{0.03,0.1,0.2,0.25,0.3,0.35,0.45})*D723-LOOKUP(D723/12,{0,1500.001,4500.001,9000.001,35000.001,55000.001,80000.001},{0,105,555,1005,2755,5505,13505})</f>
        <v>0</v>
      </c>
      <c r="G723" s="45">
        <f t="shared" si="35"/>
        <v>0</v>
      </c>
      <c r="H723" s="45" t="e">
        <f t="shared" ca="1" si="37"/>
        <v>#N/A</v>
      </c>
      <c r="I723" s="1"/>
    </row>
    <row r="724" spans="1:9">
      <c r="A724" s="46" t="s">
        <v>723</v>
      </c>
      <c r="B724" s="47">
        <f>IF(B723=0,0,IF((B723+100)*12&lt;=年薪个税筹划!$C$5,B723+100,0))</f>
        <v>0</v>
      </c>
      <c r="C724" s="47">
        <f t="shared" si="36"/>
        <v>0</v>
      </c>
      <c r="D724" s="47">
        <f>(B724&lt;&gt;0)*年薪个税筹划!$C$5-方案清单!B724*12</f>
        <v>0</v>
      </c>
      <c r="E724" s="48">
        <f>ROUND(MAX((B724-3500)*{0.03,0.1,0.2,0.25,0.3,0.35,0.45}-{0,105,555,1005,2755,5505,13505},0),2)</f>
        <v>0</v>
      </c>
      <c r="F724" s="48">
        <f>LOOKUP(D724/12,{0,1500.001,4500.001,9000.001,35000.001,55000.001,80000.001},{0.03,0.1,0.2,0.25,0.3,0.35,0.45})*D724-LOOKUP(D724/12,{0,1500.001,4500.001,9000.001,35000.001,55000.001,80000.001},{0,105,555,1005,2755,5505,13505})</f>
        <v>0</v>
      </c>
      <c r="G724" s="48">
        <f t="shared" si="35"/>
        <v>0</v>
      </c>
      <c r="H724" s="48" t="e">
        <f t="shared" ca="1" si="37"/>
        <v>#N/A</v>
      </c>
      <c r="I724" s="1"/>
    </row>
    <row r="725" spans="1:9">
      <c r="A725" s="43" t="s">
        <v>724</v>
      </c>
      <c r="B725" s="44">
        <f>IF(B724=0,0,IF((B724+100)*12&lt;=年薪个税筹划!$C$5,B724+100,0))</f>
        <v>0</v>
      </c>
      <c r="C725" s="44">
        <f t="shared" si="36"/>
        <v>0</v>
      </c>
      <c r="D725" s="44">
        <f>(B725&lt;&gt;0)*年薪个税筹划!$C$5-方案清单!B725*12</f>
        <v>0</v>
      </c>
      <c r="E725" s="45">
        <f>ROUND(MAX((B725-3500)*{0.03,0.1,0.2,0.25,0.3,0.35,0.45}-{0,105,555,1005,2755,5505,13505},0),2)</f>
        <v>0</v>
      </c>
      <c r="F725" s="45">
        <f>LOOKUP(D725/12,{0,1500.001,4500.001,9000.001,35000.001,55000.001,80000.001},{0.03,0.1,0.2,0.25,0.3,0.35,0.45})*D725-LOOKUP(D725/12,{0,1500.001,4500.001,9000.001,35000.001,55000.001,80000.001},{0,105,555,1005,2755,5505,13505})</f>
        <v>0</v>
      </c>
      <c r="G725" s="45">
        <f t="shared" si="35"/>
        <v>0</v>
      </c>
      <c r="H725" s="45" t="e">
        <f t="shared" ca="1" si="37"/>
        <v>#N/A</v>
      </c>
      <c r="I725" s="1"/>
    </row>
    <row r="726" spans="1:9">
      <c r="A726" s="46" t="s">
        <v>725</v>
      </c>
      <c r="B726" s="47">
        <f>IF(B725=0,0,IF((B725+100)*12&lt;=年薪个税筹划!$C$5,B725+100,0))</f>
        <v>0</v>
      </c>
      <c r="C726" s="47">
        <f t="shared" si="36"/>
        <v>0</v>
      </c>
      <c r="D726" s="47">
        <f>(B726&lt;&gt;0)*年薪个税筹划!$C$5-方案清单!B726*12</f>
        <v>0</v>
      </c>
      <c r="E726" s="48">
        <f>ROUND(MAX((B726-3500)*{0.03,0.1,0.2,0.25,0.3,0.35,0.45}-{0,105,555,1005,2755,5505,13505},0),2)</f>
        <v>0</v>
      </c>
      <c r="F726" s="48">
        <f>LOOKUP(D726/12,{0,1500.001,4500.001,9000.001,35000.001,55000.001,80000.001},{0.03,0.1,0.2,0.25,0.3,0.35,0.45})*D726-LOOKUP(D726/12,{0,1500.001,4500.001,9000.001,35000.001,55000.001,80000.001},{0,105,555,1005,2755,5505,13505})</f>
        <v>0</v>
      </c>
      <c r="G726" s="48">
        <f t="shared" si="35"/>
        <v>0</v>
      </c>
      <c r="H726" s="48" t="e">
        <f t="shared" ca="1" si="37"/>
        <v>#N/A</v>
      </c>
      <c r="I726" s="1"/>
    </row>
    <row r="727" spans="1:9">
      <c r="A727" s="43" t="s">
        <v>726</v>
      </c>
      <c r="B727" s="44">
        <f>IF(B726=0,0,IF((B726+100)*12&lt;=年薪个税筹划!$C$5,B726+100,0))</f>
        <v>0</v>
      </c>
      <c r="C727" s="44">
        <f t="shared" si="36"/>
        <v>0</v>
      </c>
      <c r="D727" s="44">
        <f>(B727&lt;&gt;0)*年薪个税筹划!$C$5-方案清单!B727*12</f>
        <v>0</v>
      </c>
      <c r="E727" s="45">
        <f>ROUND(MAX((B727-3500)*{0.03,0.1,0.2,0.25,0.3,0.35,0.45}-{0,105,555,1005,2755,5505,13505},0),2)</f>
        <v>0</v>
      </c>
      <c r="F727" s="45">
        <f>LOOKUP(D727/12,{0,1500.001,4500.001,9000.001,35000.001,55000.001,80000.001},{0.03,0.1,0.2,0.25,0.3,0.35,0.45})*D727-LOOKUP(D727/12,{0,1500.001,4500.001,9000.001,35000.001,55000.001,80000.001},{0,105,555,1005,2755,5505,13505})</f>
        <v>0</v>
      </c>
      <c r="G727" s="45">
        <f t="shared" si="35"/>
        <v>0</v>
      </c>
      <c r="H727" s="45" t="e">
        <f t="shared" ca="1" si="37"/>
        <v>#N/A</v>
      </c>
      <c r="I727" s="1"/>
    </row>
    <row r="728" spans="1:9">
      <c r="A728" s="46" t="s">
        <v>727</v>
      </c>
      <c r="B728" s="47">
        <f>IF(B727=0,0,IF((B727+100)*12&lt;=年薪个税筹划!$C$5,B727+100,0))</f>
        <v>0</v>
      </c>
      <c r="C728" s="47">
        <f t="shared" si="36"/>
        <v>0</v>
      </c>
      <c r="D728" s="47">
        <f>(B728&lt;&gt;0)*年薪个税筹划!$C$5-方案清单!B728*12</f>
        <v>0</v>
      </c>
      <c r="E728" s="48">
        <f>ROUND(MAX((B728-3500)*{0.03,0.1,0.2,0.25,0.3,0.35,0.45}-{0,105,555,1005,2755,5505,13505},0),2)</f>
        <v>0</v>
      </c>
      <c r="F728" s="48">
        <f>LOOKUP(D728/12,{0,1500.001,4500.001,9000.001,35000.001,55000.001,80000.001},{0.03,0.1,0.2,0.25,0.3,0.35,0.45})*D728-LOOKUP(D728/12,{0,1500.001,4500.001,9000.001,35000.001,55000.001,80000.001},{0,105,555,1005,2755,5505,13505})</f>
        <v>0</v>
      </c>
      <c r="G728" s="48">
        <f t="shared" si="35"/>
        <v>0</v>
      </c>
      <c r="H728" s="48" t="e">
        <f t="shared" ca="1" si="37"/>
        <v>#N/A</v>
      </c>
      <c r="I728" s="1"/>
    </row>
    <row r="729" spans="1:9">
      <c r="A729" s="43" t="s">
        <v>728</v>
      </c>
      <c r="B729" s="44">
        <f>IF(B728=0,0,IF((B728+100)*12&lt;=年薪个税筹划!$C$5,B728+100,0))</f>
        <v>0</v>
      </c>
      <c r="C729" s="44">
        <f t="shared" si="36"/>
        <v>0</v>
      </c>
      <c r="D729" s="44">
        <f>(B729&lt;&gt;0)*年薪个税筹划!$C$5-方案清单!B729*12</f>
        <v>0</v>
      </c>
      <c r="E729" s="45">
        <f>ROUND(MAX((B729-3500)*{0.03,0.1,0.2,0.25,0.3,0.35,0.45}-{0,105,555,1005,2755,5505,13505},0),2)</f>
        <v>0</v>
      </c>
      <c r="F729" s="45">
        <f>LOOKUP(D729/12,{0,1500.001,4500.001,9000.001,35000.001,55000.001,80000.001},{0.03,0.1,0.2,0.25,0.3,0.35,0.45})*D729-LOOKUP(D729/12,{0,1500.001,4500.001,9000.001,35000.001,55000.001,80000.001},{0,105,555,1005,2755,5505,13505})</f>
        <v>0</v>
      </c>
      <c r="G729" s="45">
        <f t="shared" si="35"/>
        <v>0</v>
      </c>
      <c r="H729" s="45" t="e">
        <f t="shared" ca="1" si="37"/>
        <v>#N/A</v>
      </c>
      <c r="I729" s="1"/>
    </row>
    <row r="730" spans="1:9">
      <c r="A730" s="46" t="s">
        <v>729</v>
      </c>
      <c r="B730" s="47">
        <f>IF(B729=0,0,IF((B729+100)*12&lt;=年薪个税筹划!$C$5,B729+100,0))</f>
        <v>0</v>
      </c>
      <c r="C730" s="47">
        <f t="shared" si="36"/>
        <v>0</v>
      </c>
      <c r="D730" s="47">
        <f>(B730&lt;&gt;0)*年薪个税筹划!$C$5-方案清单!B730*12</f>
        <v>0</v>
      </c>
      <c r="E730" s="48">
        <f>ROUND(MAX((B730-3500)*{0.03,0.1,0.2,0.25,0.3,0.35,0.45}-{0,105,555,1005,2755,5505,13505},0),2)</f>
        <v>0</v>
      </c>
      <c r="F730" s="48">
        <f>LOOKUP(D730/12,{0,1500.001,4500.001,9000.001,35000.001,55000.001,80000.001},{0.03,0.1,0.2,0.25,0.3,0.35,0.45})*D730-LOOKUP(D730/12,{0,1500.001,4500.001,9000.001,35000.001,55000.001,80000.001},{0,105,555,1005,2755,5505,13505})</f>
        <v>0</v>
      </c>
      <c r="G730" s="48">
        <f t="shared" si="35"/>
        <v>0</v>
      </c>
      <c r="H730" s="48" t="e">
        <f t="shared" ca="1" si="37"/>
        <v>#N/A</v>
      </c>
      <c r="I730" s="1"/>
    </row>
    <row r="731" spans="1:9">
      <c r="A731" s="43" t="s">
        <v>730</v>
      </c>
      <c r="B731" s="44">
        <f>IF(B730=0,0,IF((B730+100)*12&lt;=年薪个税筹划!$C$5,B730+100,0))</f>
        <v>0</v>
      </c>
      <c r="C731" s="44">
        <f t="shared" si="36"/>
        <v>0</v>
      </c>
      <c r="D731" s="44">
        <f>(B731&lt;&gt;0)*年薪个税筹划!$C$5-方案清单!B731*12</f>
        <v>0</v>
      </c>
      <c r="E731" s="45">
        <f>ROUND(MAX((B731-3500)*{0.03,0.1,0.2,0.25,0.3,0.35,0.45}-{0,105,555,1005,2755,5505,13505},0),2)</f>
        <v>0</v>
      </c>
      <c r="F731" s="45">
        <f>LOOKUP(D731/12,{0,1500.001,4500.001,9000.001,35000.001,55000.001,80000.001},{0.03,0.1,0.2,0.25,0.3,0.35,0.45})*D731-LOOKUP(D731/12,{0,1500.001,4500.001,9000.001,35000.001,55000.001,80000.001},{0,105,555,1005,2755,5505,13505})</f>
        <v>0</v>
      </c>
      <c r="G731" s="45">
        <f t="shared" si="35"/>
        <v>0</v>
      </c>
      <c r="H731" s="45" t="e">
        <f t="shared" ca="1" si="37"/>
        <v>#N/A</v>
      </c>
      <c r="I731" s="1"/>
    </row>
    <row r="732" spans="1:9">
      <c r="A732" s="46" t="s">
        <v>731</v>
      </c>
      <c r="B732" s="47">
        <f>IF(B731=0,0,IF((B731+100)*12&lt;=年薪个税筹划!$C$5,B731+100,0))</f>
        <v>0</v>
      </c>
      <c r="C732" s="47">
        <f t="shared" si="36"/>
        <v>0</v>
      </c>
      <c r="D732" s="47">
        <f>(B732&lt;&gt;0)*年薪个税筹划!$C$5-方案清单!B732*12</f>
        <v>0</v>
      </c>
      <c r="E732" s="48">
        <f>ROUND(MAX((B732-3500)*{0.03,0.1,0.2,0.25,0.3,0.35,0.45}-{0,105,555,1005,2755,5505,13505},0),2)</f>
        <v>0</v>
      </c>
      <c r="F732" s="48">
        <f>LOOKUP(D732/12,{0,1500.001,4500.001,9000.001,35000.001,55000.001,80000.001},{0.03,0.1,0.2,0.25,0.3,0.35,0.45})*D732-LOOKUP(D732/12,{0,1500.001,4500.001,9000.001,35000.001,55000.001,80000.001},{0,105,555,1005,2755,5505,13505})</f>
        <v>0</v>
      </c>
      <c r="G732" s="48">
        <f t="shared" si="35"/>
        <v>0</v>
      </c>
      <c r="H732" s="48" t="e">
        <f t="shared" ca="1" si="37"/>
        <v>#N/A</v>
      </c>
      <c r="I732" s="1"/>
    </row>
    <row r="733" spans="1:9">
      <c r="A733" s="43" t="s">
        <v>732</v>
      </c>
      <c r="B733" s="44">
        <f>IF(B732=0,0,IF((B732+100)*12&lt;=年薪个税筹划!$C$5,B732+100,0))</f>
        <v>0</v>
      </c>
      <c r="C733" s="44">
        <f t="shared" si="36"/>
        <v>0</v>
      </c>
      <c r="D733" s="44">
        <f>(B733&lt;&gt;0)*年薪个税筹划!$C$5-方案清单!B733*12</f>
        <v>0</v>
      </c>
      <c r="E733" s="45">
        <f>ROUND(MAX((B733-3500)*{0.03,0.1,0.2,0.25,0.3,0.35,0.45}-{0,105,555,1005,2755,5505,13505},0),2)</f>
        <v>0</v>
      </c>
      <c r="F733" s="45">
        <f>LOOKUP(D733/12,{0,1500.001,4500.001,9000.001,35000.001,55000.001,80000.001},{0.03,0.1,0.2,0.25,0.3,0.35,0.45})*D733-LOOKUP(D733/12,{0,1500.001,4500.001,9000.001,35000.001,55000.001,80000.001},{0,105,555,1005,2755,5505,13505})</f>
        <v>0</v>
      </c>
      <c r="G733" s="45">
        <f t="shared" si="35"/>
        <v>0</v>
      </c>
      <c r="H733" s="45" t="e">
        <f t="shared" ca="1" si="37"/>
        <v>#N/A</v>
      </c>
      <c r="I733" s="1"/>
    </row>
    <row r="734" spans="1:9">
      <c r="A734" s="46" t="s">
        <v>733</v>
      </c>
      <c r="B734" s="47">
        <f>IF(B733=0,0,IF((B733+100)*12&lt;=年薪个税筹划!$C$5,B733+100,0))</f>
        <v>0</v>
      </c>
      <c r="C734" s="47">
        <f t="shared" si="36"/>
        <v>0</v>
      </c>
      <c r="D734" s="47">
        <f>(B734&lt;&gt;0)*年薪个税筹划!$C$5-方案清单!B734*12</f>
        <v>0</v>
      </c>
      <c r="E734" s="48">
        <f>ROUND(MAX((B734-3500)*{0.03,0.1,0.2,0.25,0.3,0.35,0.45}-{0,105,555,1005,2755,5505,13505},0),2)</f>
        <v>0</v>
      </c>
      <c r="F734" s="48">
        <f>LOOKUP(D734/12,{0,1500.001,4500.001,9000.001,35000.001,55000.001,80000.001},{0.03,0.1,0.2,0.25,0.3,0.35,0.45})*D734-LOOKUP(D734/12,{0,1500.001,4500.001,9000.001,35000.001,55000.001,80000.001},{0,105,555,1005,2755,5505,13505})</f>
        <v>0</v>
      </c>
      <c r="G734" s="48">
        <f t="shared" si="35"/>
        <v>0</v>
      </c>
      <c r="H734" s="48" t="e">
        <f t="shared" ca="1" si="37"/>
        <v>#N/A</v>
      </c>
      <c r="I734" s="1"/>
    </row>
    <row r="735" spans="1:9">
      <c r="A735" s="43" t="s">
        <v>734</v>
      </c>
      <c r="B735" s="44">
        <f>IF(B734=0,0,IF((B734+100)*12&lt;=年薪个税筹划!$C$5,B734+100,0))</f>
        <v>0</v>
      </c>
      <c r="C735" s="44">
        <f t="shared" si="36"/>
        <v>0</v>
      </c>
      <c r="D735" s="44">
        <f>(B735&lt;&gt;0)*年薪个税筹划!$C$5-方案清单!B735*12</f>
        <v>0</v>
      </c>
      <c r="E735" s="45">
        <f>ROUND(MAX((B735-3500)*{0.03,0.1,0.2,0.25,0.3,0.35,0.45}-{0,105,555,1005,2755,5505,13505},0),2)</f>
        <v>0</v>
      </c>
      <c r="F735" s="45">
        <f>LOOKUP(D735/12,{0,1500.001,4500.001,9000.001,35000.001,55000.001,80000.001},{0.03,0.1,0.2,0.25,0.3,0.35,0.45})*D735-LOOKUP(D735/12,{0,1500.001,4500.001,9000.001,35000.001,55000.001,80000.001},{0,105,555,1005,2755,5505,13505})</f>
        <v>0</v>
      </c>
      <c r="G735" s="45">
        <f t="shared" si="35"/>
        <v>0</v>
      </c>
      <c r="H735" s="45" t="e">
        <f t="shared" ca="1" si="37"/>
        <v>#N/A</v>
      </c>
      <c r="I735" s="1"/>
    </row>
    <row r="736" spans="1:9">
      <c r="A736" s="46" t="s">
        <v>735</v>
      </c>
      <c r="B736" s="47">
        <f>IF(B735=0,0,IF((B735+100)*12&lt;=年薪个税筹划!$C$5,B735+100,0))</f>
        <v>0</v>
      </c>
      <c r="C736" s="47">
        <f t="shared" si="36"/>
        <v>0</v>
      </c>
      <c r="D736" s="47">
        <f>(B736&lt;&gt;0)*年薪个税筹划!$C$5-方案清单!B736*12</f>
        <v>0</v>
      </c>
      <c r="E736" s="48">
        <f>ROUND(MAX((B736-3500)*{0.03,0.1,0.2,0.25,0.3,0.35,0.45}-{0,105,555,1005,2755,5505,13505},0),2)</f>
        <v>0</v>
      </c>
      <c r="F736" s="48">
        <f>LOOKUP(D736/12,{0,1500.001,4500.001,9000.001,35000.001,55000.001,80000.001},{0.03,0.1,0.2,0.25,0.3,0.35,0.45})*D736-LOOKUP(D736/12,{0,1500.001,4500.001,9000.001,35000.001,55000.001,80000.001},{0,105,555,1005,2755,5505,13505})</f>
        <v>0</v>
      </c>
      <c r="G736" s="48">
        <f t="shared" si="35"/>
        <v>0</v>
      </c>
      <c r="H736" s="48" t="e">
        <f t="shared" ca="1" si="37"/>
        <v>#N/A</v>
      </c>
      <c r="I736" s="1"/>
    </row>
    <row r="737" spans="1:9">
      <c r="A737" s="43" t="s">
        <v>736</v>
      </c>
      <c r="B737" s="44">
        <f>IF(B736=0,0,IF((B736+100)*12&lt;=年薪个税筹划!$C$5,B736+100,0))</f>
        <v>0</v>
      </c>
      <c r="C737" s="44">
        <f t="shared" si="36"/>
        <v>0</v>
      </c>
      <c r="D737" s="44">
        <f>(B737&lt;&gt;0)*年薪个税筹划!$C$5-方案清单!B737*12</f>
        <v>0</v>
      </c>
      <c r="E737" s="45">
        <f>ROUND(MAX((B737-3500)*{0.03,0.1,0.2,0.25,0.3,0.35,0.45}-{0,105,555,1005,2755,5505,13505},0),2)</f>
        <v>0</v>
      </c>
      <c r="F737" s="45">
        <f>LOOKUP(D737/12,{0,1500.001,4500.001,9000.001,35000.001,55000.001,80000.001},{0.03,0.1,0.2,0.25,0.3,0.35,0.45})*D737-LOOKUP(D737/12,{0,1500.001,4500.001,9000.001,35000.001,55000.001,80000.001},{0,105,555,1005,2755,5505,13505})</f>
        <v>0</v>
      </c>
      <c r="G737" s="45">
        <f t="shared" si="35"/>
        <v>0</v>
      </c>
      <c r="H737" s="45" t="e">
        <f t="shared" ca="1" si="37"/>
        <v>#N/A</v>
      </c>
      <c r="I737" s="1"/>
    </row>
    <row r="738" spans="1:9">
      <c r="A738" s="46" t="s">
        <v>737</v>
      </c>
      <c r="B738" s="47">
        <f>IF(B737=0,0,IF((B737+100)*12&lt;=年薪个税筹划!$C$5,B737+100,0))</f>
        <v>0</v>
      </c>
      <c r="C738" s="47">
        <f t="shared" si="36"/>
        <v>0</v>
      </c>
      <c r="D738" s="47">
        <f>(B738&lt;&gt;0)*年薪个税筹划!$C$5-方案清单!B738*12</f>
        <v>0</v>
      </c>
      <c r="E738" s="48">
        <f>ROUND(MAX((B738-3500)*{0.03,0.1,0.2,0.25,0.3,0.35,0.45}-{0,105,555,1005,2755,5505,13505},0),2)</f>
        <v>0</v>
      </c>
      <c r="F738" s="48">
        <f>LOOKUP(D738/12,{0,1500.001,4500.001,9000.001,35000.001,55000.001,80000.001},{0.03,0.1,0.2,0.25,0.3,0.35,0.45})*D738-LOOKUP(D738/12,{0,1500.001,4500.001,9000.001,35000.001,55000.001,80000.001},{0,105,555,1005,2755,5505,13505})</f>
        <v>0</v>
      </c>
      <c r="G738" s="48">
        <f t="shared" si="35"/>
        <v>0</v>
      </c>
      <c r="H738" s="48" t="e">
        <f t="shared" ca="1" si="37"/>
        <v>#N/A</v>
      </c>
      <c r="I738" s="1"/>
    </row>
    <row r="739" spans="1:9">
      <c r="A739" s="43" t="s">
        <v>738</v>
      </c>
      <c r="B739" s="44">
        <f>IF(B738=0,0,IF((B738+100)*12&lt;=年薪个税筹划!$C$5,B738+100,0))</f>
        <v>0</v>
      </c>
      <c r="C739" s="44">
        <f t="shared" si="36"/>
        <v>0</v>
      </c>
      <c r="D739" s="44">
        <f>(B739&lt;&gt;0)*年薪个税筹划!$C$5-方案清单!B739*12</f>
        <v>0</v>
      </c>
      <c r="E739" s="45">
        <f>ROUND(MAX((B739-3500)*{0.03,0.1,0.2,0.25,0.3,0.35,0.45}-{0,105,555,1005,2755,5505,13505},0),2)</f>
        <v>0</v>
      </c>
      <c r="F739" s="45">
        <f>LOOKUP(D739/12,{0,1500.001,4500.001,9000.001,35000.001,55000.001,80000.001},{0.03,0.1,0.2,0.25,0.3,0.35,0.45})*D739-LOOKUP(D739/12,{0,1500.001,4500.001,9000.001,35000.001,55000.001,80000.001},{0,105,555,1005,2755,5505,13505})</f>
        <v>0</v>
      </c>
      <c r="G739" s="45">
        <f t="shared" si="35"/>
        <v>0</v>
      </c>
      <c r="H739" s="45" t="e">
        <f t="shared" ca="1" si="37"/>
        <v>#N/A</v>
      </c>
      <c r="I739" s="1"/>
    </row>
    <row r="740" spans="1:9">
      <c r="A740" s="46" t="s">
        <v>739</v>
      </c>
      <c r="B740" s="47">
        <f>IF(B739=0,0,IF((B739+100)*12&lt;=年薪个税筹划!$C$5,B739+100,0))</f>
        <v>0</v>
      </c>
      <c r="C740" s="47">
        <f t="shared" si="36"/>
        <v>0</v>
      </c>
      <c r="D740" s="47">
        <f>(B740&lt;&gt;0)*年薪个税筹划!$C$5-方案清单!B740*12</f>
        <v>0</v>
      </c>
      <c r="E740" s="48">
        <f>ROUND(MAX((B740-3500)*{0.03,0.1,0.2,0.25,0.3,0.35,0.45}-{0,105,555,1005,2755,5505,13505},0),2)</f>
        <v>0</v>
      </c>
      <c r="F740" s="48">
        <f>LOOKUP(D740/12,{0,1500.001,4500.001,9000.001,35000.001,55000.001,80000.001},{0.03,0.1,0.2,0.25,0.3,0.35,0.45})*D740-LOOKUP(D740/12,{0,1500.001,4500.001,9000.001,35000.001,55000.001,80000.001},{0,105,555,1005,2755,5505,13505})</f>
        <v>0</v>
      </c>
      <c r="G740" s="48">
        <f t="shared" si="35"/>
        <v>0</v>
      </c>
      <c r="H740" s="48" t="e">
        <f t="shared" ca="1" si="37"/>
        <v>#N/A</v>
      </c>
      <c r="I740" s="1"/>
    </row>
    <row r="741" spans="1:9">
      <c r="A741" s="43" t="s">
        <v>740</v>
      </c>
      <c r="B741" s="44">
        <f>IF(B740=0,0,IF((B740+100)*12&lt;=年薪个税筹划!$C$5,B740+100,0))</f>
        <v>0</v>
      </c>
      <c r="C741" s="44">
        <f t="shared" si="36"/>
        <v>0</v>
      </c>
      <c r="D741" s="44">
        <f>(B741&lt;&gt;0)*年薪个税筹划!$C$5-方案清单!B741*12</f>
        <v>0</v>
      </c>
      <c r="E741" s="45">
        <f>ROUND(MAX((B741-3500)*{0.03,0.1,0.2,0.25,0.3,0.35,0.45}-{0,105,555,1005,2755,5505,13505},0),2)</f>
        <v>0</v>
      </c>
      <c r="F741" s="45">
        <f>LOOKUP(D741/12,{0,1500.001,4500.001,9000.001,35000.001,55000.001,80000.001},{0.03,0.1,0.2,0.25,0.3,0.35,0.45})*D741-LOOKUP(D741/12,{0,1500.001,4500.001,9000.001,35000.001,55000.001,80000.001},{0,105,555,1005,2755,5505,13505})</f>
        <v>0</v>
      </c>
      <c r="G741" s="45">
        <f t="shared" si="35"/>
        <v>0</v>
      </c>
      <c r="H741" s="45" t="e">
        <f t="shared" ca="1" si="37"/>
        <v>#N/A</v>
      </c>
      <c r="I741" s="1"/>
    </row>
    <row r="742" spans="1:9">
      <c r="A742" s="46" t="s">
        <v>741</v>
      </c>
      <c r="B742" s="47">
        <f>IF(B741=0,0,IF((B741+100)*12&lt;=年薪个税筹划!$C$5,B741+100,0))</f>
        <v>0</v>
      </c>
      <c r="C742" s="47">
        <f t="shared" si="36"/>
        <v>0</v>
      </c>
      <c r="D742" s="47">
        <f>(B742&lt;&gt;0)*年薪个税筹划!$C$5-方案清单!B742*12</f>
        <v>0</v>
      </c>
      <c r="E742" s="48">
        <f>ROUND(MAX((B742-3500)*{0.03,0.1,0.2,0.25,0.3,0.35,0.45}-{0,105,555,1005,2755,5505,13505},0),2)</f>
        <v>0</v>
      </c>
      <c r="F742" s="48">
        <f>LOOKUP(D742/12,{0,1500.001,4500.001,9000.001,35000.001,55000.001,80000.001},{0.03,0.1,0.2,0.25,0.3,0.35,0.45})*D742-LOOKUP(D742/12,{0,1500.001,4500.001,9000.001,35000.001,55000.001,80000.001},{0,105,555,1005,2755,5505,13505})</f>
        <v>0</v>
      </c>
      <c r="G742" s="48">
        <f t="shared" si="35"/>
        <v>0</v>
      </c>
      <c r="H742" s="48" t="e">
        <f t="shared" ca="1" si="37"/>
        <v>#N/A</v>
      </c>
      <c r="I742" s="1"/>
    </row>
    <row r="743" spans="1:9">
      <c r="A743" s="43" t="s">
        <v>742</v>
      </c>
      <c r="B743" s="44">
        <f>IF(B742=0,0,IF((B742+100)*12&lt;=年薪个税筹划!$C$5,B742+100,0))</f>
        <v>0</v>
      </c>
      <c r="C743" s="44">
        <f t="shared" si="36"/>
        <v>0</v>
      </c>
      <c r="D743" s="44">
        <f>(B743&lt;&gt;0)*年薪个税筹划!$C$5-方案清单!B743*12</f>
        <v>0</v>
      </c>
      <c r="E743" s="45">
        <f>ROUND(MAX((B743-3500)*{0.03,0.1,0.2,0.25,0.3,0.35,0.45}-{0,105,555,1005,2755,5505,13505},0),2)</f>
        <v>0</v>
      </c>
      <c r="F743" s="45">
        <f>LOOKUP(D743/12,{0,1500.001,4500.001,9000.001,35000.001,55000.001,80000.001},{0.03,0.1,0.2,0.25,0.3,0.35,0.45})*D743-LOOKUP(D743/12,{0,1500.001,4500.001,9000.001,35000.001,55000.001,80000.001},{0,105,555,1005,2755,5505,13505})</f>
        <v>0</v>
      </c>
      <c r="G743" s="45">
        <f t="shared" si="35"/>
        <v>0</v>
      </c>
      <c r="H743" s="45" t="e">
        <f t="shared" ca="1" si="37"/>
        <v>#N/A</v>
      </c>
      <c r="I743" s="1"/>
    </row>
    <row r="744" spans="1:9">
      <c r="A744" s="46" t="s">
        <v>743</v>
      </c>
      <c r="B744" s="47">
        <f>IF(B743=0,0,IF((B743+100)*12&lt;=年薪个税筹划!$C$5,B743+100,0))</f>
        <v>0</v>
      </c>
      <c r="C744" s="47">
        <f t="shared" si="36"/>
        <v>0</v>
      </c>
      <c r="D744" s="47">
        <f>(B744&lt;&gt;0)*年薪个税筹划!$C$5-方案清单!B744*12</f>
        <v>0</v>
      </c>
      <c r="E744" s="48">
        <f>ROUND(MAX((B744-3500)*{0.03,0.1,0.2,0.25,0.3,0.35,0.45}-{0,105,555,1005,2755,5505,13505},0),2)</f>
        <v>0</v>
      </c>
      <c r="F744" s="48">
        <f>LOOKUP(D744/12,{0,1500.001,4500.001,9000.001,35000.001,55000.001,80000.001},{0.03,0.1,0.2,0.25,0.3,0.35,0.45})*D744-LOOKUP(D744/12,{0,1500.001,4500.001,9000.001,35000.001,55000.001,80000.001},{0,105,555,1005,2755,5505,13505})</f>
        <v>0</v>
      </c>
      <c r="G744" s="48">
        <f t="shared" si="35"/>
        <v>0</v>
      </c>
      <c r="H744" s="48" t="e">
        <f t="shared" ca="1" si="37"/>
        <v>#N/A</v>
      </c>
      <c r="I744" s="1"/>
    </row>
    <row r="745" spans="1:9">
      <c r="A745" s="43" t="s">
        <v>744</v>
      </c>
      <c r="B745" s="44">
        <f>IF(B744=0,0,IF((B744+100)*12&lt;=年薪个税筹划!$C$5,B744+100,0))</f>
        <v>0</v>
      </c>
      <c r="C745" s="44">
        <f t="shared" si="36"/>
        <v>0</v>
      </c>
      <c r="D745" s="44">
        <f>(B745&lt;&gt;0)*年薪个税筹划!$C$5-方案清单!B745*12</f>
        <v>0</v>
      </c>
      <c r="E745" s="45">
        <f>ROUND(MAX((B745-3500)*{0.03,0.1,0.2,0.25,0.3,0.35,0.45}-{0,105,555,1005,2755,5505,13505},0),2)</f>
        <v>0</v>
      </c>
      <c r="F745" s="45">
        <f>LOOKUP(D745/12,{0,1500.001,4500.001,9000.001,35000.001,55000.001,80000.001},{0.03,0.1,0.2,0.25,0.3,0.35,0.45})*D745-LOOKUP(D745/12,{0,1500.001,4500.001,9000.001,35000.001,55000.001,80000.001},{0,105,555,1005,2755,5505,13505})</f>
        <v>0</v>
      </c>
      <c r="G745" s="45">
        <f t="shared" si="35"/>
        <v>0</v>
      </c>
      <c r="H745" s="45" t="e">
        <f t="shared" ca="1" si="37"/>
        <v>#N/A</v>
      </c>
      <c r="I745" s="1"/>
    </row>
    <row r="746" spans="1:9">
      <c r="A746" s="46" t="s">
        <v>745</v>
      </c>
      <c r="B746" s="47">
        <f>IF(B745=0,0,IF((B745+100)*12&lt;=年薪个税筹划!$C$5,B745+100,0))</f>
        <v>0</v>
      </c>
      <c r="C746" s="47">
        <f t="shared" si="36"/>
        <v>0</v>
      </c>
      <c r="D746" s="47">
        <f>(B746&lt;&gt;0)*年薪个税筹划!$C$5-方案清单!B746*12</f>
        <v>0</v>
      </c>
      <c r="E746" s="48">
        <f>ROUND(MAX((B746-3500)*{0.03,0.1,0.2,0.25,0.3,0.35,0.45}-{0,105,555,1005,2755,5505,13505},0),2)</f>
        <v>0</v>
      </c>
      <c r="F746" s="48">
        <f>LOOKUP(D746/12,{0,1500.001,4500.001,9000.001,35000.001,55000.001,80000.001},{0.03,0.1,0.2,0.25,0.3,0.35,0.45})*D746-LOOKUP(D746/12,{0,1500.001,4500.001,9000.001,35000.001,55000.001,80000.001},{0,105,555,1005,2755,5505,13505})</f>
        <v>0</v>
      </c>
      <c r="G746" s="48">
        <f t="shared" si="35"/>
        <v>0</v>
      </c>
      <c r="H746" s="48" t="e">
        <f t="shared" ca="1" si="37"/>
        <v>#N/A</v>
      </c>
      <c r="I746" s="1"/>
    </row>
    <row r="747" spans="1:9">
      <c r="A747" s="43" t="s">
        <v>746</v>
      </c>
      <c r="B747" s="44">
        <f>IF(B746=0,0,IF((B746+100)*12&lt;=年薪个税筹划!$C$5,B746+100,0))</f>
        <v>0</v>
      </c>
      <c r="C747" s="44">
        <f t="shared" si="36"/>
        <v>0</v>
      </c>
      <c r="D747" s="44">
        <f>(B747&lt;&gt;0)*年薪个税筹划!$C$5-方案清单!B747*12</f>
        <v>0</v>
      </c>
      <c r="E747" s="45">
        <f>ROUND(MAX((B747-3500)*{0.03,0.1,0.2,0.25,0.3,0.35,0.45}-{0,105,555,1005,2755,5505,13505},0),2)</f>
        <v>0</v>
      </c>
      <c r="F747" s="45">
        <f>LOOKUP(D747/12,{0,1500.001,4500.001,9000.001,35000.001,55000.001,80000.001},{0.03,0.1,0.2,0.25,0.3,0.35,0.45})*D747-LOOKUP(D747/12,{0,1500.001,4500.001,9000.001,35000.001,55000.001,80000.001},{0,105,555,1005,2755,5505,13505})</f>
        <v>0</v>
      </c>
      <c r="G747" s="45">
        <f t="shared" si="35"/>
        <v>0</v>
      </c>
      <c r="H747" s="45" t="e">
        <f t="shared" ca="1" si="37"/>
        <v>#N/A</v>
      </c>
      <c r="I747" s="1"/>
    </row>
    <row r="748" spans="1:9">
      <c r="A748" s="46" t="s">
        <v>747</v>
      </c>
      <c r="B748" s="47">
        <f>IF(B747=0,0,IF((B747+100)*12&lt;=年薪个税筹划!$C$5,B747+100,0))</f>
        <v>0</v>
      </c>
      <c r="C748" s="47">
        <f t="shared" si="36"/>
        <v>0</v>
      </c>
      <c r="D748" s="47">
        <f>(B748&lt;&gt;0)*年薪个税筹划!$C$5-方案清单!B748*12</f>
        <v>0</v>
      </c>
      <c r="E748" s="48">
        <f>ROUND(MAX((B748-3500)*{0.03,0.1,0.2,0.25,0.3,0.35,0.45}-{0,105,555,1005,2755,5505,13505},0),2)</f>
        <v>0</v>
      </c>
      <c r="F748" s="48">
        <f>LOOKUP(D748/12,{0,1500.001,4500.001,9000.001,35000.001,55000.001,80000.001},{0.03,0.1,0.2,0.25,0.3,0.35,0.45})*D748-LOOKUP(D748/12,{0,1500.001,4500.001,9000.001,35000.001,55000.001,80000.001},{0,105,555,1005,2755,5505,13505})</f>
        <v>0</v>
      </c>
      <c r="G748" s="48">
        <f t="shared" si="35"/>
        <v>0</v>
      </c>
      <c r="H748" s="48" t="e">
        <f t="shared" ca="1" si="37"/>
        <v>#N/A</v>
      </c>
      <c r="I748" s="1"/>
    </row>
    <row r="749" spans="1:9">
      <c r="A749" s="43" t="s">
        <v>748</v>
      </c>
      <c r="B749" s="44">
        <f>IF(B748=0,0,IF((B748+100)*12&lt;=年薪个税筹划!$C$5,B748+100,0))</f>
        <v>0</v>
      </c>
      <c r="C749" s="44">
        <f t="shared" si="36"/>
        <v>0</v>
      </c>
      <c r="D749" s="44">
        <f>(B749&lt;&gt;0)*年薪个税筹划!$C$5-方案清单!B749*12</f>
        <v>0</v>
      </c>
      <c r="E749" s="45">
        <f>ROUND(MAX((B749-3500)*{0.03,0.1,0.2,0.25,0.3,0.35,0.45}-{0,105,555,1005,2755,5505,13505},0),2)</f>
        <v>0</v>
      </c>
      <c r="F749" s="45">
        <f>LOOKUP(D749/12,{0,1500.001,4500.001,9000.001,35000.001,55000.001,80000.001},{0.03,0.1,0.2,0.25,0.3,0.35,0.45})*D749-LOOKUP(D749/12,{0,1500.001,4500.001,9000.001,35000.001,55000.001,80000.001},{0,105,555,1005,2755,5505,13505})</f>
        <v>0</v>
      </c>
      <c r="G749" s="45">
        <f t="shared" si="35"/>
        <v>0</v>
      </c>
      <c r="H749" s="45" t="e">
        <f t="shared" ca="1" si="37"/>
        <v>#N/A</v>
      </c>
      <c r="I749" s="1"/>
    </row>
    <row r="750" spans="1:9">
      <c r="A750" s="46" t="s">
        <v>749</v>
      </c>
      <c r="B750" s="47">
        <f>IF(B749=0,0,IF((B749+100)*12&lt;=年薪个税筹划!$C$5,B749+100,0))</f>
        <v>0</v>
      </c>
      <c r="C750" s="47">
        <f t="shared" si="36"/>
        <v>0</v>
      </c>
      <c r="D750" s="47">
        <f>(B750&lt;&gt;0)*年薪个税筹划!$C$5-方案清单!B750*12</f>
        <v>0</v>
      </c>
      <c r="E750" s="48">
        <f>ROUND(MAX((B750-3500)*{0.03,0.1,0.2,0.25,0.3,0.35,0.45}-{0,105,555,1005,2755,5505,13505},0),2)</f>
        <v>0</v>
      </c>
      <c r="F750" s="48">
        <f>LOOKUP(D750/12,{0,1500.001,4500.001,9000.001,35000.001,55000.001,80000.001},{0.03,0.1,0.2,0.25,0.3,0.35,0.45})*D750-LOOKUP(D750/12,{0,1500.001,4500.001,9000.001,35000.001,55000.001,80000.001},{0,105,555,1005,2755,5505,13505})</f>
        <v>0</v>
      </c>
      <c r="G750" s="48">
        <f t="shared" si="35"/>
        <v>0</v>
      </c>
      <c r="H750" s="48" t="e">
        <f t="shared" ca="1" si="37"/>
        <v>#N/A</v>
      </c>
      <c r="I750" s="1"/>
    </row>
    <row r="751" spans="1:9">
      <c r="A751" s="43" t="s">
        <v>750</v>
      </c>
      <c r="B751" s="44">
        <f>IF(B750=0,0,IF((B750+100)*12&lt;=年薪个税筹划!$C$5,B750+100,0))</f>
        <v>0</v>
      </c>
      <c r="C751" s="44">
        <f t="shared" si="36"/>
        <v>0</v>
      </c>
      <c r="D751" s="44">
        <f>(B751&lt;&gt;0)*年薪个税筹划!$C$5-方案清单!B751*12</f>
        <v>0</v>
      </c>
      <c r="E751" s="45">
        <f>ROUND(MAX((B751-3500)*{0.03,0.1,0.2,0.25,0.3,0.35,0.45}-{0,105,555,1005,2755,5505,13505},0),2)</f>
        <v>0</v>
      </c>
      <c r="F751" s="45">
        <f>LOOKUP(D751/12,{0,1500.001,4500.001,9000.001,35000.001,55000.001,80000.001},{0.03,0.1,0.2,0.25,0.3,0.35,0.45})*D751-LOOKUP(D751/12,{0,1500.001,4500.001,9000.001,35000.001,55000.001,80000.001},{0,105,555,1005,2755,5505,13505})</f>
        <v>0</v>
      </c>
      <c r="G751" s="45">
        <f t="shared" si="35"/>
        <v>0</v>
      </c>
      <c r="H751" s="45" t="e">
        <f t="shared" ca="1" si="37"/>
        <v>#N/A</v>
      </c>
      <c r="I751" s="1"/>
    </row>
    <row r="752" spans="1:9">
      <c r="A752" s="46" t="s">
        <v>751</v>
      </c>
      <c r="B752" s="47">
        <f>IF(B751=0,0,IF((B751+100)*12&lt;=年薪个税筹划!$C$5,B751+100,0))</f>
        <v>0</v>
      </c>
      <c r="C752" s="47">
        <f t="shared" si="36"/>
        <v>0</v>
      </c>
      <c r="D752" s="47">
        <f>(B752&lt;&gt;0)*年薪个税筹划!$C$5-方案清单!B752*12</f>
        <v>0</v>
      </c>
      <c r="E752" s="48">
        <f>ROUND(MAX((B752-3500)*{0.03,0.1,0.2,0.25,0.3,0.35,0.45}-{0,105,555,1005,2755,5505,13505},0),2)</f>
        <v>0</v>
      </c>
      <c r="F752" s="48">
        <f>LOOKUP(D752/12,{0,1500.001,4500.001,9000.001,35000.001,55000.001,80000.001},{0.03,0.1,0.2,0.25,0.3,0.35,0.45})*D752-LOOKUP(D752/12,{0,1500.001,4500.001,9000.001,35000.001,55000.001,80000.001},{0,105,555,1005,2755,5505,13505})</f>
        <v>0</v>
      </c>
      <c r="G752" s="48">
        <f t="shared" si="35"/>
        <v>0</v>
      </c>
      <c r="H752" s="48" t="e">
        <f t="shared" ca="1" si="37"/>
        <v>#N/A</v>
      </c>
      <c r="I752" s="1"/>
    </row>
    <row r="753" spans="1:9">
      <c r="A753" s="43" t="s">
        <v>752</v>
      </c>
      <c r="B753" s="44">
        <f>IF(B752=0,0,IF((B752+100)*12&lt;=年薪个税筹划!$C$5,B752+100,0))</f>
        <v>0</v>
      </c>
      <c r="C753" s="44">
        <f t="shared" si="36"/>
        <v>0</v>
      </c>
      <c r="D753" s="44">
        <f>(B753&lt;&gt;0)*年薪个税筹划!$C$5-方案清单!B753*12</f>
        <v>0</v>
      </c>
      <c r="E753" s="45">
        <f>ROUND(MAX((B753-3500)*{0.03,0.1,0.2,0.25,0.3,0.35,0.45}-{0,105,555,1005,2755,5505,13505},0),2)</f>
        <v>0</v>
      </c>
      <c r="F753" s="45">
        <f>LOOKUP(D753/12,{0,1500.001,4500.001,9000.001,35000.001,55000.001,80000.001},{0.03,0.1,0.2,0.25,0.3,0.35,0.45})*D753-LOOKUP(D753/12,{0,1500.001,4500.001,9000.001,35000.001,55000.001,80000.001},{0,105,555,1005,2755,5505,13505})</f>
        <v>0</v>
      </c>
      <c r="G753" s="45">
        <f t="shared" si="35"/>
        <v>0</v>
      </c>
      <c r="H753" s="45" t="e">
        <f t="shared" ca="1" si="37"/>
        <v>#N/A</v>
      </c>
      <c r="I753" s="1"/>
    </row>
    <row r="754" spans="1:9">
      <c r="A754" s="46" t="s">
        <v>753</v>
      </c>
      <c r="B754" s="47">
        <f>IF(B753=0,0,IF((B753+100)*12&lt;=年薪个税筹划!$C$5,B753+100,0))</f>
        <v>0</v>
      </c>
      <c r="C754" s="47">
        <f t="shared" si="36"/>
        <v>0</v>
      </c>
      <c r="D754" s="47">
        <f>(B754&lt;&gt;0)*年薪个税筹划!$C$5-方案清单!B754*12</f>
        <v>0</v>
      </c>
      <c r="E754" s="48">
        <f>ROUND(MAX((B754-3500)*{0.03,0.1,0.2,0.25,0.3,0.35,0.45}-{0,105,555,1005,2755,5505,13505},0),2)</f>
        <v>0</v>
      </c>
      <c r="F754" s="48">
        <f>LOOKUP(D754/12,{0,1500.001,4500.001,9000.001,35000.001,55000.001,80000.001},{0.03,0.1,0.2,0.25,0.3,0.35,0.45})*D754-LOOKUP(D754/12,{0,1500.001,4500.001,9000.001,35000.001,55000.001,80000.001},{0,105,555,1005,2755,5505,13505})</f>
        <v>0</v>
      </c>
      <c r="G754" s="48">
        <f t="shared" si="35"/>
        <v>0</v>
      </c>
      <c r="H754" s="48" t="e">
        <f t="shared" ca="1" si="37"/>
        <v>#N/A</v>
      </c>
      <c r="I754" s="1"/>
    </row>
    <row r="755" spans="1:9">
      <c r="A755" s="43" t="s">
        <v>754</v>
      </c>
      <c r="B755" s="44">
        <f>IF(B754=0,0,IF((B754+100)*12&lt;=年薪个税筹划!$C$5,B754+100,0))</f>
        <v>0</v>
      </c>
      <c r="C755" s="44">
        <f t="shared" si="36"/>
        <v>0</v>
      </c>
      <c r="D755" s="44">
        <f>(B755&lt;&gt;0)*年薪个税筹划!$C$5-方案清单!B755*12</f>
        <v>0</v>
      </c>
      <c r="E755" s="45">
        <f>ROUND(MAX((B755-3500)*{0.03,0.1,0.2,0.25,0.3,0.35,0.45}-{0,105,555,1005,2755,5505,13505},0),2)</f>
        <v>0</v>
      </c>
      <c r="F755" s="45">
        <f>LOOKUP(D755/12,{0,1500.001,4500.001,9000.001,35000.001,55000.001,80000.001},{0.03,0.1,0.2,0.25,0.3,0.35,0.45})*D755-LOOKUP(D755/12,{0,1500.001,4500.001,9000.001,35000.001,55000.001,80000.001},{0,105,555,1005,2755,5505,13505})</f>
        <v>0</v>
      </c>
      <c r="G755" s="45">
        <f t="shared" ref="G755:G800" si="38">E755*12+F755</f>
        <v>0</v>
      </c>
      <c r="H755" s="45" t="e">
        <f t="shared" ca="1" si="37"/>
        <v>#N/A</v>
      </c>
      <c r="I755" s="1"/>
    </row>
    <row r="756" spans="1:9">
      <c r="A756" s="46" t="s">
        <v>755</v>
      </c>
      <c r="B756" s="47">
        <f>IF(B755=0,0,IF((B755+100)*12&lt;=年薪个税筹划!$C$5,B755+100,0))</f>
        <v>0</v>
      </c>
      <c r="C756" s="47">
        <f t="shared" si="36"/>
        <v>0</v>
      </c>
      <c r="D756" s="47">
        <f>(B756&lt;&gt;0)*年薪个税筹划!$C$5-方案清单!B756*12</f>
        <v>0</v>
      </c>
      <c r="E756" s="48">
        <f>ROUND(MAX((B756-3500)*{0.03,0.1,0.2,0.25,0.3,0.35,0.45}-{0,105,555,1005,2755,5505,13505},0),2)</f>
        <v>0</v>
      </c>
      <c r="F756" s="48">
        <f>LOOKUP(D756/12,{0,1500.001,4500.001,9000.001,35000.001,55000.001,80000.001},{0.03,0.1,0.2,0.25,0.3,0.35,0.45})*D756-LOOKUP(D756/12,{0,1500.001,4500.001,9000.001,35000.001,55000.001,80000.001},{0,105,555,1005,2755,5505,13505})</f>
        <v>0</v>
      </c>
      <c r="G756" s="48">
        <f t="shared" si="38"/>
        <v>0</v>
      </c>
      <c r="H756" s="48" t="e">
        <f t="shared" ca="1" si="37"/>
        <v>#N/A</v>
      </c>
      <c r="I756" s="1"/>
    </row>
    <row r="757" spans="1:9">
      <c r="A757" s="43" t="s">
        <v>756</v>
      </c>
      <c r="B757" s="44">
        <f>IF(B756=0,0,IF((B756+100)*12&lt;=年薪个税筹划!$C$5,B756+100,0))</f>
        <v>0</v>
      </c>
      <c r="C757" s="44">
        <f t="shared" si="36"/>
        <v>0</v>
      </c>
      <c r="D757" s="44">
        <f>(B757&lt;&gt;0)*年薪个税筹划!$C$5-方案清单!B757*12</f>
        <v>0</v>
      </c>
      <c r="E757" s="45">
        <f>ROUND(MAX((B757-3500)*{0.03,0.1,0.2,0.25,0.3,0.35,0.45}-{0,105,555,1005,2755,5505,13505},0),2)</f>
        <v>0</v>
      </c>
      <c r="F757" s="45">
        <f>LOOKUP(D757/12,{0,1500.001,4500.001,9000.001,35000.001,55000.001,80000.001},{0.03,0.1,0.2,0.25,0.3,0.35,0.45})*D757-LOOKUP(D757/12,{0,1500.001,4500.001,9000.001,35000.001,55000.001,80000.001},{0,105,555,1005,2755,5505,13505})</f>
        <v>0</v>
      </c>
      <c r="G757" s="45">
        <f t="shared" si="38"/>
        <v>0</v>
      </c>
      <c r="H757" s="45" t="e">
        <f t="shared" ca="1" si="37"/>
        <v>#N/A</v>
      </c>
      <c r="I757" s="1"/>
    </row>
    <row r="758" spans="1:9">
      <c r="A758" s="46" t="s">
        <v>757</v>
      </c>
      <c r="B758" s="47">
        <f>IF(B757=0,0,IF((B757+100)*12&lt;=年薪个税筹划!$C$5,B757+100,0))</f>
        <v>0</v>
      </c>
      <c r="C758" s="47">
        <f t="shared" si="36"/>
        <v>0</v>
      </c>
      <c r="D758" s="47">
        <f>(B758&lt;&gt;0)*年薪个税筹划!$C$5-方案清单!B758*12</f>
        <v>0</v>
      </c>
      <c r="E758" s="48">
        <f>ROUND(MAX((B758-3500)*{0.03,0.1,0.2,0.25,0.3,0.35,0.45}-{0,105,555,1005,2755,5505,13505},0),2)</f>
        <v>0</v>
      </c>
      <c r="F758" s="48">
        <f>LOOKUP(D758/12,{0,1500.001,4500.001,9000.001,35000.001,55000.001,80000.001},{0.03,0.1,0.2,0.25,0.3,0.35,0.45})*D758-LOOKUP(D758/12,{0,1500.001,4500.001,9000.001,35000.001,55000.001,80000.001},{0,105,555,1005,2755,5505,13505})</f>
        <v>0</v>
      </c>
      <c r="G758" s="48">
        <f t="shared" si="38"/>
        <v>0</v>
      </c>
      <c r="H758" s="48" t="e">
        <f t="shared" ca="1" si="37"/>
        <v>#N/A</v>
      </c>
      <c r="I758" s="1"/>
    </row>
    <row r="759" spans="1:9">
      <c r="A759" s="43" t="s">
        <v>758</v>
      </c>
      <c r="B759" s="44">
        <f>IF(B758=0,0,IF((B758+100)*12&lt;=年薪个税筹划!$C$5,B758+100,0))</f>
        <v>0</v>
      </c>
      <c r="C759" s="44">
        <f t="shared" si="36"/>
        <v>0</v>
      </c>
      <c r="D759" s="44">
        <f>(B759&lt;&gt;0)*年薪个税筹划!$C$5-方案清单!B759*12</f>
        <v>0</v>
      </c>
      <c r="E759" s="45">
        <f>ROUND(MAX((B759-3500)*{0.03,0.1,0.2,0.25,0.3,0.35,0.45}-{0,105,555,1005,2755,5505,13505},0),2)</f>
        <v>0</v>
      </c>
      <c r="F759" s="45">
        <f>LOOKUP(D759/12,{0,1500.001,4500.001,9000.001,35000.001,55000.001,80000.001},{0.03,0.1,0.2,0.25,0.3,0.35,0.45})*D759-LOOKUP(D759/12,{0,1500.001,4500.001,9000.001,35000.001,55000.001,80000.001},{0,105,555,1005,2755,5505,13505})</f>
        <v>0</v>
      </c>
      <c r="G759" s="45">
        <f t="shared" si="38"/>
        <v>0</v>
      </c>
      <c r="H759" s="45" t="e">
        <f t="shared" ca="1" si="37"/>
        <v>#N/A</v>
      </c>
      <c r="I759" s="1"/>
    </row>
    <row r="760" spans="1:9">
      <c r="A760" s="46" t="s">
        <v>759</v>
      </c>
      <c r="B760" s="47">
        <f>IF(B759=0,0,IF((B759+100)*12&lt;=年薪个税筹划!$C$5,B759+100,0))</f>
        <v>0</v>
      </c>
      <c r="C760" s="47">
        <f t="shared" si="36"/>
        <v>0</v>
      </c>
      <c r="D760" s="47">
        <f>(B760&lt;&gt;0)*年薪个税筹划!$C$5-方案清单!B760*12</f>
        <v>0</v>
      </c>
      <c r="E760" s="48">
        <f>ROUND(MAX((B760-3500)*{0.03,0.1,0.2,0.25,0.3,0.35,0.45}-{0,105,555,1005,2755,5505,13505},0),2)</f>
        <v>0</v>
      </c>
      <c r="F760" s="48">
        <f>LOOKUP(D760/12,{0,1500.001,4500.001,9000.001,35000.001,55000.001,80000.001},{0.03,0.1,0.2,0.25,0.3,0.35,0.45})*D760-LOOKUP(D760/12,{0,1500.001,4500.001,9000.001,35000.001,55000.001,80000.001},{0,105,555,1005,2755,5505,13505})</f>
        <v>0</v>
      </c>
      <c r="G760" s="48">
        <f t="shared" si="38"/>
        <v>0</v>
      </c>
      <c r="H760" s="48" t="e">
        <f t="shared" ca="1" si="37"/>
        <v>#N/A</v>
      </c>
      <c r="I760" s="1"/>
    </row>
    <row r="761" spans="1:9">
      <c r="A761" s="43" t="s">
        <v>760</v>
      </c>
      <c r="B761" s="44">
        <f>IF(B760=0,0,IF((B760+100)*12&lt;=年薪个税筹划!$C$5,B760+100,0))</f>
        <v>0</v>
      </c>
      <c r="C761" s="44">
        <f t="shared" si="36"/>
        <v>0</v>
      </c>
      <c r="D761" s="44">
        <f>(B761&lt;&gt;0)*年薪个税筹划!$C$5-方案清单!B761*12</f>
        <v>0</v>
      </c>
      <c r="E761" s="45">
        <f>ROUND(MAX((B761-3500)*{0.03,0.1,0.2,0.25,0.3,0.35,0.45}-{0,105,555,1005,2755,5505,13505},0),2)</f>
        <v>0</v>
      </c>
      <c r="F761" s="45">
        <f>LOOKUP(D761/12,{0,1500.001,4500.001,9000.001,35000.001,55000.001,80000.001},{0.03,0.1,0.2,0.25,0.3,0.35,0.45})*D761-LOOKUP(D761/12,{0,1500.001,4500.001,9000.001,35000.001,55000.001,80000.001},{0,105,555,1005,2755,5505,13505})</f>
        <v>0</v>
      </c>
      <c r="G761" s="45">
        <f t="shared" si="38"/>
        <v>0</v>
      </c>
      <c r="H761" s="45" t="e">
        <f t="shared" ca="1" si="37"/>
        <v>#N/A</v>
      </c>
      <c r="I761" s="1"/>
    </row>
    <row r="762" spans="1:9">
      <c r="A762" s="46" t="s">
        <v>761</v>
      </c>
      <c r="B762" s="47">
        <f>IF(B761=0,0,IF((B761+100)*12&lt;=年薪个税筹划!$C$5,B761+100,0))</f>
        <v>0</v>
      </c>
      <c r="C762" s="47">
        <f t="shared" si="36"/>
        <v>0</v>
      </c>
      <c r="D762" s="47">
        <f>(B762&lt;&gt;0)*年薪个税筹划!$C$5-方案清单!B762*12</f>
        <v>0</v>
      </c>
      <c r="E762" s="48">
        <f>ROUND(MAX((B762-3500)*{0.03,0.1,0.2,0.25,0.3,0.35,0.45}-{0,105,555,1005,2755,5505,13505},0),2)</f>
        <v>0</v>
      </c>
      <c r="F762" s="48">
        <f>LOOKUP(D762/12,{0,1500.001,4500.001,9000.001,35000.001,55000.001,80000.001},{0.03,0.1,0.2,0.25,0.3,0.35,0.45})*D762-LOOKUP(D762/12,{0,1500.001,4500.001,9000.001,35000.001,55000.001,80000.001},{0,105,555,1005,2755,5505,13505})</f>
        <v>0</v>
      </c>
      <c r="G762" s="48">
        <f t="shared" si="38"/>
        <v>0</v>
      </c>
      <c r="H762" s="48" t="e">
        <f t="shared" ca="1" si="37"/>
        <v>#N/A</v>
      </c>
      <c r="I762" s="1"/>
    </row>
    <row r="763" spans="1:9">
      <c r="A763" s="43" t="s">
        <v>762</v>
      </c>
      <c r="B763" s="44">
        <f>IF(B762=0,0,IF((B762+100)*12&lt;=年薪个税筹划!$C$5,B762+100,0))</f>
        <v>0</v>
      </c>
      <c r="C763" s="44">
        <f t="shared" si="36"/>
        <v>0</v>
      </c>
      <c r="D763" s="44">
        <f>(B763&lt;&gt;0)*年薪个税筹划!$C$5-方案清单!B763*12</f>
        <v>0</v>
      </c>
      <c r="E763" s="45">
        <f>ROUND(MAX((B763-3500)*{0.03,0.1,0.2,0.25,0.3,0.35,0.45}-{0,105,555,1005,2755,5505,13505},0),2)</f>
        <v>0</v>
      </c>
      <c r="F763" s="45">
        <f>LOOKUP(D763/12,{0,1500.001,4500.001,9000.001,35000.001,55000.001,80000.001},{0.03,0.1,0.2,0.25,0.3,0.35,0.45})*D763-LOOKUP(D763/12,{0,1500.001,4500.001,9000.001,35000.001,55000.001,80000.001},{0,105,555,1005,2755,5505,13505})</f>
        <v>0</v>
      </c>
      <c r="G763" s="45">
        <f t="shared" si="38"/>
        <v>0</v>
      </c>
      <c r="H763" s="45" t="e">
        <f t="shared" ca="1" si="37"/>
        <v>#N/A</v>
      </c>
      <c r="I763" s="1"/>
    </row>
    <row r="764" spans="1:9">
      <c r="A764" s="46" t="s">
        <v>763</v>
      </c>
      <c r="B764" s="47">
        <f>IF(B763=0,0,IF((B763+100)*12&lt;=年薪个税筹划!$C$5,B763+100,0))</f>
        <v>0</v>
      </c>
      <c r="C764" s="47">
        <f t="shared" si="36"/>
        <v>0</v>
      </c>
      <c r="D764" s="47">
        <f>(B764&lt;&gt;0)*年薪个税筹划!$C$5-方案清单!B764*12</f>
        <v>0</v>
      </c>
      <c r="E764" s="48">
        <f>ROUND(MAX((B764-3500)*{0.03,0.1,0.2,0.25,0.3,0.35,0.45}-{0,105,555,1005,2755,5505,13505},0),2)</f>
        <v>0</v>
      </c>
      <c r="F764" s="48">
        <f>LOOKUP(D764/12,{0,1500.001,4500.001,9000.001,35000.001,55000.001,80000.001},{0.03,0.1,0.2,0.25,0.3,0.35,0.45})*D764-LOOKUP(D764/12,{0,1500.001,4500.001,9000.001,35000.001,55000.001,80000.001},{0,105,555,1005,2755,5505,13505})</f>
        <v>0</v>
      </c>
      <c r="G764" s="48">
        <f t="shared" si="38"/>
        <v>0</v>
      </c>
      <c r="H764" s="48" t="e">
        <f t="shared" ca="1" si="37"/>
        <v>#N/A</v>
      </c>
      <c r="I764" s="1"/>
    </row>
    <row r="765" spans="1:9">
      <c r="A765" s="43" t="s">
        <v>764</v>
      </c>
      <c r="B765" s="44">
        <f>IF(B764=0,0,IF((B764+100)*12&lt;=年薪个税筹划!$C$5,B764+100,0))</f>
        <v>0</v>
      </c>
      <c r="C765" s="44">
        <f t="shared" si="36"/>
        <v>0</v>
      </c>
      <c r="D765" s="44">
        <f>(B765&lt;&gt;0)*年薪个税筹划!$C$5-方案清单!B765*12</f>
        <v>0</v>
      </c>
      <c r="E765" s="45">
        <f>ROUND(MAX((B765-3500)*{0.03,0.1,0.2,0.25,0.3,0.35,0.45}-{0,105,555,1005,2755,5505,13505},0),2)</f>
        <v>0</v>
      </c>
      <c r="F765" s="45">
        <f>LOOKUP(D765/12,{0,1500.001,4500.001,9000.001,35000.001,55000.001,80000.001},{0.03,0.1,0.2,0.25,0.3,0.35,0.45})*D765-LOOKUP(D765/12,{0,1500.001,4500.001,9000.001,35000.001,55000.001,80000.001},{0,105,555,1005,2755,5505,13505})</f>
        <v>0</v>
      </c>
      <c r="G765" s="45">
        <f t="shared" si="38"/>
        <v>0</v>
      </c>
      <c r="H765" s="45" t="e">
        <f t="shared" ca="1" si="37"/>
        <v>#N/A</v>
      </c>
      <c r="I765" s="1"/>
    </row>
    <row r="766" spans="1:9">
      <c r="A766" s="46" t="s">
        <v>765</v>
      </c>
      <c r="B766" s="47">
        <f>IF(B765=0,0,IF((B765+100)*12&lt;=年薪个税筹划!$C$5,B765+100,0))</f>
        <v>0</v>
      </c>
      <c r="C766" s="47">
        <f t="shared" si="36"/>
        <v>0</v>
      </c>
      <c r="D766" s="47">
        <f>(B766&lt;&gt;0)*年薪个税筹划!$C$5-方案清单!B766*12</f>
        <v>0</v>
      </c>
      <c r="E766" s="48">
        <f>ROUND(MAX((B766-3500)*{0.03,0.1,0.2,0.25,0.3,0.35,0.45}-{0,105,555,1005,2755,5505,13505},0),2)</f>
        <v>0</v>
      </c>
      <c r="F766" s="48">
        <f>LOOKUP(D766/12,{0,1500.001,4500.001,9000.001,35000.001,55000.001,80000.001},{0.03,0.1,0.2,0.25,0.3,0.35,0.45})*D766-LOOKUP(D766/12,{0,1500.001,4500.001,9000.001,35000.001,55000.001,80000.001},{0,105,555,1005,2755,5505,13505})</f>
        <v>0</v>
      </c>
      <c r="G766" s="48">
        <f t="shared" si="38"/>
        <v>0</v>
      </c>
      <c r="H766" s="48" t="e">
        <f t="shared" ca="1" si="37"/>
        <v>#N/A</v>
      </c>
      <c r="I766" s="1"/>
    </row>
    <row r="767" spans="1:9">
      <c r="A767" s="43" t="s">
        <v>766</v>
      </c>
      <c r="B767" s="44">
        <f>IF(B766=0,0,IF((B766+100)*12&lt;=年薪个税筹划!$C$5,B766+100,0))</f>
        <v>0</v>
      </c>
      <c r="C767" s="44">
        <f t="shared" si="36"/>
        <v>0</v>
      </c>
      <c r="D767" s="44">
        <f>(B767&lt;&gt;0)*年薪个税筹划!$C$5-方案清单!B767*12</f>
        <v>0</v>
      </c>
      <c r="E767" s="45">
        <f>ROUND(MAX((B767-3500)*{0.03,0.1,0.2,0.25,0.3,0.35,0.45}-{0,105,555,1005,2755,5505,13505},0),2)</f>
        <v>0</v>
      </c>
      <c r="F767" s="45">
        <f>LOOKUP(D767/12,{0,1500.001,4500.001,9000.001,35000.001,55000.001,80000.001},{0.03,0.1,0.2,0.25,0.3,0.35,0.45})*D767-LOOKUP(D767/12,{0,1500.001,4500.001,9000.001,35000.001,55000.001,80000.001},{0,105,555,1005,2755,5505,13505})</f>
        <v>0</v>
      </c>
      <c r="G767" s="45">
        <f t="shared" si="38"/>
        <v>0</v>
      </c>
      <c r="H767" s="45" t="e">
        <f t="shared" ca="1" si="37"/>
        <v>#N/A</v>
      </c>
      <c r="I767" s="1"/>
    </row>
    <row r="768" spans="1:9">
      <c r="A768" s="46" t="s">
        <v>767</v>
      </c>
      <c r="B768" s="47">
        <f>IF(B767=0,0,IF((B767+100)*12&lt;=年薪个税筹划!$C$5,B767+100,0))</f>
        <v>0</v>
      </c>
      <c r="C768" s="47">
        <f t="shared" si="36"/>
        <v>0</v>
      </c>
      <c r="D768" s="47">
        <f>(B768&lt;&gt;0)*年薪个税筹划!$C$5-方案清单!B768*12</f>
        <v>0</v>
      </c>
      <c r="E768" s="48">
        <f>ROUND(MAX((B768-3500)*{0.03,0.1,0.2,0.25,0.3,0.35,0.45}-{0,105,555,1005,2755,5505,13505},0),2)</f>
        <v>0</v>
      </c>
      <c r="F768" s="48">
        <f>LOOKUP(D768/12,{0,1500.001,4500.001,9000.001,35000.001,55000.001,80000.001},{0.03,0.1,0.2,0.25,0.3,0.35,0.45})*D768-LOOKUP(D768/12,{0,1500.001,4500.001,9000.001,35000.001,55000.001,80000.001},{0,105,555,1005,2755,5505,13505})</f>
        <v>0</v>
      </c>
      <c r="G768" s="48">
        <f t="shared" si="38"/>
        <v>0</v>
      </c>
      <c r="H768" s="48" t="e">
        <f t="shared" ca="1" si="37"/>
        <v>#N/A</v>
      </c>
      <c r="I768" s="1"/>
    </row>
    <row r="769" spans="1:9">
      <c r="A769" s="43" t="s">
        <v>768</v>
      </c>
      <c r="B769" s="44">
        <f>IF(B768=0,0,IF((B768+100)*12&lt;=年薪个税筹划!$C$5,B768+100,0))</f>
        <v>0</v>
      </c>
      <c r="C769" s="44">
        <f t="shared" si="36"/>
        <v>0</v>
      </c>
      <c r="D769" s="44">
        <f>(B769&lt;&gt;0)*年薪个税筹划!$C$5-方案清单!B769*12</f>
        <v>0</v>
      </c>
      <c r="E769" s="45">
        <f>ROUND(MAX((B769-3500)*{0.03,0.1,0.2,0.25,0.3,0.35,0.45}-{0,105,555,1005,2755,5505,13505},0),2)</f>
        <v>0</v>
      </c>
      <c r="F769" s="45">
        <f>LOOKUP(D769/12,{0,1500.001,4500.001,9000.001,35000.001,55000.001,80000.001},{0.03,0.1,0.2,0.25,0.3,0.35,0.45})*D769-LOOKUP(D769/12,{0,1500.001,4500.001,9000.001,35000.001,55000.001,80000.001},{0,105,555,1005,2755,5505,13505})</f>
        <v>0</v>
      </c>
      <c r="G769" s="45">
        <f t="shared" si="38"/>
        <v>0</v>
      </c>
      <c r="H769" s="45" t="e">
        <f t="shared" ca="1" si="37"/>
        <v>#N/A</v>
      </c>
      <c r="I769" s="1"/>
    </row>
    <row r="770" spans="1:9">
      <c r="A770" s="46" t="s">
        <v>769</v>
      </c>
      <c r="B770" s="47">
        <f>IF(B769=0,0,IF((B769+100)*12&lt;=年薪个税筹划!$C$5,B769+100,0))</f>
        <v>0</v>
      </c>
      <c r="C770" s="47">
        <f t="shared" ref="C770:C800" si="39">B770*12</f>
        <v>0</v>
      </c>
      <c r="D770" s="47">
        <f>(B770&lt;&gt;0)*年薪个税筹划!$C$5-方案清单!B770*12</f>
        <v>0</v>
      </c>
      <c r="E770" s="48">
        <f>ROUND(MAX((B770-3500)*{0.03,0.1,0.2,0.25,0.3,0.35,0.45}-{0,105,555,1005,2755,5505,13505},0),2)</f>
        <v>0</v>
      </c>
      <c r="F770" s="48">
        <f>LOOKUP(D770/12,{0,1500.001,4500.001,9000.001,35000.001,55000.001,80000.001},{0.03,0.1,0.2,0.25,0.3,0.35,0.45})*D770-LOOKUP(D770/12,{0,1500.001,4500.001,9000.001,35000.001,55000.001,80000.001},{0,105,555,1005,2755,5505,13505})</f>
        <v>0</v>
      </c>
      <c r="G770" s="48">
        <f t="shared" si="38"/>
        <v>0</v>
      </c>
      <c r="H770" s="48" t="e">
        <f t="shared" ref="H770:H800" ca="1" si="40">IF(G770=MIN(个税总额),G770,#N/A)</f>
        <v>#N/A</v>
      </c>
      <c r="I770" s="1"/>
    </row>
    <row r="771" spans="1:9">
      <c r="A771" s="43" t="s">
        <v>770</v>
      </c>
      <c r="B771" s="44">
        <f>IF(B770=0,0,IF((B770+100)*12&lt;=年薪个税筹划!$C$5,B770+100,0))</f>
        <v>0</v>
      </c>
      <c r="C771" s="44">
        <f t="shared" si="39"/>
        <v>0</v>
      </c>
      <c r="D771" s="44">
        <f>(B771&lt;&gt;0)*年薪个税筹划!$C$5-方案清单!B771*12</f>
        <v>0</v>
      </c>
      <c r="E771" s="45">
        <f>ROUND(MAX((B771-3500)*{0.03,0.1,0.2,0.25,0.3,0.35,0.45}-{0,105,555,1005,2755,5505,13505},0),2)</f>
        <v>0</v>
      </c>
      <c r="F771" s="45">
        <f>LOOKUP(D771/12,{0,1500.001,4500.001,9000.001,35000.001,55000.001,80000.001},{0.03,0.1,0.2,0.25,0.3,0.35,0.45})*D771-LOOKUP(D771/12,{0,1500.001,4500.001,9000.001,35000.001,55000.001,80000.001},{0,105,555,1005,2755,5505,13505})</f>
        <v>0</v>
      </c>
      <c r="G771" s="45">
        <f t="shared" si="38"/>
        <v>0</v>
      </c>
      <c r="H771" s="45" t="e">
        <f t="shared" ca="1" si="40"/>
        <v>#N/A</v>
      </c>
      <c r="I771" s="1"/>
    </row>
    <row r="772" spans="1:9">
      <c r="A772" s="46" t="s">
        <v>771</v>
      </c>
      <c r="B772" s="47">
        <f>IF(B771=0,0,IF((B771+100)*12&lt;=年薪个税筹划!$C$5,B771+100,0))</f>
        <v>0</v>
      </c>
      <c r="C772" s="47">
        <f t="shared" si="39"/>
        <v>0</v>
      </c>
      <c r="D772" s="47">
        <f>(B772&lt;&gt;0)*年薪个税筹划!$C$5-方案清单!B772*12</f>
        <v>0</v>
      </c>
      <c r="E772" s="48">
        <f>ROUND(MAX((B772-3500)*{0.03,0.1,0.2,0.25,0.3,0.35,0.45}-{0,105,555,1005,2755,5505,13505},0),2)</f>
        <v>0</v>
      </c>
      <c r="F772" s="48">
        <f>LOOKUP(D772/12,{0,1500.001,4500.001,9000.001,35000.001,55000.001,80000.001},{0.03,0.1,0.2,0.25,0.3,0.35,0.45})*D772-LOOKUP(D772/12,{0,1500.001,4500.001,9000.001,35000.001,55000.001,80000.001},{0,105,555,1005,2755,5505,13505})</f>
        <v>0</v>
      </c>
      <c r="G772" s="48">
        <f t="shared" si="38"/>
        <v>0</v>
      </c>
      <c r="H772" s="48" t="e">
        <f t="shared" ca="1" si="40"/>
        <v>#N/A</v>
      </c>
      <c r="I772" s="1"/>
    </row>
    <row r="773" spans="1:9">
      <c r="A773" s="43" t="s">
        <v>772</v>
      </c>
      <c r="B773" s="44">
        <f>IF(B772=0,0,IF((B772+100)*12&lt;=年薪个税筹划!$C$5,B772+100,0))</f>
        <v>0</v>
      </c>
      <c r="C773" s="44">
        <f t="shared" si="39"/>
        <v>0</v>
      </c>
      <c r="D773" s="44">
        <f>(B773&lt;&gt;0)*年薪个税筹划!$C$5-方案清单!B773*12</f>
        <v>0</v>
      </c>
      <c r="E773" s="45">
        <f>ROUND(MAX((B773-3500)*{0.03,0.1,0.2,0.25,0.3,0.35,0.45}-{0,105,555,1005,2755,5505,13505},0),2)</f>
        <v>0</v>
      </c>
      <c r="F773" s="45">
        <f>LOOKUP(D773/12,{0,1500.001,4500.001,9000.001,35000.001,55000.001,80000.001},{0.03,0.1,0.2,0.25,0.3,0.35,0.45})*D773-LOOKUP(D773/12,{0,1500.001,4500.001,9000.001,35000.001,55000.001,80000.001},{0,105,555,1005,2755,5505,13505})</f>
        <v>0</v>
      </c>
      <c r="G773" s="45">
        <f t="shared" si="38"/>
        <v>0</v>
      </c>
      <c r="H773" s="45" t="e">
        <f t="shared" ca="1" si="40"/>
        <v>#N/A</v>
      </c>
      <c r="I773" s="1"/>
    </row>
    <row r="774" spans="1:9">
      <c r="A774" s="46" t="s">
        <v>773</v>
      </c>
      <c r="B774" s="47">
        <f>IF(B773=0,0,IF((B773+100)*12&lt;=年薪个税筹划!$C$5,B773+100,0))</f>
        <v>0</v>
      </c>
      <c r="C774" s="47">
        <f t="shared" si="39"/>
        <v>0</v>
      </c>
      <c r="D774" s="47">
        <f>(B774&lt;&gt;0)*年薪个税筹划!$C$5-方案清单!B774*12</f>
        <v>0</v>
      </c>
      <c r="E774" s="48">
        <f>ROUND(MAX((B774-3500)*{0.03,0.1,0.2,0.25,0.3,0.35,0.45}-{0,105,555,1005,2755,5505,13505},0),2)</f>
        <v>0</v>
      </c>
      <c r="F774" s="48">
        <f>LOOKUP(D774/12,{0,1500.001,4500.001,9000.001,35000.001,55000.001,80000.001},{0.03,0.1,0.2,0.25,0.3,0.35,0.45})*D774-LOOKUP(D774/12,{0,1500.001,4500.001,9000.001,35000.001,55000.001,80000.001},{0,105,555,1005,2755,5505,13505})</f>
        <v>0</v>
      </c>
      <c r="G774" s="48">
        <f t="shared" si="38"/>
        <v>0</v>
      </c>
      <c r="H774" s="48" t="e">
        <f t="shared" ca="1" si="40"/>
        <v>#N/A</v>
      </c>
      <c r="I774" s="1"/>
    </row>
    <row r="775" spans="1:9">
      <c r="A775" s="43" t="s">
        <v>774</v>
      </c>
      <c r="B775" s="44">
        <f>IF(B774=0,0,IF((B774+100)*12&lt;=年薪个税筹划!$C$5,B774+100,0))</f>
        <v>0</v>
      </c>
      <c r="C775" s="44">
        <f t="shared" si="39"/>
        <v>0</v>
      </c>
      <c r="D775" s="44">
        <f>(B775&lt;&gt;0)*年薪个税筹划!$C$5-方案清单!B775*12</f>
        <v>0</v>
      </c>
      <c r="E775" s="45">
        <f>ROUND(MAX((B775-3500)*{0.03,0.1,0.2,0.25,0.3,0.35,0.45}-{0,105,555,1005,2755,5505,13505},0),2)</f>
        <v>0</v>
      </c>
      <c r="F775" s="45">
        <f>LOOKUP(D775/12,{0,1500.001,4500.001,9000.001,35000.001,55000.001,80000.001},{0.03,0.1,0.2,0.25,0.3,0.35,0.45})*D775-LOOKUP(D775/12,{0,1500.001,4500.001,9000.001,35000.001,55000.001,80000.001},{0,105,555,1005,2755,5505,13505})</f>
        <v>0</v>
      </c>
      <c r="G775" s="45">
        <f t="shared" si="38"/>
        <v>0</v>
      </c>
      <c r="H775" s="45" t="e">
        <f t="shared" ca="1" si="40"/>
        <v>#N/A</v>
      </c>
      <c r="I775" s="1"/>
    </row>
    <row r="776" spans="1:9">
      <c r="A776" s="46" t="s">
        <v>775</v>
      </c>
      <c r="B776" s="47">
        <f>IF(B775=0,0,IF((B775+100)*12&lt;=年薪个税筹划!$C$5,B775+100,0))</f>
        <v>0</v>
      </c>
      <c r="C776" s="47">
        <f t="shared" si="39"/>
        <v>0</v>
      </c>
      <c r="D776" s="47">
        <f>(B776&lt;&gt;0)*年薪个税筹划!$C$5-方案清单!B776*12</f>
        <v>0</v>
      </c>
      <c r="E776" s="48">
        <f>ROUND(MAX((B776-3500)*{0.03,0.1,0.2,0.25,0.3,0.35,0.45}-{0,105,555,1005,2755,5505,13505},0),2)</f>
        <v>0</v>
      </c>
      <c r="F776" s="48">
        <f>LOOKUP(D776/12,{0,1500.001,4500.001,9000.001,35000.001,55000.001,80000.001},{0.03,0.1,0.2,0.25,0.3,0.35,0.45})*D776-LOOKUP(D776/12,{0,1500.001,4500.001,9000.001,35000.001,55000.001,80000.001},{0,105,555,1005,2755,5505,13505})</f>
        <v>0</v>
      </c>
      <c r="G776" s="48">
        <f t="shared" si="38"/>
        <v>0</v>
      </c>
      <c r="H776" s="48" t="e">
        <f t="shared" ca="1" si="40"/>
        <v>#N/A</v>
      </c>
      <c r="I776" s="1"/>
    </row>
    <row r="777" spans="1:9">
      <c r="A777" s="43" t="s">
        <v>776</v>
      </c>
      <c r="B777" s="44">
        <f>IF(B776=0,0,IF((B776+100)*12&lt;=年薪个税筹划!$C$5,B776+100,0))</f>
        <v>0</v>
      </c>
      <c r="C777" s="44">
        <f t="shared" si="39"/>
        <v>0</v>
      </c>
      <c r="D777" s="44">
        <f>(B777&lt;&gt;0)*年薪个税筹划!$C$5-方案清单!B777*12</f>
        <v>0</v>
      </c>
      <c r="E777" s="45">
        <f>ROUND(MAX((B777-3500)*{0.03,0.1,0.2,0.25,0.3,0.35,0.45}-{0,105,555,1005,2755,5505,13505},0),2)</f>
        <v>0</v>
      </c>
      <c r="F777" s="45">
        <f>LOOKUP(D777/12,{0,1500.001,4500.001,9000.001,35000.001,55000.001,80000.001},{0.03,0.1,0.2,0.25,0.3,0.35,0.45})*D777-LOOKUP(D777/12,{0,1500.001,4500.001,9000.001,35000.001,55000.001,80000.001},{0,105,555,1005,2755,5505,13505})</f>
        <v>0</v>
      </c>
      <c r="G777" s="45">
        <f t="shared" si="38"/>
        <v>0</v>
      </c>
      <c r="H777" s="45" t="e">
        <f t="shared" ca="1" si="40"/>
        <v>#N/A</v>
      </c>
      <c r="I777" s="1"/>
    </row>
    <row r="778" spans="1:9">
      <c r="A778" s="46" t="s">
        <v>777</v>
      </c>
      <c r="B778" s="47">
        <f>IF(B777=0,0,IF((B777+100)*12&lt;=年薪个税筹划!$C$5,B777+100,0))</f>
        <v>0</v>
      </c>
      <c r="C778" s="47">
        <f t="shared" si="39"/>
        <v>0</v>
      </c>
      <c r="D778" s="47">
        <f>(B778&lt;&gt;0)*年薪个税筹划!$C$5-方案清单!B778*12</f>
        <v>0</v>
      </c>
      <c r="E778" s="48">
        <f>ROUND(MAX((B778-3500)*{0.03,0.1,0.2,0.25,0.3,0.35,0.45}-{0,105,555,1005,2755,5505,13505},0),2)</f>
        <v>0</v>
      </c>
      <c r="F778" s="48">
        <f>LOOKUP(D778/12,{0,1500.001,4500.001,9000.001,35000.001,55000.001,80000.001},{0.03,0.1,0.2,0.25,0.3,0.35,0.45})*D778-LOOKUP(D778/12,{0,1500.001,4500.001,9000.001,35000.001,55000.001,80000.001},{0,105,555,1005,2755,5505,13505})</f>
        <v>0</v>
      </c>
      <c r="G778" s="48">
        <f t="shared" si="38"/>
        <v>0</v>
      </c>
      <c r="H778" s="48" t="e">
        <f t="shared" ca="1" si="40"/>
        <v>#N/A</v>
      </c>
      <c r="I778" s="1"/>
    </row>
    <row r="779" spans="1:9">
      <c r="A779" s="43" t="s">
        <v>778</v>
      </c>
      <c r="B779" s="44">
        <f>IF(B778=0,0,IF((B778+100)*12&lt;=年薪个税筹划!$C$5,B778+100,0))</f>
        <v>0</v>
      </c>
      <c r="C779" s="44">
        <f t="shared" si="39"/>
        <v>0</v>
      </c>
      <c r="D779" s="44">
        <f>(B779&lt;&gt;0)*年薪个税筹划!$C$5-方案清单!B779*12</f>
        <v>0</v>
      </c>
      <c r="E779" s="45">
        <f>ROUND(MAX((B779-3500)*{0.03,0.1,0.2,0.25,0.3,0.35,0.45}-{0,105,555,1005,2755,5505,13505},0),2)</f>
        <v>0</v>
      </c>
      <c r="F779" s="45">
        <f>LOOKUP(D779/12,{0,1500.001,4500.001,9000.001,35000.001,55000.001,80000.001},{0.03,0.1,0.2,0.25,0.3,0.35,0.45})*D779-LOOKUP(D779/12,{0,1500.001,4500.001,9000.001,35000.001,55000.001,80000.001},{0,105,555,1005,2755,5505,13505})</f>
        <v>0</v>
      </c>
      <c r="G779" s="45">
        <f t="shared" si="38"/>
        <v>0</v>
      </c>
      <c r="H779" s="45" t="e">
        <f t="shared" ca="1" si="40"/>
        <v>#N/A</v>
      </c>
      <c r="I779" s="1"/>
    </row>
    <row r="780" spans="1:9">
      <c r="A780" s="46" t="s">
        <v>779</v>
      </c>
      <c r="B780" s="47">
        <f>IF(B779=0,0,IF((B779+100)*12&lt;=年薪个税筹划!$C$5,B779+100,0))</f>
        <v>0</v>
      </c>
      <c r="C780" s="47">
        <f t="shared" si="39"/>
        <v>0</v>
      </c>
      <c r="D780" s="47">
        <f>(B780&lt;&gt;0)*年薪个税筹划!$C$5-方案清单!B780*12</f>
        <v>0</v>
      </c>
      <c r="E780" s="48">
        <f>ROUND(MAX((B780-3500)*{0.03,0.1,0.2,0.25,0.3,0.35,0.45}-{0,105,555,1005,2755,5505,13505},0),2)</f>
        <v>0</v>
      </c>
      <c r="F780" s="48">
        <f>LOOKUP(D780/12,{0,1500.001,4500.001,9000.001,35000.001,55000.001,80000.001},{0.03,0.1,0.2,0.25,0.3,0.35,0.45})*D780-LOOKUP(D780/12,{0,1500.001,4500.001,9000.001,35000.001,55000.001,80000.001},{0,105,555,1005,2755,5505,13505})</f>
        <v>0</v>
      </c>
      <c r="G780" s="48">
        <f t="shared" si="38"/>
        <v>0</v>
      </c>
      <c r="H780" s="48" t="e">
        <f t="shared" ca="1" si="40"/>
        <v>#N/A</v>
      </c>
      <c r="I780" s="1"/>
    </row>
    <row r="781" spans="1:9">
      <c r="A781" s="43" t="s">
        <v>780</v>
      </c>
      <c r="B781" s="44">
        <f>IF(B780=0,0,IF((B780+100)*12&lt;=年薪个税筹划!$C$5,B780+100,0))</f>
        <v>0</v>
      </c>
      <c r="C781" s="44">
        <f t="shared" si="39"/>
        <v>0</v>
      </c>
      <c r="D781" s="44">
        <f>(B781&lt;&gt;0)*年薪个税筹划!$C$5-方案清单!B781*12</f>
        <v>0</v>
      </c>
      <c r="E781" s="45">
        <f>ROUND(MAX((B781-3500)*{0.03,0.1,0.2,0.25,0.3,0.35,0.45}-{0,105,555,1005,2755,5505,13505},0),2)</f>
        <v>0</v>
      </c>
      <c r="F781" s="45">
        <f>LOOKUP(D781/12,{0,1500.001,4500.001,9000.001,35000.001,55000.001,80000.001},{0.03,0.1,0.2,0.25,0.3,0.35,0.45})*D781-LOOKUP(D781/12,{0,1500.001,4500.001,9000.001,35000.001,55000.001,80000.001},{0,105,555,1005,2755,5505,13505})</f>
        <v>0</v>
      </c>
      <c r="G781" s="45">
        <f t="shared" si="38"/>
        <v>0</v>
      </c>
      <c r="H781" s="45" t="e">
        <f t="shared" ca="1" si="40"/>
        <v>#N/A</v>
      </c>
      <c r="I781" s="1"/>
    </row>
    <row r="782" spans="1:9">
      <c r="A782" s="46" t="s">
        <v>781</v>
      </c>
      <c r="B782" s="47">
        <f>IF(B781=0,0,IF((B781+100)*12&lt;=年薪个税筹划!$C$5,B781+100,0))</f>
        <v>0</v>
      </c>
      <c r="C782" s="47">
        <f t="shared" si="39"/>
        <v>0</v>
      </c>
      <c r="D782" s="47">
        <f>(B782&lt;&gt;0)*年薪个税筹划!$C$5-方案清单!B782*12</f>
        <v>0</v>
      </c>
      <c r="E782" s="48">
        <f>ROUND(MAX((B782-3500)*{0.03,0.1,0.2,0.25,0.3,0.35,0.45}-{0,105,555,1005,2755,5505,13505},0),2)</f>
        <v>0</v>
      </c>
      <c r="F782" s="48">
        <f>LOOKUP(D782/12,{0,1500.001,4500.001,9000.001,35000.001,55000.001,80000.001},{0.03,0.1,0.2,0.25,0.3,0.35,0.45})*D782-LOOKUP(D782/12,{0,1500.001,4500.001,9000.001,35000.001,55000.001,80000.001},{0,105,555,1005,2755,5505,13505})</f>
        <v>0</v>
      </c>
      <c r="G782" s="48">
        <f t="shared" si="38"/>
        <v>0</v>
      </c>
      <c r="H782" s="48" t="e">
        <f t="shared" ca="1" si="40"/>
        <v>#N/A</v>
      </c>
      <c r="I782" s="1"/>
    </row>
    <row r="783" spans="1:9">
      <c r="A783" s="43" t="s">
        <v>782</v>
      </c>
      <c r="B783" s="44">
        <f>IF(B782=0,0,IF((B782+100)*12&lt;=年薪个税筹划!$C$5,B782+100,0))</f>
        <v>0</v>
      </c>
      <c r="C783" s="44">
        <f t="shared" si="39"/>
        <v>0</v>
      </c>
      <c r="D783" s="44">
        <f>(B783&lt;&gt;0)*年薪个税筹划!$C$5-方案清单!B783*12</f>
        <v>0</v>
      </c>
      <c r="E783" s="45">
        <f>ROUND(MAX((B783-3500)*{0.03,0.1,0.2,0.25,0.3,0.35,0.45}-{0,105,555,1005,2755,5505,13505},0),2)</f>
        <v>0</v>
      </c>
      <c r="F783" s="45">
        <f>LOOKUP(D783/12,{0,1500.001,4500.001,9000.001,35000.001,55000.001,80000.001},{0.03,0.1,0.2,0.25,0.3,0.35,0.45})*D783-LOOKUP(D783/12,{0,1500.001,4500.001,9000.001,35000.001,55000.001,80000.001},{0,105,555,1005,2755,5505,13505})</f>
        <v>0</v>
      </c>
      <c r="G783" s="45">
        <f t="shared" si="38"/>
        <v>0</v>
      </c>
      <c r="H783" s="45" t="e">
        <f t="shared" ca="1" si="40"/>
        <v>#N/A</v>
      </c>
      <c r="I783" s="1"/>
    </row>
    <row r="784" spans="1:9">
      <c r="A784" s="46" t="s">
        <v>783</v>
      </c>
      <c r="B784" s="47">
        <f>IF(B783=0,0,IF((B783+100)*12&lt;=年薪个税筹划!$C$5,B783+100,0))</f>
        <v>0</v>
      </c>
      <c r="C784" s="47">
        <f t="shared" si="39"/>
        <v>0</v>
      </c>
      <c r="D784" s="47">
        <f>(B784&lt;&gt;0)*年薪个税筹划!$C$5-方案清单!B784*12</f>
        <v>0</v>
      </c>
      <c r="E784" s="48">
        <f>ROUND(MAX((B784-3500)*{0.03,0.1,0.2,0.25,0.3,0.35,0.45}-{0,105,555,1005,2755,5505,13505},0),2)</f>
        <v>0</v>
      </c>
      <c r="F784" s="48">
        <f>LOOKUP(D784/12,{0,1500.001,4500.001,9000.001,35000.001,55000.001,80000.001},{0.03,0.1,0.2,0.25,0.3,0.35,0.45})*D784-LOOKUP(D784/12,{0,1500.001,4500.001,9000.001,35000.001,55000.001,80000.001},{0,105,555,1005,2755,5505,13505})</f>
        <v>0</v>
      </c>
      <c r="G784" s="48">
        <f t="shared" si="38"/>
        <v>0</v>
      </c>
      <c r="H784" s="48" t="e">
        <f t="shared" ca="1" si="40"/>
        <v>#N/A</v>
      </c>
      <c r="I784" s="1"/>
    </row>
    <row r="785" spans="1:9">
      <c r="A785" s="43" t="s">
        <v>784</v>
      </c>
      <c r="B785" s="44">
        <f>IF(B784=0,0,IF((B784+100)*12&lt;=年薪个税筹划!$C$5,B784+100,0))</f>
        <v>0</v>
      </c>
      <c r="C785" s="44">
        <f t="shared" si="39"/>
        <v>0</v>
      </c>
      <c r="D785" s="44">
        <f>(B785&lt;&gt;0)*年薪个税筹划!$C$5-方案清单!B785*12</f>
        <v>0</v>
      </c>
      <c r="E785" s="45">
        <f>ROUND(MAX((B785-3500)*{0.03,0.1,0.2,0.25,0.3,0.35,0.45}-{0,105,555,1005,2755,5505,13505},0),2)</f>
        <v>0</v>
      </c>
      <c r="F785" s="45">
        <f>LOOKUP(D785/12,{0,1500.001,4500.001,9000.001,35000.001,55000.001,80000.001},{0.03,0.1,0.2,0.25,0.3,0.35,0.45})*D785-LOOKUP(D785/12,{0,1500.001,4500.001,9000.001,35000.001,55000.001,80000.001},{0,105,555,1005,2755,5505,13505})</f>
        <v>0</v>
      </c>
      <c r="G785" s="45">
        <f t="shared" si="38"/>
        <v>0</v>
      </c>
      <c r="H785" s="45" t="e">
        <f t="shared" ca="1" si="40"/>
        <v>#N/A</v>
      </c>
      <c r="I785" s="1"/>
    </row>
    <row r="786" spans="1:9">
      <c r="A786" s="46" t="s">
        <v>785</v>
      </c>
      <c r="B786" s="47">
        <f>IF(B785=0,0,IF((B785+100)*12&lt;=年薪个税筹划!$C$5,B785+100,0))</f>
        <v>0</v>
      </c>
      <c r="C786" s="47">
        <f t="shared" si="39"/>
        <v>0</v>
      </c>
      <c r="D786" s="47">
        <f>(B786&lt;&gt;0)*年薪个税筹划!$C$5-方案清单!B786*12</f>
        <v>0</v>
      </c>
      <c r="E786" s="48">
        <f>ROUND(MAX((B786-3500)*{0.03,0.1,0.2,0.25,0.3,0.35,0.45}-{0,105,555,1005,2755,5505,13505},0),2)</f>
        <v>0</v>
      </c>
      <c r="F786" s="48">
        <f>LOOKUP(D786/12,{0,1500.001,4500.001,9000.001,35000.001,55000.001,80000.001},{0.03,0.1,0.2,0.25,0.3,0.35,0.45})*D786-LOOKUP(D786/12,{0,1500.001,4500.001,9000.001,35000.001,55000.001,80000.001},{0,105,555,1005,2755,5505,13505})</f>
        <v>0</v>
      </c>
      <c r="G786" s="48">
        <f t="shared" si="38"/>
        <v>0</v>
      </c>
      <c r="H786" s="48" t="e">
        <f t="shared" ca="1" si="40"/>
        <v>#N/A</v>
      </c>
      <c r="I786" s="1"/>
    </row>
    <row r="787" spans="1:9">
      <c r="A787" s="43" t="s">
        <v>786</v>
      </c>
      <c r="B787" s="44">
        <f>IF(B786=0,0,IF((B786+100)*12&lt;=年薪个税筹划!$C$5,B786+100,0))</f>
        <v>0</v>
      </c>
      <c r="C787" s="44">
        <f t="shared" si="39"/>
        <v>0</v>
      </c>
      <c r="D787" s="44">
        <f>(B787&lt;&gt;0)*年薪个税筹划!$C$5-方案清单!B787*12</f>
        <v>0</v>
      </c>
      <c r="E787" s="45">
        <f>ROUND(MAX((B787-3500)*{0.03,0.1,0.2,0.25,0.3,0.35,0.45}-{0,105,555,1005,2755,5505,13505},0),2)</f>
        <v>0</v>
      </c>
      <c r="F787" s="45">
        <f>LOOKUP(D787/12,{0,1500.001,4500.001,9000.001,35000.001,55000.001,80000.001},{0.03,0.1,0.2,0.25,0.3,0.35,0.45})*D787-LOOKUP(D787/12,{0,1500.001,4500.001,9000.001,35000.001,55000.001,80000.001},{0,105,555,1005,2755,5505,13505})</f>
        <v>0</v>
      </c>
      <c r="G787" s="45">
        <f t="shared" si="38"/>
        <v>0</v>
      </c>
      <c r="H787" s="45" t="e">
        <f t="shared" ca="1" si="40"/>
        <v>#N/A</v>
      </c>
      <c r="I787" s="1"/>
    </row>
    <row r="788" spans="1:9">
      <c r="A788" s="46" t="s">
        <v>787</v>
      </c>
      <c r="B788" s="47">
        <f>IF(B787=0,0,IF((B787+100)*12&lt;=年薪个税筹划!$C$5,B787+100,0))</f>
        <v>0</v>
      </c>
      <c r="C788" s="47">
        <f t="shared" si="39"/>
        <v>0</v>
      </c>
      <c r="D788" s="47">
        <f>(B788&lt;&gt;0)*年薪个税筹划!$C$5-方案清单!B788*12</f>
        <v>0</v>
      </c>
      <c r="E788" s="48">
        <f>ROUND(MAX((B788-3500)*{0.03,0.1,0.2,0.25,0.3,0.35,0.45}-{0,105,555,1005,2755,5505,13505},0),2)</f>
        <v>0</v>
      </c>
      <c r="F788" s="48">
        <f>LOOKUP(D788/12,{0,1500.001,4500.001,9000.001,35000.001,55000.001,80000.001},{0.03,0.1,0.2,0.25,0.3,0.35,0.45})*D788-LOOKUP(D788/12,{0,1500.001,4500.001,9000.001,35000.001,55000.001,80000.001},{0,105,555,1005,2755,5505,13505})</f>
        <v>0</v>
      </c>
      <c r="G788" s="48">
        <f t="shared" si="38"/>
        <v>0</v>
      </c>
      <c r="H788" s="48" t="e">
        <f t="shared" ca="1" si="40"/>
        <v>#N/A</v>
      </c>
      <c r="I788" s="1"/>
    </row>
    <row r="789" spans="1:9">
      <c r="A789" s="43" t="s">
        <v>788</v>
      </c>
      <c r="B789" s="44">
        <f>IF(B788=0,0,IF((B788+100)*12&lt;=年薪个税筹划!$C$5,B788+100,0))</f>
        <v>0</v>
      </c>
      <c r="C789" s="44">
        <f t="shared" si="39"/>
        <v>0</v>
      </c>
      <c r="D789" s="44">
        <f>(B789&lt;&gt;0)*年薪个税筹划!$C$5-方案清单!B789*12</f>
        <v>0</v>
      </c>
      <c r="E789" s="45">
        <f>ROUND(MAX((B789-3500)*{0.03,0.1,0.2,0.25,0.3,0.35,0.45}-{0,105,555,1005,2755,5505,13505},0),2)</f>
        <v>0</v>
      </c>
      <c r="F789" s="45">
        <f>LOOKUP(D789/12,{0,1500.001,4500.001,9000.001,35000.001,55000.001,80000.001},{0.03,0.1,0.2,0.25,0.3,0.35,0.45})*D789-LOOKUP(D789/12,{0,1500.001,4500.001,9000.001,35000.001,55000.001,80000.001},{0,105,555,1005,2755,5505,13505})</f>
        <v>0</v>
      </c>
      <c r="G789" s="45">
        <f t="shared" si="38"/>
        <v>0</v>
      </c>
      <c r="H789" s="45" t="e">
        <f t="shared" ca="1" si="40"/>
        <v>#N/A</v>
      </c>
      <c r="I789" s="1"/>
    </row>
    <row r="790" spans="1:9">
      <c r="A790" s="46" t="s">
        <v>789</v>
      </c>
      <c r="B790" s="47">
        <f>IF(B789=0,0,IF((B789+100)*12&lt;=年薪个税筹划!$C$5,B789+100,0))</f>
        <v>0</v>
      </c>
      <c r="C790" s="47">
        <f t="shared" si="39"/>
        <v>0</v>
      </c>
      <c r="D790" s="47">
        <f>(B790&lt;&gt;0)*年薪个税筹划!$C$5-方案清单!B790*12</f>
        <v>0</v>
      </c>
      <c r="E790" s="48">
        <f>ROUND(MAX((B790-3500)*{0.03,0.1,0.2,0.25,0.3,0.35,0.45}-{0,105,555,1005,2755,5505,13505},0),2)</f>
        <v>0</v>
      </c>
      <c r="F790" s="48">
        <f>LOOKUP(D790/12,{0,1500.001,4500.001,9000.001,35000.001,55000.001,80000.001},{0.03,0.1,0.2,0.25,0.3,0.35,0.45})*D790-LOOKUP(D790/12,{0,1500.001,4500.001,9000.001,35000.001,55000.001,80000.001},{0,105,555,1005,2755,5505,13505})</f>
        <v>0</v>
      </c>
      <c r="G790" s="48">
        <f t="shared" si="38"/>
        <v>0</v>
      </c>
      <c r="H790" s="48" t="e">
        <f t="shared" ca="1" si="40"/>
        <v>#N/A</v>
      </c>
      <c r="I790" s="1"/>
    </row>
    <row r="791" spans="1:9">
      <c r="A791" s="43" t="s">
        <v>790</v>
      </c>
      <c r="B791" s="44">
        <f>IF(B790=0,0,IF((B790+100)*12&lt;=年薪个税筹划!$C$5,B790+100,0))</f>
        <v>0</v>
      </c>
      <c r="C791" s="44">
        <f t="shared" si="39"/>
        <v>0</v>
      </c>
      <c r="D791" s="44">
        <f>(B791&lt;&gt;0)*年薪个税筹划!$C$5-方案清单!B791*12</f>
        <v>0</v>
      </c>
      <c r="E791" s="45">
        <f>ROUND(MAX((B791-3500)*{0.03,0.1,0.2,0.25,0.3,0.35,0.45}-{0,105,555,1005,2755,5505,13505},0),2)</f>
        <v>0</v>
      </c>
      <c r="F791" s="45">
        <f>LOOKUP(D791/12,{0,1500.001,4500.001,9000.001,35000.001,55000.001,80000.001},{0.03,0.1,0.2,0.25,0.3,0.35,0.45})*D791-LOOKUP(D791/12,{0,1500.001,4500.001,9000.001,35000.001,55000.001,80000.001},{0,105,555,1005,2755,5505,13505})</f>
        <v>0</v>
      </c>
      <c r="G791" s="45">
        <f t="shared" si="38"/>
        <v>0</v>
      </c>
      <c r="H791" s="45" t="e">
        <f t="shared" ca="1" si="40"/>
        <v>#N/A</v>
      </c>
      <c r="I791" s="1"/>
    </row>
    <row r="792" spans="1:9">
      <c r="A792" s="46" t="s">
        <v>791</v>
      </c>
      <c r="B792" s="47">
        <f>IF(B791=0,0,IF((B791+100)*12&lt;=年薪个税筹划!$C$5,B791+100,0))</f>
        <v>0</v>
      </c>
      <c r="C792" s="47">
        <f t="shared" si="39"/>
        <v>0</v>
      </c>
      <c r="D792" s="47">
        <f>(B792&lt;&gt;0)*年薪个税筹划!$C$5-方案清单!B792*12</f>
        <v>0</v>
      </c>
      <c r="E792" s="48">
        <f>ROUND(MAX((B792-3500)*{0.03,0.1,0.2,0.25,0.3,0.35,0.45}-{0,105,555,1005,2755,5505,13505},0),2)</f>
        <v>0</v>
      </c>
      <c r="F792" s="48">
        <f>LOOKUP(D792/12,{0,1500.001,4500.001,9000.001,35000.001,55000.001,80000.001},{0.03,0.1,0.2,0.25,0.3,0.35,0.45})*D792-LOOKUP(D792/12,{0,1500.001,4500.001,9000.001,35000.001,55000.001,80000.001},{0,105,555,1005,2755,5505,13505})</f>
        <v>0</v>
      </c>
      <c r="G792" s="48">
        <f t="shared" si="38"/>
        <v>0</v>
      </c>
      <c r="H792" s="48" t="e">
        <f t="shared" ca="1" si="40"/>
        <v>#N/A</v>
      </c>
      <c r="I792" s="1"/>
    </row>
    <row r="793" spans="1:9">
      <c r="A793" s="43" t="s">
        <v>792</v>
      </c>
      <c r="B793" s="44">
        <f>IF(B792=0,0,IF((B792+100)*12&lt;=年薪个税筹划!$C$5,B792+100,0))</f>
        <v>0</v>
      </c>
      <c r="C793" s="44">
        <f t="shared" si="39"/>
        <v>0</v>
      </c>
      <c r="D793" s="44">
        <f>(B793&lt;&gt;0)*年薪个税筹划!$C$5-方案清单!B793*12</f>
        <v>0</v>
      </c>
      <c r="E793" s="45">
        <f>ROUND(MAX((B793-3500)*{0.03,0.1,0.2,0.25,0.3,0.35,0.45}-{0,105,555,1005,2755,5505,13505},0),2)</f>
        <v>0</v>
      </c>
      <c r="F793" s="45">
        <f>LOOKUP(D793/12,{0,1500.001,4500.001,9000.001,35000.001,55000.001,80000.001},{0.03,0.1,0.2,0.25,0.3,0.35,0.45})*D793-LOOKUP(D793/12,{0,1500.001,4500.001,9000.001,35000.001,55000.001,80000.001},{0,105,555,1005,2755,5505,13505})</f>
        <v>0</v>
      </c>
      <c r="G793" s="45">
        <f t="shared" si="38"/>
        <v>0</v>
      </c>
      <c r="H793" s="45" t="e">
        <f t="shared" ca="1" si="40"/>
        <v>#N/A</v>
      </c>
      <c r="I793" s="1"/>
    </row>
    <row r="794" spans="1:9">
      <c r="A794" s="46" t="s">
        <v>793</v>
      </c>
      <c r="B794" s="47">
        <f>IF(B793=0,0,IF((B793+100)*12&lt;=年薪个税筹划!$C$5,B793+100,0))</f>
        <v>0</v>
      </c>
      <c r="C794" s="47">
        <f t="shared" si="39"/>
        <v>0</v>
      </c>
      <c r="D794" s="47">
        <f>(B794&lt;&gt;0)*年薪个税筹划!$C$5-方案清单!B794*12</f>
        <v>0</v>
      </c>
      <c r="E794" s="48">
        <f>ROUND(MAX((B794-3500)*{0.03,0.1,0.2,0.25,0.3,0.35,0.45}-{0,105,555,1005,2755,5505,13505},0),2)</f>
        <v>0</v>
      </c>
      <c r="F794" s="48">
        <f>LOOKUP(D794/12,{0,1500.001,4500.001,9000.001,35000.001,55000.001,80000.001},{0.03,0.1,0.2,0.25,0.3,0.35,0.45})*D794-LOOKUP(D794/12,{0,1500.001,4500.001,9000.001,35000.001,55000.001,80000.001},{0,105,555,1005,2755,5505,13505})</f>
        <v>0</v>
      </c>
      <c r="G794" s="48">
        <f t="shared" si="38"/>
        <v>0</v>
      </c>
      <c r="H794" s="48" t="e">
        <f t="shared" ca="1" si="40"/>
        <v>#N/A</v>
      </c>
      <c r="I794" s="1"/>
    </row>
    <row r="795" spans="1:9">
      <c r="A795" s="43" t="s">
        <v>794</v>
      </c>
      <c r="B795" s="44">
        <f>IF(B794=0,0,IF((B794+100)*12&lt;=年薪个税筹划!$C$5,B794+100,0))</f>
        <v>0</v>
      </c>
      <c r="C795" s="44">
        <f t="shared" si="39"/>
        <v>0</v>
      </c>
      <c r="D795" s="44">
        <f>(B795&lt;&gt;0)*年薪个税筹划!$C$5-方案清单!B795*12</f>
        <v>0</v>
      </c>
      <c r="E795" s="45">
        <f>ROUND(MAX((B795-3500)*{0.03,0.1,0.2,0.25,0.3,0.35,0.45}-{0,105,555,1005,2755,5505,13505},0),2)</f>
        <v>0</v>
      </c>
      <c r="F795" s="45">
        <f>LOOKUP(D795/12,{0,1500.001,4500.001,9000.001,35000.001,55000.001,80000.001},{0.03,0.1,0.2,0.25,0.3,0.35,0.45})*D795-LOOKUP(D795/12,{0,1500.001,4500.001,9000.001,35000.001,55000.001,80000.001},{0,105,555,1005,2755,5505,13505})</f>
        <v>0</v>
      </c>
      <c r="G795" s="45">
        <f t="shared" si="38"/>
        <v>0</v>
      </c>
      <c r="H795" s="45" t="e">
        <f t="shared" ca="1" si="40"/>
        <v>#N/A</v>
      </c>
      <c r="I795" s="1"/>
    </row>
    <row r="796" spans="1:9">
      <c r="A796" s="46" t="s">
        <v>795</v>
      </c>
      <c r="B796" s="47">
        <f>IF(B795=0,0,IF((B795+100)*12&lt;=年薪个税筹划!$C$5,B795+100,0))</f>
        <v>0</v>
      </c>
      <c r="C796" s="47">
        <f t="shared" si="39"/>
        <v>0</v>
      </c>
      <c r="D796" s="47">
        <f>(B796&lt;&gt;0)*年薪个税筹划!$C$5-方案清单!B796*12</f>
        <v>0</v>
      </c>
      <c r="E796" s="48">
        <f>ROUND(MAX((B796-3500)*{0.03,0.1,0.2,0.25,0.3,0.35,0.45}-{0,105,555,1005,2755,5505,13505},0),2)</f>
        <v>0</v>
      </c>
      <c r="F796" s="48">
        <f>LOOKUP(D796/12,{0,1500.001,4500.001,9000.001,35000.001,55000.001,80000.001},{0.03,0.1,0.2,0.25,0.3,0.35,0.45})*D796-LOOKUP(D796/12,{0,1500.001,4500.001,9000.001,35000.001,55000.001,80000.001},{0,105,555,1005,2755,5505,13505})</f>
        <v>0</v>
      </c>
      <c r="G796" s="48">
        <f t="shared" si="38"/>
        <v>0</v>
      </c>
      <c r="H796" s="48" t="e">
        <f t="shared" ca="1" si="40"/>
        <v>#N/A</v>
      </c>
      <c r="I796" s="1"/>
    </row>
    <row r="797" spans="1:9">
      <c r="A797" s="43" t="s">
        <v>796</v>
      </c>
      <c r="B797" s="44">
        <f>IF(B796=0,0,IF((B796+100)*12&lt;=年薪个税筹划!$C$5,B796+100,0))</f>
        <v>0</v>
      </c>
      <c r="C797" s="44">
        <f t="shared" si="39"/>
        <v>0</v>
      </c>
      <c r="D797" s="44">
        <f>(B797&lt;&gt;0)*年薪个税筹划!$C$5-方案清单!B797*12</f>
        <v>0</v>
      </c>
      <c r="E797" s="45">
        <f>ROUND(MAX((B797-3500)*{0.03,0.1,0.2,0.25,0.3,0.35,0.45}-{0,105,555,1005,2755,5505,13505},0),2)</f>
        <v>0</v>
      </c>
      <c r="F797" s="45">
        <f>LOOKUP(D797/12,{0,1500.001,4500.001,9000.001,35000.001,55000.001,80000.001},{0.03,0.1,0.2,0.25,0.3,0.35,0.45})*D797-LOOKUP(D797/12,{0,1500.001,4500.001,9000.001,35000.001,55000.001,80000.001},{0,105,555,1005,2755,5505,13505})</f>
        <v>0</v>
      </c>
      <c r="G797" s="45">
        <f t="shared" si="38"/>
        <v>0</v>
      </c>
      <c r="H797" s="45" t="e">
        <f t="shared" ca="1" si="40"/>
        <v>#N/A</v>
      </c>
      <c r="I797" s="1"/>
    </row>
    <row r="798" spans="1:9">
      <c r="A798" s="46" t="s">
        <v>797</v>
      </c>
      <c r="B798" s="47">
        <f>IF(B797=0,0,IF((B797+100)*12&lt;=年薪个税筹划!$C$5,B797+100,0))</f>
        <v>0</v>
      </c>
      <c r="C798" s="47">
        <f t="shared" si="39"/>
        <v>0</v>
      </c>
      <c r="D798" s="47">
        <f>(B798&lt;&gt;0)*年薪个税筹划!$C$5-方案清单!B798*12</f>
        <v>0</v>
      </c>
      <c r="E798" s="48">
        <f>ROUND(MAX((B798-3500)*{0.03,0.1,0.2,0.25,0.3,0.35,0.45}-{0,105,555,1005,2755,5505,13505},0),2)</f>
        <v>0</v>
      </c>
      <c r="F798" s="48">
        <f>LOOKUP(D798/12,{0,1500.001,4500.001,9000.001,35000.001,55000.001,80000.001},{0.03,0.1,0.2,0.25,0.3,0.35,0.45})*D798-LOOKUP(D798/12,{0,1500.001,4500.001,9000.001,35000.001,55000.001,80000.001},{0,105,555,1005,2755,5505,13505})</f>
        <v>0</v>
      </c>
      <c r="G798" s="48">
        <f t="shared" si="38"/>
        <v>0</v>
      </c>
      <c r="H798" s="48" t="e">
        <f t="shared" ca="1" si="40"/>
        <v>#N/A</v>
      </c>
      <c r="I798" s="1"/>
    </row>
    <row r="799" spans="1:9">
      <c r="A799" s="43" t="s">
        <v>798</v>
      </c>
      <c r="B799" s="44">
        <f>IF(B798=0,0,IF((B798+100)*12&lt;=年薪个税筹划!$C$5,B798+100,0))</f>
        <v>0</v>
      </c>
      <c r="C799" s="44">
        <f t="shared" si="39"/>
        <v>0</v>
      </c>
      <c r="D799" s="44">
        <f>(B799&lt;&gt;0)*年薪个税筹划!$C$5-方案清单!B799*12</f>
        <v>0</v>
      </c>
      <c r="E799" s="45">
        <f>ROUND(MAX((B799-3500)*{0.03,0.1,0.2,0.25,0.3,0.35,0.45}-{0,105,555,1005,2755,5505,13505},0),2)</f>
        <v>0</v>
      </c>
      <c r="F799" s="45">
        <f>LOOKUP(D799/12,{0,1500.001,4500.001,9000.001,35000.001,55000.001,80000.001},{0.03,0.1,0.2,0.25,0.3,0.35,0.45})*D799-LOOKUP(D799/12,{0,1500.001,4500.001,9000.001,35000.001,55000.001,80000.001},{0,105,555,1005,2755,5505,13505})</f>
        <v>0</v>
      </c>
      <c r="G799" s="45">
        <f t="shared" si="38"/>
        <v>0</v>
      </c>
      <c r="H799" s="45" t="e">
        <f t="shared" ca="1" si="40"/>
        <v>#N/A</v>
      </c>
      <c r="I799" s="1"/>
    </row>
    <row r="800" spans="1:9">
      <c r="A800" s="46" t="s">
        <v>799</v>
      </c>
      <c r="B800" s="47">
        <f>IF(B799=0,0,IF((B799+100)*12&lt;=年薪个税筹划!$C$5,B799+100,0))</f>
        <v>0</v>
      </c>
      <c r="C800" s="47">
        <f t="shared" si="39"/>
        <v>0</v>
      </c>
      <c r="D800" s="47">
        <f>(B800&lt;&gt;0)*年薪个税筹划!$C$5-方案清单!B800*12</f>
        <v>0</v>
      </c>
      <c r="E800" s="48">
        <f>ROUND(MAX((B800-3500)*{0.03,0.1,0.2,0.25,0.3,0.35,0.45}-{0,105,555,1005,2755,5505,13505},0),2)</f>
        <v>0</v>
      </c>
      <c r="F800" s="48">
        <f>LOOKUP(D800/12,{0,1500.001,4500.001,9000.001,35000.001,55000.001,80000.001},{0.03,0.1,0.2,0.25,0.3,0.35,0.45})*D800-LOOKUP(D800/12,{0,1500.001,4500.001,9000.001,35000.001,55000.001,80000.001},{0,105,555,1005,2755,5505,13505})</f>
        <v>0</v>
      </c>
      <c r="G800" s="48">
        <f t="shared" si="38"/>
        <v>0</v>
      </c>
      <c r="H800" s="48" t="e">
        <f t="shared" ca="1" si="40"/>
        <v>#N/A</v>
      </c>
      <c r="I800" s="1"/>
    </row>
    <row r="801" spans="1:9">
      <c r="A801" s="43" t="s">
        <v>888</v>
      </c>
      <c r="B801" s="44">
        <f>IF(B800=0,0,IF((B800+100)*12&lt;=年薪个税筹划!$C$5,B800+100,0))</f>
        <v>0</v>
      </c>
      <c r="C801" s="44">
        <f t="shared" ref="C801:C802" si="41">B801*12</f>
        <v>0</v>
      </c>
      <c r="D801" s="44">
        <f>(B801&lt;&gt;0)*年薪个税筹划!$C$5-方案清单!B801*12</f>
        <v>0</v>
      </c>
      <c r="E801" s="45">
        <f>ROUND(MAX((B801-3500)*{0.03,0.1,0.2,0.25,0.3,0.35,0.45}-{0,105,555,1005,2755,5505,13505},0),2)</f>
        <v>0</v>
      </c>
      <c r="F801" s="45">
        <f>LOOKUP(D801/12,{0,1500.001,4500.001,9000.001,35000.001,55000.001,80000.001},{0.03,0.1,0.2,0.25,0.3,0.35,0.45})*D801-LOOKUP(D801/12,{0,1500.001,4500.001,9000.001,35000.001,55000.001,80000.001},{0,105,555,1005,2755,5505,13505})</f>
        <v>0</v>
      </c>
      <c r="G801" s="45">
        <f t="shared" ref="G801:G802" si="42">E801*12+F801</f>
        <v>0</v>
      </c>
      <c r="H801" s="45" t="e">
        <f t="shared" ref="H801:H802" ca="1" si="43">IF(G801=MIN(个税总额),G801,#N/A)</f>
        <v>#N/A</v>
      </c>
      <c r="I801" s="1"/>
    </row>
    <row r="802" spans="1:9">
      <c r="A802" s="46" t="s">
        <v>889</v>
      </c>
      <c r="B802" s="47">
        <f>IF(B801=0,0,IF((B801+100)*12&lt;=年薪个税筹划!$C$5,B801+100,0))</f>
        <v>0</v>
      </c>
      <c r="C802" s="47">
        <f t="shared" si="41"/>
        <v>0</v>
      </c>
      <c r="D802" s="47">
        <f>(B802&lt;&gt;0)*年薪个税筹划!$C$5-方案清单!B802*12</f>
        <v>0</v>
      </c>
      <c r="E802" s="48">
        <f>ROUND(MAX((B802-3500)*{0.03,0.1,0.2,0.25,0.3,0.35,0.45}-{0,105,555,1005,2755,5505,13505},0),2)</f>
        <v>0</v>
      </c>
      <c r="F802" s="48">
        <f>LOOKUP(D802/12,{0,1500.001,4500.001,9000.001,35000.001,55000.001,80000.001},{0.03,0.1,0.2,0.25,0.3,0.35,0.45})*D802-LOOKUP(D802/12,{0,1500.001,4500.001,9000.001,35000.001,55000.001,80000.001},{0,105,555,1005,2755,5505,13505})</f>
        <v>0</v>
      </c>
      <c r="G802" s="48">
        <f t="shared" si="42"/>
        <v>0</v>
      </c>
      <c r="H802" s="48" t="e">
        <f t="shared" ca="1" si="43"/>
        <v>#N/A</v>
      </c>
      <c r="I802" s="1"/>
    </row>
    <row r="803" spans="1:9">
      <c r="A803" s="1"/>
      <c r="B803" s="2"/>
      <c r="C803" s="2"/>
      <c r="D803" s="2"/>
      <c r="E803" s="1"/>
      <c r="F803" s="1"/>
      <c r="G803" s="1"/>
      <c r="H803" s="1"/>
      <c r="I803" s="1"/>
    </row>
    <row r="804" spans="1:9">
      <c r="A804" s="1"/>
      <c r="B804" s="2"/>
      <c r="C804" s="2"/>
      <c r="D804" s="2"/>
      <c r="E804" s="1"/>
      <c r="F804" s="1"/>
      <c r="G804" s="1"/>
      <c r="H804" s="1"/>
      <c r="I804" s="1"/>
    </row>
    <row r="805" spans="1:9">
      <c r="A805" s="1"/>
      <c r="B805" s="2"/>
      <c r="C805" s="2"/>
      <c r="D805" s="2"/>
      <c r="E805" s="1"/>
      <c r="F805" s="1"/>
      <c r="G805" s="1"/>
      <c r="H805" s="1"/>
      <c r="I805" s="1"/>
    </row>
    <row r="806" spans="1:9">
      <c r="A806" s="1"/>
      <c r="B806" s="2"/>
      <c r="C806" s="2"/>
      <c r="D806" s="2"/>
      <c r="E806" s="1"/>
      <c r="F806" s="1"/>
      <c r="G806" s="1"/>
      <c r="H806" s="1"/>
      <c r="I806" s="1"/>
    </row>
    <row r="807" spans="1:9">
      <c r="A807" s="1"/>
      <c r="B807" s="2"/>
      <c r="C807" s="2"/>
      <c r="D807" s="2"/>
      <c r="E807" s="1"/>
      <c r="F807" s="1"/>
      <c r="G807" s="1"/>
      <c r="H807" s="1"/>
      <c r="I807" s="1"/>
    </row>
    <row r="808" spans="1:9">
      <c r="A808" s="1"/>
      <c r="B808" s="2"/>
      <c r="C808" s="2"/>
      <c r="D808" s="2"/>
      <c r="E808" s="1"/>
      <c r="F808" s="1"/>
      <c r="G808" s="1"/>
      <c r="H808" s="1"/>
      <c r="I808" s="1"/>
    </row>
    <row r="809" spans="1:9">
      <c r="A809" s="1"/>
      <c r="B809" s="2"/>
      <c r="C809" s="2"/>
      <c r="D809" s="2"/>
      <c r="E809" s="1"/>
      <c r="F809" s="1"/>
      <c r="G809" s="1"/>
      <c r="H809" s="1"/>
      <c r="I809" s="1"/>
    </row>
    <row r="810" spans="1:9">
      <c r="A810" s="1"/>
      <c r="B810" s="2"/>
      <c r="C810" s="2"/>
      <c r="D810" s="2"/>
      <c r="E810" s="1"/>
      <c r="F810" s="1"/>
      <c r="G810" s="1"/>
      <c r="H810" s="1"/>
      <c r="I810" s="1"/>
    </row>
    <row r="811" spans="1:9">
      <c r="A811" s="1"/>
      <c r="B811" s="2"/>
      <c r="C811" s="2"/>
      <c r="D811" s="2"/>
      <c r="E811" s="1"/>
      <c r="F811" s="1"/>
      <c r="G811" s="1"/>
      <c r="H811" s="1"/>
      <c r="I811" s="1"/>
    </row>
    <row r="812" spans="1:9">
      <c r="A812" s="1"/>
      <c r="B812" s="2"/>
      <c r="C812" s="2"/>
      <c r="D812" s="2"/>
      <c r="E812" s="1"/>
      <c r="F812" s="1"/>
      <c r="G812" s="1"/>
      <c r="H812" s="1"/>
      <c r="I812" s="1"/>
    </row>
    <row r="813" spans="1:9">
      <c r="A813" s="1"/>
      <c r="B813" s="2"/>
      <c r="C813" s="2"/>
      <c r="D813" s="2"/>
      <c r="E813" s="1"/>
      <c r="F813" s="1"/>
      <c r="G813" s="1"/>
      <c r="H813" s="1"/>
      <c r="I813" s="1"/>
    </row>
    <row r="814" spans="1:9">
      <c r="A814" s="1"/>
      <c r="B814" s="2"/>
      <c r="C814" s="2"/>
      <c r="D814" s="2"/>
      <c r="E814" s="1"/>
      <c r="F814" s="1"/>
      <c r="G814" s="1"/>
      <c r="H814" s="1"/>
      <c r="I814" s="1"/>
    </row>
    <row r="815" spans="1:9">
      <c r="A815" s="1"/>
      <c r="B815" s="2"/>
      <c r="C815" s="2"/>
      <c r="D815" s="2"/>
      <c r="E815" s="1"/>
      <c r="F815" s="1"/>
      <c r="G815" s="1"/>
      <c r="H815" s="1"/>
      <c r="I815" s="1"/>
    </row>
    <row r="816" spans="1:9">
      <c r="A816" s="1"/>
      <c r="B816" s="2"/>
      <c r="C816" s="2"/>
      <c r="D816" s="2"/>
      <c r="E816" s="1"/>
      <c r="F816" s="1"/>
      <c r="G816" s="1"/>
      <c r="H816" s="1"/>
      <c r="I816" s="1"/>
    </row>
    <row r="817" spans="1:9">
      <c r="A817" s="1"/>
      <c r="B817" s="2"/>
      <c r="C817" s="2"/>
      <c r="D817" s="2"/>
      <c r="E817" s="1"/>
      <c r="F817" s="1"/>
      <c r="G817" s="1"/>
      <c r="H817" s="1"/>
      <c r="I817" s="1"/>
    </row>
    <row r="818" spans="1:9">
      <c r="A818" s="1"/>
      <c r="B818" s="2"/>
      <c r="C818" s="2"/>
      <c r="D818" s="2"/>
      <c r="E818" s="1"/>
      <c r="F818" s="1"/>
      <c r="G818" s="1"/>
      <c r="H818" s="1"/>
      <c r="I818" s="1"/>
    </row>
    <row r="819" spans="1:9">
      <c r="A819" s="1"/>
      <c r="B819" s="2"/>
      <c r="C819" s="2"/>
      <c r="D819" s="2"/>
      <c r="E819" s="1"/>
      <c r="F819" s="1"/>
      <c r="G819" s="1"/>
      <c r="H819" s="1"/>
      <c r="I819" s="1"/>
    </row>
    <row r="820" spans="1:9">
      <c r="A820" s="1"/>
      <c r="B820" s="2"/>
      <c r="C820" s="2"/>
      <c r="D820" s="2"/>
      <c r="E820" s="1"/>
      <c r="F820" s="1"/>
      <c r="G820" s="1"/>
      <c r="H820" s="1"/>
      <c r="I820" s="1"/>
    </row>
    <row r="821" spans="1:9">
      <c r="A821" s="1"/>
      <c r="B821" s="2"/>
      <c r="C821" s="2"/>
      <c r="D821" s="2"/>
      <c r="E821" s="1"/>
      <c r="F821" s="1"/>
      <c r="G821" s="1"/>
      <c r="H821" s="1"/>
      <c r="I821" s="1"/>
    </row>
    <row r="822" spans="1:9">
      <c r="A822" s="1"/>
      <c r="B822" s="2"/>
      <c r="C822" s="2"/>
      <c r="D822" s="2"/>
      <c r="E822" s="1"/>
      <c r="F822" s="1"/>
      <c r="G822" s="1"/>
      <c r="H822" s="1"/>
      <c r="I822" s="1"/>
    </row>
    <row r="823" spans="1:9">
      <c r="A823" s="1"/>
      <c r="B823" s="2"/>
      <c r="C823" s="2"/>
      <c r="D823" s="2"/>
      <c r="E823" s="1"/>
      <c r="F823" s="1"/>
      <c r="G823" s="1"/>
      <c r="H823" s="1"/>
      <c r="I823" s="1"/>
    </row>
    <row r="824" spans="1:9">
      <c r="A824" s="1"/>
      <c r="B824" s="2"/>
      <c r="C824" s="2"/>
      <c r="D824" s="2"/>
      <c r="E824" s="1"/>
      <c r="F824" s="1"/>
      <c r="G824" s="1"/>
      <c r="H824" s="1"/>
      <c r="I824" s="1"/>
    </row>
    <row r="825" spans="1:9">
      <c r="A825" s="1"/>
      <c r="B825" s="2"/>
      <c r="C825" s="2"/>
      <c r="D825" s="2"/>
      <c r="E825" s="1"/>
      <c r="F825" s="1"/>
      <c r="G825" s="1"/>
      <c r="H825" s="1"/>
      <c r="I825" s="1"/>
    </row>
    <row r="826" spans="1:9">
      <c r="A826" s="1"/>
      <c r="B826" s="2"/>
      <c r="C826" s="2"/>
      <c r="D826" s="2"/>
      <c r="E826" s="1"/>
      <c r="F826" s="1"/>
      <c r="G826" s="1"/>
      <c r="H826" s="1"/>
      <c r="I826" s="1"/>
    </row>
    <row r="827" spans="1:9">
      <c r="A827" s="1"/>
      <c r="B827" s="2"/>
      <c r="C827" s="2"/>
      <c r="D827" s="2"/>
      <c r="E827" s="1"/>
      <c r="F827" s="1"/>
      <c r="G827" s="1"/>
      <c r="H827" s="1"/>
      <c r="I827" s="1"/>
    </row>
    <row r="828" spans="1:9">
      <c r="A828" s="1"/>
      <c r="B828" s="2"/>
      <c r="C828" s="2"/>
      <c r="D828" s="2"/>
      <c r="E828" s="1"/>
      <c r="F828" s="1"/>
      <c r="G828" s="1"/>
      <c r="H828" s="1"/>
      <c r="I828" s="1"/>
    </row>
    <row r="829" spans="1:9">
      <c r="A829" s="1"/>
      <c r="B829" s="2"/>
      <c r="C829" s="2"/>
      <c r="D829" s="2"/>
      <c r="E829" s="1"/>
      <c r="F829" s="1"/>
      <c r="G829" s="1"/>
      <c r="H829" s="1"/>
      <c r="I829" s="1"/>
    </row>
    <row r="830" spans="1:9">
      <c r="A830" s="1"/>
      <c r="B830" s="2"/>
      <c r="C830" s="2"/>
      <c r="D830" s="2"/>
      <c r="E830" s="1"/>
      <c r="F830" s="1"/>
      <c r="G830" s="1"/>
      <c r="H830" s="1"/>
      <c r="I830" s="1"/>
    </row>
    <row r="831" spans="1:9">
      <c r="A831" s="1"/>
      <c r="B831" s="2"/>
      <c r="C831" s="2"/>
      <c r="D831" s="2"/>
      <c r="E831" s="1"/>
      <c r="F831" s="1"/>
      <c r="G831" s="1"/>
      <c r="H831" s="1"/>
      <c r="I831" s="1"/>
    </row>
    <row r="832" spans="1:9">
      <c r="A832" s="1"/>
      <c r="B832" s="2"/>
      <c r="C832" s="2"/>
      <c r="D832" s="2"/>
      <c r="E832" s="1"/>
      <c r="F832" s="1"/>
      <c r="G832" s="1"/>
      <c r="H832" s="1"/>
      <c r="I832" s="1"/>
    </row>
    <row r="833" spans="1:9">
      <c r="A833" s="1"/>
      <c r="B833" s="2"/>
      <c r="C833" s="2"/>
      <c r="D833" s="2"/>
      <c r="E833" s="1"/>
      <c r="F833" s="1"/>
      <c r="G833" s="1"/>
      <c r="H833" s="1"/>
      <c r="I833" s="1"/>
    </row>
    <row r="834" spans="1:9">
      <c r="A834" s="1"/>
      <c r="B834" s="2"/>
      <c r="C834" s="2"/>
      <c r="D834" s="2"/>
      <c r="E834" s="1"/>
      <c r="F834" s="1"/>
      <c r="G834" s="1"/>
      <c r="H834" s="1"/>
      <c r="I834" s="1"/>
    </row>
    <row r="835" spans="1:9">
      <c r="A835" s="1"/>
      <c r="B835" s="2"/>
      <c r="C835" s="2"/>
      <c r="D835" s="2"/>
      <c r="E835" s="1"/>
      <c r="F835" s="1"/>
      <c r="G835" s="1"/>
      <c r="H835" s="1"/>
      <c r="I835" s="1"/>
    </row>
    <row r="836" spans="1:9">
      <c r="A836" s="1"/>
      <c r="B836" s="2"/>
      <c r="C836" s="2"/>
      <c r="D836" s="2"/>
      <c r="E836" s="1"/>
      <c r="F836" s="1"/>
      <c r="G836" s="1"/>
      <c r="H836" s="1"/>
      <c r="I836" s="1"/>
    </row>
    <row r="837" spans="1:9">
      <c r="A837" s="1"/>
      <c r="B837" s="2"/>
      <c r="C837" s="2"/>
      <c r="D837" s="2"/>
      <c r="E837" s="1"/>
      <c r="F837" s="1"/>
      <c r="G837" s="1"/>
      <c r="H837" s="1"/>
      <c r="I837" s="1"/>
    </row>
    <row r="838" spans="1:9">
      <c r="A838" s="1"/>
      <c r="B838" s="2"/>
      <c r="C838" s="2"/>
      <c r="D838" s="2"/>
      <c r="E838" s="1"/>
      <c r="F838" s="1"/>
      <c r="G838" s="1"/>
      <c r="H838" s="1"/>
      <c r="I838" s="1"/>
    </row>
    <row r="839" spans="1:9">
      <c r="A839" s="1"/>
      <c r="B839" s="2"/>
      <c r="C839" s="2"/>
      <c r="D839" s="2"/>
      <c r="E839" s="1"/>
      <c r="F839" s="1"/>
      <c r="G839" s="1"/>
      <c r="H839" s="1"/>
      <c r="I839" s="1"/>
    </row>
    <row r="840" spans="1:9">
      <c r="A840" s="1"/>
      <c r="B840" s="2"/>
      <c r="C840" s="2"/>
      <c r="D840" s="2"/>
      <c r="E840" s="1"/>
      <c r="F840" s="1"/>
      <c r="G840" s="1"/>
      <c r="H840" s="1"/>
      <c r="I840" s="1"/>
    </row>
    <row r="841" spans="1:9">
      <c r="A841" s="1"/>
      <c r="B841" s="2"/>
      <c r="C841" s="2"/>
      <c r="D841" s="2"/>
      <c r="E841" s="1"/>
      <c r="F841" s="1"/>
      <c r="G841" s="1"/>
      <c r="H841" s="1"/>
      <c r="I841" s="1"/>
    </row>
    <row r="842" spans="1:9">
      <c r="A842" s="1"/>
      <c r="B842" s="2"/>
      <c r="C842" s="2"/>
      <c r="D842" s="2"/>
      <c r="E842" s="1"/>
      <c r="F842" s="1"/>
      <c r="G842" s="1"/>
      <c r="H842" s="1"/>
      <c r="I842" s="1"/>
    </row>
    <row r="843" spans="1:9">
      <c r="A843" s="1"/>
      <c r="B843" s="2"/>
      <c r="C843" s="2"/>
      <c r="D843" s="2"/>
      <c r="E843" s="1"/>
      <c r="F843" s="1"/>
      <c r="G843" s="1"/>
      <c r="H843" s="1"/>
      <c r="I843" s="1"/>
    </row>
    <row r="844" spans="1:9">
      <c r="A844" s="1"/>
      <c r="B844" s="2"/>
      <c r="C844" s="2"/>
      <c r="D844" s="2"/>
      <c r="E844" s="1"/>
      <c r="F844" s="1"/>
      <c r="G844" s="1"/>
      <c r="H844" s="1"/>
      <c r="I844" s="1"/>
    </row>
    <row r="845" spans="1:9">
      <c r="A845" s="1"/>
      <c r="B845" s="2"/>
      <c r="C845" s="2"/>
      <c r="D845" s="2"/>
      <c r="E845" s="1"/>
      <c r="F845" s="1"/>
      <c r="G845" s="1"/>
      <c r="H845" s="1"/>
      <c r="I845" s="1"/>
    </row>
    <row r="846" spans="1:9">
      <c r="A846" s="1"/>
      <c r="B846" s="2"/>
      <c r="C846" s="2"/>
      <c r="D846" s="2"/>
      <c r="E846" s="1"/>
      <c r="F846" s="1"/>
      <c r="G846" s="1"/>
      <c r="H846" s="1"/>
      <c r="I846" s="1"/>
    </row>
    <row r="847" spans="1:9">
      <c r="A847" s="1"/>
      <c r="B847" s="2"/>
      <c r="C847" s="2"/>
      <c r="D847" s="2"/>
      <c r="E847" s="1"/>
      <c r="F847" s="1"/>
      <c r="G847" s="1"/>
      <c r="H847" s="1"/>
      <c r="I847" s="1"/>
    </row>
    <row r="848" spans="1:9">
      <c r="A848" s="1"/>
      <c r="B848" s="2"/>
      <c r="C848" s="2"/>
      <c r="D848" s="2"/>
      <c r="E848" s="1"/>
      <c r="F848" s="1"/>
      <c r="G848" s="1"/>
      <c r="H848" s="1"/>
      <c r="I848" s="1"/>
    </row>
    <row r="849" spans="1:9">
      <c r="A849" s="1"/>
      <c r="B849" s="2"/>
      <c r="C849" s="2"/>
      <c r="D849" s="2"/>
      <c r="E849" s="1"/>
      <c r="F849" s="1"/>
      <c r="G849" s="1"/>
      <c r="H849" s="1"/>
      <c r="I849" s="1"/>
    </row>
    <row r="850" spans="1:9">
      <c r="A850" s="1"/>
      <c r="B850" s="2"/>
      <c r="C850" s="2"/>
      <c r="D850" s="2"/>
      <c r="E850" s="1"/>
      <c r="F850" s="1"/>
      <c r="G850" s="1"/>
      <c r="H850" s="1"/>
      <c r="I850" s="1"/>
    </row>
    <row r="851" spans="1:9">
      <c r="A851" s="1"/>
      <c r="B851" s="2"/>
      <c r="C851" s="2"/>
      <c r="D851" s="2"/>
      <c r="E851" s="1"/>
      <c r="F851" s="1"/>
      <c r="G851" s="1"/>
      <c r="H851" s="1"/>
      <c r="I851" s="1"/>
    </row>
    <row r="852" spans="1:9">
      <c r="A852" s="1"/>
      <c r="B852" s="2"/>
      <c r="C852" s="2"/>
      <c r="D852" s="2"/>
      <c r="E852" s="1"/>
      <c r="F852" s="1"/>
      <c r="G852" s="1"/>
      <c r="H852" s="1"/>
      <c r="I852" s="1"/>
    </row>
    <row r="853" spans="1:9">
      <c r="A853" s="1"/>
      <c r="B853" s="2"/>
      <c r="C853" s="2"/>
      <c r="D853" s="2"/>
      <c r="E853" s="1"/>
      <c r="F853" s="1"/>
      <c r="G853" s="1"/>
      <c r="H853" s="1"/>
      <c r="I853" s="1"/>
    </row>
    <row r="854" spans="1:9">
      <c r="A854" s="1"/>
      <c r="B854" s="2"/>
      <c r="C854" s="2"/>
      <c r="D854" s="2"/>
      <c r="E854" s="1"/>
      <c r="F854" s="1"/>
      <c r="G854" s="1"/>
      <c r="H854" s="1"/>
      <c r="I854" s="1"/>
    </row>
    <row r="855" spans="1:9">
      <c r="A855" s="1"/>
      <c r="B855" s="2"/>
      <c r="C855" s="2"/>
      <c r="D855" s="2"/>
      <c r="E855" s="1"/>
      <c r="F855" s="1"/>
      <c r="G855" s="1"/>
      <c r="H855" s="1"/>
      <c r="I855" s="1"/>
    </row>
    <row r="856" spans="1:9">
      <c r="A856" s="1"/>
      <c r="B856" s="2"/>
      <c r="C856" s="2"/>
      <c r="D856" s="2"/>
      <c r="E856" s="1"/>
      <c r="F856" s="1"/>
      <c r="G856" s="1"/>
      <c r="H856" s="1"/>
      <c r="I856" s="1"/>
    </row>
    <row r="857" spans="1:9">
      <c r="A857" s="1"/>
      <c r="B857" s="2"/>
      <c r="C857" s="2"/>
      <c r="D857" s="2"/>
      <c r="E857" s="1"/>
      <c r="F857" s="1"/>
      <c r="G857" s="1"/>
      <c r="H857" s="1"/>
      <c r="I857" s="1"/>
    </row>
    <row r="858" spans="1:9">
      <c r="A858" s="1"/>
      <c r="B858" s="2"/>
      <c r="C858" s="2"/>
      <c r="D858" s="2"/>
      <c r="E858" s="1"/>
      <c r="F858" s="1"/>
      <c r="G858" s="1"/>
      <c r="H858" s="1"/>
      <c r="I858" s="1"/>
    </row>
    <row r="859" spans="1:9">
      <c r="A859" s="1"/>
      <c r="B859" s="2"/>
      <c r="C859" s="2"/>
      <c r="D859" s="2"/>
      <c r="E859" s="1"/>
      <c r="F859" s="1"/>
      <c r="G859" s="1"/>
      <c r="H859" s="1"/>
      <c r="I859" s="1"/>
    </row>
    <row r="860" spans="1:9">
      <c r="A860" s="1"/>
      <c r="B860" s="2"/>
      <c r="C860" s="2"/>
      <c r="D860" s="2"/>
      <c r="E860" s="1"/>
      <c r="F860" s="1"/>
      <c r="G860" s="1"/>
      <c r="H860" s="1"/>
      <c r="I860" s="1"/>
    </row>
    <row r="861" spans="1:9">
      <c r="A861" s="1"/>
      <c r="B861" s="2"/>
      <c r="C861" s="2"/>
      <c r="D861" s="2"/>
      <c r="E861" s="1"/>
      <c r="F861" s="1"/>
      <c r="G861" s="1"/>
      <c r="H861" s="1"/>
      <c r="I861" s="1"/>
    </row>
    <row r="862" spans="1:9">
      <c r="A862" s="1"/>
      <c r="B862" s="2"/>
      <c r="C862" s="2"/>
      <c r="D862" s="2"/>
      <c r="E862" s="1"/>
      <c r="F862" s="1"/>
      <c r="G862" s="1"/>
      <c r="H862" s="1"/>
      <c r="I862" s="1"/>
    </row>
    <row r="863" spans="1:9">
      <c r="A863" s="1"/>
      <c r="B863" s="2"/>
      <c r="C863" s="2"/>
      <c r="D863" s="2"/>
      <c r="E863" s="1"/>
      <c r="F863" s="1"/>
      <c r="G863" s="1"/>
      <c r="H863" s="1"/>
      <c r="I863" s="1"/>
    </row>
    <row r="864" spans="1:9">
      <c r="A864" s="1"/>
      <c r="B864" s="2"/>
      <c r="C864" s="2"/>
      <c r="D864" s="2"/>
      <c r="E864" s="1"/>
      <c r="F864" s="1"/>
      <c r="G864" s="1"/>
      <c r="H864" s="1"/>
      <c r="I864" s="1"/>
    </row>
    <row r="865" spans="1:9">
      <c r="A865" s="1"/>
      <c r="B865" s="2"/>
      <c r="C865" s="2"/>
      <c r="D865" s="2"/>
      <c r="E865" s="1"/>
      <c r="F865" s="1"/>
      <c r="G865" s="1"/>
      <c r="H865" s="1"/>
      <c r="I865" s="1"/>
    </row>
    <row r="866" spans="1:9">
      <c r="A866" s="1"/>
      <c r="B866" s="2"/>
      <c r="C866" s="2"/>
      <c r="D866" s="2"/>
      <c r="E866" s="1"/>
      <c r="F866" s="1"/>
      <c r="G866" s="1"/>
      <c r="H866" s="1"/>
      <c r="I866" s="1"/>
    </row>
    <row r="867" spans="1:9">
      <c r="A867" s="1"/>
      <c r="B867" s="2"/>
      <c r="C867" s="2"/>
      <c r="D867" s="2"/>
      <c r="E867" s="1"/>
      <c r="F867" s="1"/>
      <c r="G867" s="1"/>
      <c r="H867" s="1"/>
      <c r="I867" s="1"/>
    </row>
    <row r="868" spans="1:9">
      <c r="A868" s="1"/>
      <c r="B868" s="2"/>
      <c r="C868" s="2"/>
      <c r="D868" s="2"/>
      <c r="E868" s="1"/>
      <c r="F868" s="1"/>
      <c r="G868" s="1"/>
      <c r="H868" s="1"/>
      <c r="I868" s="1"/>
    </row>
    <row r="869" spans="1:9">
      <c r="A869" s="1"/>
      <c r="B869" s="2"/>
      <c r="C869" s="2"/>
      <c r="D869" s="2"/>
      <c r="E869" s="1"/>
      <c r="F869" s="1"/>
      <c r="G869" s="1"/>
      <c r="H869" s="1"/>
      <c r="I869" s="1"/>
    </row>
    <row r="870" spans="1:9">
      <c r="A870" s="1"/>
      <c r="B870" s="2"/>
      <c r="C870" s="2"/>
      <c r="D870" s="2"/>
      <c r="E870" s="1"/>
      <c r="F870" s="1"/>
      <c r="G870" s="1"/>
      <c r="H870" s="1"/>
      <c r="I870" s="1"/>
    </row>
    <row r="871" spans="1:9">
      <c r="A871" s="1"/>
      <c r="B871" s="2"/>
      <c r="C871" s="2"/>
      <c r="D871" s="2"/>
      <c r="E871" s="1"/>
      <c r="F871" s="1"/>
      <c r="G871" s="1"/>
      <c r="H871" s="1"/>
      <c r="I871" s="1"/>
    </row>
    <row r="872" spans="1:9">
      <c r="A872" s="1"/>
      <c r="B872" s="2"/>
      <c r="C872" s="2"/>
      <c r="D872" s="2"/>
      <c r="E872" s="1"/>
      <c r="F872" s="1"/>
      <c r="G872" s="1"/>
      <c r="H872" s="1"/>
      <c r="I872" s="1"/>
    </row>
    <row r="873" spans="1:9">
      <c r="A873" s="1"/>
      <c r="B873" s="2"/>
      <c r="C873" s="2"/>
      <c r="D873" s="2"/>
      <c r="E873" s="1"/>
      <c r="F873" s="1"/>
      <c r="G873" s="1"/>
      <c r="H873" s="1"/>
      <c r="I873" s="1"/>
    </row>
    <row r="874" spans="1:9">
      <c r="A874" s="1"/>
      <c r="B874" s="2"/>
      <c r="C874" s="2"/>
      <c r="D874" s="2"/>
      <c r="E874" s="1"/>
      <c r="F874" s="1"/>
      <c r="G874" s="1"/>
      <c r="H874" s="1"/>
      <c r="I874" s="1"/>
    </row>
    <row r="875" spans="1:9">
      <c r="A875" s="1"/>
      <c r="B875" s="2"/>
      <c r="C875" s="2"/>
      <c r="D875" s="2"/>
      <c r="E875" s="1"/>
      <c r="F875" s="1"/>
      <c r="G875" s="1"/>
      <c r="H875" s="1"/>
      <c r="I875" s="1"/>
    </row>
    <row r="876" spans="1:9">
      <c r="A876" s="1"/>
      <c r="B876" s="2"/>
      <c r="C876" s="2"/>
      <c r="D876" s="2"/>
      <c r="E876" s="1"/>
      <c r="F876" s="1"/>
      <c r="G876" s="1"/>
      <c r="H876" s="1"/>
      <c r="I876" s="1"/>
    </row>
    <row r="877" spans="1:9">
      <c r="A877" s="1"/>
      <c r="B877" s="2"/>
      <c r="C877" s="2"/>
      <c r="D877" s="2"/>
      <c r="E877" s="1"/>
      <c r="F877" s="1"/>
      <c r="G877" s="1"/>
      <c r="H877" s="1"/>
      <c r="I877" s="1"/>
    </row>
    <row r="878" spans="1:9">
      <c r="A878" s="1"/>
      <c r="B878" s="2"/>
      <c r="C878" s="2"/>
      <c r="D878" s="2"/>
      <c r="E878" s="1"/>
      <c r="F878" s="1"/>
      <c r="G878" s="1"/>
      <c r="H878" s="1"/>
      <c r="I878" s="1"/>
    </row>
    <row r="879" spans="1:9">
      <c r="A879" s="1"/>
      <c r="B879" s="2"/>
      <c r="C879" s="2"/>
      <c r="D879" s="2"/>
      <c r="E879" s="1"/>
      <c r="F879" s="1"/>
      <c r="G879" s="1"/>
      <c r="H879" s="1"/>
      <c r="I879" s="1"/>
    </row>
    <row r="880" spans="1:9">
      <c r="A880" s="1"/>
      <c r="B880" s="2"/>
      <c r="C880" s="2"/>
      <c r="D880" s="2"/>
      <c r="E880" s="1"/>
      <c r="F880" s="1"/>
      <c r="G880" s="1"/>
      <c r="H880" s="1"/>
      <c r="I880" s="1"/>
    </row>
    <row r="881" spans="1:9">
      <c r="A881" s="1"/>
      <c r="B881" s="2"/>
      <c r="C881" s="2"/>
      <c r="D881" s="2"/>
      <c r="E881" s="1"/>
      <c r="F881" s="1"/>
      <c r="G881" s="1"/>
      <c r="H881" s="1"/>
      <c r="I881" s="1"/>
    </row>
    <row r="882" spans="1:9">
      <c r="A882" s="1"/>
      <c r="B882" s="2"/>
      <c r="C882" s="2"/>
      <c r="D882" s="2"/>
      <c r="E882" s="1"/>
      <c r="F882" s="1"/>
      <c r="G882" s="1"/>
      <c r="H882" s="1"/>
      <c r="I882" s="1"/>
    </row>
    <row r="883" spans="1:9">
      <c r="A883" s="1"/>
      <c r="B883" s="2"/>
      <c r="C883" s="2"/>
      <c r="D883" s="2"/>
      <c r="E883" s="1"/>
      <c r="F883" s="1"/>
      <c r="G883" s="1"/>
      <c r="H883" s="1"/>
      <c r="I883" s="1"/>
    </row>
    <row r="884" spans="1:9">
      <c r="A884" s="1"/>
      <c r="B884" s="2"/>
      <c r="C884" s="2"/>
      <c r="D884" s="2"/>
      <c r="E884" s="1"/>
      <c r="F884" s="1"/>
      <c r="G884" s="1"/>
      <c r="H884" s="1"/>
      <c r="I884" s="1"/>
    </row>
    <row r="885" spans="1:9">
      <c r="A885" s="1"/>
      <c r="B885" s="2"/>
      <c r="C885" s="2"/>
      <c r="D885" s="2"/>
      <c r="E885" s="1"/>
      <c r="F885" s="1"/>
      <c r="G885" s="1"/>
      <c r="H885" s="1"/>
      <c r="I885" s="1"/>
    </row>
    <row r="886" spans="1:9">
      <c r="A886" s="1"/>
      <c r="B886" s="2"/>
      <c r="C886" s="2"/>
      <c r="D886" s="2"/>
      <c r="E886" s="1"/>
      <c r="F886" s="1"/>
      <c r="G886" s="1"/>
      <c r="H886" s="1"/>
      <c r="I886" s="1"/>
    </row>
    <row r="887" spans="1:9">
      <c r="A887" s="1"/>
      <c r="B887" s="2"/>
      <c r="C887" s="2"/>
      <c r="D887" s="2"/>
      <c r="E887" s="1"/>
      <c r="F887" s="1"/>
      <c r="G887" s="1"/>
      <c r="H887" s="1"/>
      <c r="I887" s="1"/>
    </row>
    <row r="888" spans="1:9">
      <c r="A888" s="1"/>
      <c r="B888" s="2"/>
      <c r="C888" s="2"/>
      <c r="D888" s="2"/>
      <c r="E888" s="1"/>
      <c r="F888" s="1"/>
      <c r="G888" s="1"/>
      <c r="H888" s="1"/>
      <c r="I888" s="1"/>
    </row>
    <row r="889" spans="1:9">
      <c r="A889" s="1"/>
      <c r="B889" s="2"/>
      <c r="C889" s="2"/>
      <c r="D889" s="2"/>
      <c r="E889" s="1"/>
      <c r="F889" s="1"/>
      <c r="G889" s="1"/>
      <c r="H889" s="1"/>
      <c r="I889" s="1"/>
    </row>
    <row r="890" spans="1:9">
      <c r="A890" s="1"/>
      <c r="B890" s="2"/>
      <c r="C890" s="2"/>
      <c r="D890" s="2"/>
      <c r="E890" s="1"/>
      <c r="F890" s="1"/>
      <c r="G890" s="1"/>
      <c r="H890" s="1"/>
      <c r="I890" s="1"/>
    </row>
    <row r="891" spans="1:9">
      <c r="A891" s="1"/>
      <c r="B891" s="2"/>
      <c r="C891" s="2"/>
      <c r="D891" s="2"/>
      <c r="E891" s="1"/>
      <c r="F891" s="1"/>
      <c r="G891" s="1"/>
      <c r="H891" s="1"/>
      <c r="I891" s="1"/>
    </row>
    <row r="892" spans="1:9">
      <c r="A892" s="1"/>
      <c r="B892" s="2"/>
      <c r="C892" s="2"/>
      <c r="D892" s="2"/>
      <c r="E892" s="1"/>
      <c r="F892" s="1"/>
      <c r="G892" s="1"/>
      <c r="H892" s="1"/>
      <c r="I892" s="1"/>
    </row>
    <row r="893" spans="1:9">
      <c r="A893" s="1"/>
      <c r="B893" s="2"/>
      <c r="C893" s="2"/>
      <c r="D893" s="2"/>
      <c r="E893" s="1"/>
      <c r="F893" s="1"/>
      <c r="G893" s="1"/>
      <c r="H893" s="1"/>
      <c r="I893" s="1"/>
    </row>
    <row r="894" spans="1:9">
      <c r="A894" s="1"/>
      <c r="B894" s="2"/>
      <c r="C894" s="2"/>
      <c r="D894" s="2"/>
      <c r="E894" s="1"/>
      <c r="F894" s="1"/>
      <c r="G894" s="1"/>
      <c r="H894" s="1"/>
      <c r="I894" s="1"/>
    </row>
    <row r="895" spans="1:9">
      <c r="A895" s="1"/>
      <c r="B895" s="2"/>
      <c r="C895" s="2"/>
      <c r="D895" s="2"/>
      <c r="E895" s="1"/>
      <c r="F895" s="1"/>
      <c r="G895" s="1"/>
      <c r="H895" s="1"/>
      <c r="I895" s="1"/>
    </row>
    <row r="896" spans="1:9">
      <c r="A896" s="1"/>
      <c r="B896" s="2"/>
      <c r="C896" s="2"/>
      <c r="D896" s="2"/>
      <c r="E896" s="1"/>
      <c r="F896" s="1"/>
      <c r="G896" s="1"/>
      <c r="H896" s="1"/>
      <c r="I896" s="1"/>
    </row>
    <row r="897" spans="1:9">
      <c r="A897" s="1"/>
      <c r="B897" s="2"/>
      <c r="C897" s="2"/>
      <c r="D897" s="2"/>
      <c r="E897" s="1"/>
      <c r="F897" s="1"/>
      <c r="G897" s="1"/>
      <c r="H897" s="1"/>
      <c r="I897" s="1"/>
    </row>
    <row r="898" spans="1:9">
      <c r="A898" s="1"/>
      <c r="B898" s="2"/>
      <c r="C898" s="2"/>
      <c r="D898" s="2"/>
      <c r="E898" s="1"/>
      <c r="F898" s="1"/>
      <c r="G898" s="1"/>
      <c r="H898" s="1"/>
      <c r="I898" s="1"/>
    </row>
    <row r="899" spans="1:9">
      <c r="A899" s="1"/>
      <c r="B899" s="2"/>
      <c r="C899" s="2"/>
      <c r="D899" s="2"/>
      <c r="E899" s="1"/>
      <c r="F899" s="1"/>
      <c r="G899" s="1"/>
      <c r="H899" s="1"/>
      <c r="I899" s="1"/>
    </row>
    <row r="900" spans="1:9">
      <c r="A900" s="1"/>
      <c r="B900" s="2"/>
      <c r="C900" s="2"/>
      <c r="D900" s="2"/>
      <c r="E900" s="1"/>
      <c r="F900" s="1"/>
      <c r="G900" s="1"/>
      <c r="H900" s="1"/>
      <c r="I900" s="1"/>
    </row>
    <row r="901" spans="1:9">
      <c r="A901" s="1"/>
      <c r="B901" s="2"/>
      <c r="C901" s="2"/>
      <c r="D901" s="2"/>
      <c r="E901" s="1"/>
      <c r="F901" s="1"/>
      <c r="G901" s="1"/>
      <c r="H901" s="1"/>
      <c r="I901" s="1"/>
    </row>
    <row r="902" spans="1:9">
      <c r="A902" s="1"/>
      <c r="B902" s="2"/>
      <c r="C902" s="2"/>
      <c r="D902" s="2"/>
      <c r="E902" s="1"/>
      <c r="F902" s="1"/>
      <c r="G902" s="1"/>
      <c r="H902" s="1"/>
      <c r="I902" s="1"/>
    </row>
    <row r="903" spans="1:9">
      <c r="A903" s="1"/>
      <c r="B903" s="2"/>
      <c r="C903" s="2"/>
      <c r="D903" s="2"/>
      <c r="E903" s="1"/>
      <c r="F903" s="1"/>
      <c r="G903" s="1"/>
      <c r="H903" s="1"/>
      <c r="I903" s="1"/>
    </row>
    <row r="904" spans="1:9">
      <c r="A904" s="1"/>
      <c r="B904" s="2"/>
      <c r="C904" s="2"/>
      <c r="D904" s="2"/>
      <c r="E904" s="1"/>
      <c r="F904" s="1"/>
      <c r="G904" s="1"/>
      <c r="H904" s="1"/>
      <c r="I904" s="1"/>
    </row>
    <row r="905" spans="1:9">
      <c r="A905" s="1"/>
      <c r="B905" s="2"/>
      <c r="C905" s="2"/>
      <c r="D905" s="2"/>
      <c r="E905" s="1"/>
      <c r="F905" s="1"/>
      <c r="G905" s="1"/>
      <c r="H905" s="1"/>
      <c r="I905" s="1"/>
    </row>
    <row r="906" spans="1:9">
      <c r="A906" s="1"/>
      <c r="B906" s="2"/>
      <c r="C906" s="2"/>
      <c r="D906" s="2"/>
      <c r="E906" s="1"/>
      <c r="F906" s="1"/>
      <c r="G906" s="1"/>
      <c r="H906" s="1"/>
      <c r="I906" s="1"/>
    </row>
    <row r="907" spans="1:9">
      <c r="A907" s="1"/>
      <c r="B907" s="2"/>
      <c r="C907" s="2"/>
      <c r="D907" s="2"/>
      <c r="E907" s="1"/>
      <c r="F907" s="1"/>
      <c r="G907" s="1"/>
      <c r="H907" s="1"/>
      <c r="I907" s="1"/>
    </row>
    <row r="908" spans="1:9">
      <c r="A908" s="1"/>
      <c r="B908" s="2"/>
      <c r="C908" s="2"/>
      <c r="D908" s="2"/>
      <c r="E908" s="1"/>
      <c r="F908" s="1"/>
      <c r="G908" s="1"/>
      <c r="H908" s="1"/>
      <c r="I908" s="1"/>
    </row>
    <row r="909" spans="1:9">
      <c r="A909" s="1"/>
      <c r="B909" s="2"/>
      <c r="C909" s="2"/>
      <c r="D909" s="2"/>
      <c r="E909" s="1"/>
      <c r="F909" s="1"/>
      <c r="G909" s="1"/>
      <c r="H909" s="1"/>
      <c r="I909" s="1"/>
    </row>
    <row r="910" spans="1:9">
      <c r="A910" s="1"/>
      <c r="B910" s="2"/>
      <c r="C910" s="2"/>
      <c r="D910" s="2"/>
      <c r="E910" s="1"/>
      <c r="F910" s="1"/>
      <c r="G910" s="1"/>
      <c r="H910" s="1"/>
      <c r="I910" s="1"/>
    </row>
    <row r="911" spans="1:9">
      <c r="A911" s="1"/>
      <c r="B911" s="2"/>
      <c r="C911" s="2"/>
      <c r="D911" s="2"/>
      <c r="E911" s="1"/>
      <c r="F911" s="1"/>
      <c r="G911" s="1"/>
      <c r="H911" s="1"/>
      <c r="I911" s="1"/>
    </row>
    <row r="912" spans="1:9">
      <c r="A912" s="1"/>
      <c r="B912" s="2"/>
      <c r="C912" s="2"/>
      <c r="D912" s="2"/>
      <c r="E912" s="1"/>
      <c r="F912" s="1"/>
      <c r="G912" s="1"/>
      <c r="H912" s="1"/>
      <c r="I912" s="1"/>
    </row>
    <row r="913" spans="1:9">
      <c r="A913" s="1"/>
      <c r="B913" s="2"/>
      <c r="C913" s="2"/>
      <c r="D913" s="2"/>
      <c r="E913" s="1"/>
      <c r="F913" s="1"/>
      <c r="G913" s="1"/>
      <c r="H913" s="1"/>
      <c r="I913" s="1"/>
    </row>
    <row r="914" spans="1:9">
      <c r="A914" s="1"/>
      <c r="B914" s="2"/>
      <c r="C914" s="2"/>
      <c r="D914" s="2"/>
      <c r="E914" s="1"/>
      <c r="F914" s="1"/>
      <c r="G914" s="1"/>
      <c r="H914" s="1"/>
      <c r="I914" s="1"/>
    </row>
    <row r="915" spans="1:9">
      <c r="A915" s="1"/>
      <c r="B915" s="2"/>
      <c r="C915" s="2"/>
      <c r="D915" s="2"/>
      <c r="E915" s="1"/>
      <c r="F915" s="1"/>
      <c r="G915" s="1"/>
      <c r="H915" s="1"/>
      <c r="I915" s="1"/>
    </row>
    <row r="916" spans="1:9">
      <c r="A916" s="1"/>
      <c r="B916" s="2"/>
      <c r="C916" s="2"/>
      <c r="D916" s="2"/>
      <c r="E916" s="1"/>
      <c r="F916" s="1"/>
      <c r="G916" s="1"/>
      <c r="H916" s="1"/>
      <c r="I916" s="1"/>
    </row>
    <row r="917" spans="1:9">
      <c r="A917" s="1"/>
      <c r="B917" s="2"/>
      <c r="C917" s="2"/>
      <c r="D917" s="2"/>
      <c r="E917" s="1"/>
      <c r="F917" s="1"/>
      <c r="G917" s="1"/>
      <c r="H917" s="1"/>
      <c r="I917" s="1"/>
    </row>
    <row r="918" spans="1:9">
      <c r="A918" s="1"/>
      <c r="B918" s="2"/>
      <c r="C918" s="2"/>
      <c r="D918" s="2"/>
      <c r="E918" s="1"/>
      <c r="F918" s="1"/>
      <c r="G918" s="1"/>
      <c r="H918" s="1"/>
      <c r="I918" s="1"/>
    </row>
    <row r="919" spans="1:9">
      <c r="A919" s="1"/>
      <c r="B919" s="2"/>
      <c r="C919" s="2"/>
      <c r="D919" s="2"/>
      <c r="E919" s="1"/>
      <c r="F919" s="1"/>
      <c r="G919" s="1"/>
      <c r="H919" s="1"/>
      <c r="I919" s="1"/>
    </row>
    <row r="920" spans="1:9">
      <c r="A920" s="1"/>
      <c r="B920" s="2"/>
      <c r="C920" s="2"/>
      <c r="D920" s="2"/>
      <c r="E920" s="1"/>
      <c r="F920" s="1"/>
      <c r="G920" s="1"/>
      <c r="H920" s="1"/>
      <c r="I920" s="1"/>
    </row>
    <row r="921" spans="1:9">
      <c r="A921" s="1"/>
      <c r="B921" s="2"/>
      <c r="C921" s="2"/>
      <c r="D921" s="2"/>
      <c r="E921" s="1"/>
      <c r="F921" s="1"/>
      <c r="G921" s="1"/>
      <c r="H921" s="1"/>
      <c r="I921" s="1"/>
    </row>
    <row r="922" spans="1:9">
      <c r="A922" s="1"/>
      <c r="B922" s="2"/>
      <c r="C922" s="2"/>
      <c r="D922" s="2"/>
      <c r="E922" s="1"/>
      <c r="F922" s="1"/>
      <c r="G922" s="1"/>
      <c r="H922" s="1"/>
      <c r="I922" s="1"/>
    </row>
    <row r="923" spans="1:9">
      <c r="A923" s="1"/>
      <c r="B923" s="2"/>
      <c r="C923" s="2"/>
      <c r="D923" s="2"/>
      <c r="E923" s="1"/>
      <c r="F923" s="1"/>
      <c r="G923" s="1"/>
      <c r="H923" s="1"/>
      <c r="I923" s="1"/>
    </row>
    <row r="924" spans="1:9">
      <c r="A924" s="1"/>
      <c r="B924" s="2"/>
      <c r="C924" s="2"/>
      <c r="D924" s="2"/>
      <c r="E924" s="1"/>
      <c r="F924" s="1"/>
      <c r="G924" s="1"/>
      <c r="H924" s="1"/>
      <c r="I924" s="1"/>
    </row>
    <row r="925" spans="1:9">
      <c r="A925" s="1"/>
      <c r="B925" s="2"/>
      <c r="C925" s="2"/>
      <c r="D925" s="2"/>
      <c r="E925" s="1"/>
      <c r="F925" s="1"/>
      <c r="G925" s="1"/>
      <c r="H925" s="1"/>
      <c r="I925" s="1"/>
    </row>
    <row r="926" spans="1:9">
      <c r="A926" s="1"/>
      <c r="B926" s="2"/>
      <c r="C926" s="2"/>
      <c r="D926" s="2"/>
      <c r="E926" s="1"/>
      <c r="F926" s="1"/>
      <c r="G926" s="1"/>
      <c r="H926" s="1"/>
      <c r="I926" s="1"/>
    </row>
    <row r="927" spans="1:9">
      <c r="A927" s="1"/>
      <c r="B927" s="2"/>
      <c r="C927" s="2"/>
      <c r="D927" s="2"/>
      <c r="E927" s="1"/>
      <c r="F927" s="1"/>
      <c r="G927" s="1"/>
      <c r="H927" s="1"/>
      <c r="I927" s="1"/>
    </row>
    <row r="928" spans="1:9">
      <c r="A928" s="1"/>
      <c r="B928" s="2"/>
      <c r="C928" s="2"/>
      <c r="D928" s="2"/>
      <c r="E928" s="1"/>
      <c r="F928" s="1"/>
      <c r="G928" s="1"/>
      <c r="H928" s="1"/>
      <c r="I928" s="1"/>
    </row>
    <row r="929" spans="1:9">
      <c r="A929" s="1"/>
      <c r="B929" s="2"/>
      <c r="C929" s="2"/>
      <c r="D929" s="2"/>
      <c r="E929" s="1"/>
      <c r="F929" s="1"/>
      <c r="G929" s="1"/>
      <c r="H929" s="1"/>
      <c r="I929" s="1"/>
    </row>
    <row r="930" spans="1:9">
      <c r="A930" s="1"/>
      <c r="B930" s="2"/>
      <c r="C930" s="2"/>
      <c r="D930" s="2"/>
      <c r="E930" s="1"/>
      <c r="F930" s="1"/>
      <c r="G930" s="1"/>
      <c r="H930" s="1"/>
      <c r="I930" s="1"/>
    </row>
    <row r="931" spans="1:9">
      <c r="A931" s="1"/>
      <c r="B931" s="2"/>
      <c r="C931" s="2"/>
      <c r="D931" s="2"/>
      <c r="E931" s="1"/>
      <c r="F931" s="1"/>
      <c r="G931" s="1"/>
      <c r="H931" s="1"/>
      <c r="I931" s="1"/>
    </row>
    <row r="932" spans="1:9">
      <c r="A932" s="1"/>
      <c r="B932" s="2"/>
      <c r="C932" s="2"/>
      <c r="D932" s="2"/>
      <c r="E932" s="1"/>
      <c r="F932" s="1"/>
      <c r="G932" s="1"/>
      <c r="H932" s="1"/>
      <c r="I932" s="1"/>
    </row>
    <row r="933" spans="1:9">
      <c r="A933" s="1"/>
      <c r="B933" s="2"/>
      <c r="C933" s="2"/>
      <c r="D933" s="2"/>
      <c r="E933" s="1"/>
      <c r="F933" s="1"/>
      <c r="G933" s="1"/>
      <c r="H933" s="1"/>
      <c r="I933" s="1"/>
    </row>
    <row r="934" spans="1:9">
      <c r="A934" s="1"/>
      <c r="B934" s="2"/>
      <c r="C934" s="2"/>
      <c r="D934" s="2"/>
      <c r="E934" s="1"/>
      <c r="F934" s="1"/>
      <c r="G934" s="1"/>
      <c r="H934" s="1"/>
      <c r="I934" s="1"/>
    </row>
    <row r="935" spans="1:9">
      <c r="A935" s="1"/>
      <c r="B935" s="2"/>
      <c r="C935" s="2"/>
      <c r="D935" s="2"/>
      <c r="E935" s="1"/>
      <c r="F935" s="1"/>
      <c r="G935" s="1"/>
      <c r="H935" s="1"/>
      <c r="I935" s="1"/>
    </row>
    <row r="936" spans="1:9">
      <c r="A936" s="1"/>
      <c r="B936" s="2"/>
      <c r="C936" s="2"/>
      <c r="D936" s="2"/>
      <c r="E936" s="1"/>
      <c r="F936" s="1"/>
      <c r="G936" s="1"/>
      <c r="H936" s="1"/>
      <c r="I936" s="1"/>
    </row>
    <row r="937" spans="1:9">
      <c r="A937" s="1"/>
      <c r="B937" s="2"/>
      <c r="C937" s="2"/>
      <c r="D937" s="2"/>
      <c r="E937" s="1"/>
      <c r="F937" s="1"/>
      <c r="G937" s="1"/>
      <c r="H937" s="1"/>
      <c r="I937" s="1"/>
    </row>
    <row r="938" spans="1:9">
      <c r="A938" s="1"/>
      <c r="B938" s="2"/>
      <c r="C938" s="2"/>
      <c r="D938" s="2"/>
      <c r="E938" s="1"/>
      <c r="F938" s="1"/>
      <c r="G938" s="1"/>
      <c r="H938" s="1"/>
      <c r="I938" s="1"/>
    </row>
    <row r="939" spans="1:9">
      <c r="A939" s="1"/>
      <c r="B939" s="2"/>
      <c r="C939" s="2"/>
      <c r="D939" s="2"/>
      <c r="E939" s="1"/>
      <c r="F939" s="1"/>
      <c r="G939" s="1"/>
      <c r="H939" s="1"/>
      <c r="I939" s="1"/>
    </row>
    <row r="940" spans="1:9">
      <c r="A940" s="1"/>
      <c r="B940" s="2"/>
      <c r="C940" s="2"/>
      <c r="D940" s="2"/>
      <c r="E940" s="1"/>
      <c r="F940" s="1"/>
      <c r="G940" s="1"/>
      <c r="H940" s="1"/>
      <c r="I940" s="1"/>
    </row>
    <row r="941" spans="1:9">
      <c r="A941" s="1"/>
      <c r="B941" s="2"/>
      <c r="C941" s="2"/>
      <c r="D941" s="2"/>
      <c r="E941" s="1"/>
      <c r="F941" s="1"/>
      <c r="G941" s="1"/>
      <c r="H941" s="1"/>
      <c r="I941" s="1"/>
    </row>
    <row r="942" spans="1:9">
      <c r="A942" s="1"/>
      <c r="B942" s="2"/>
      <c r="C942" s="2"/>
      <c r="D942" s="2"/>
      <c r="E942" s="1"/>
      <c r="F942" s="1"/>
      <c r="G942" s="1"/>
      <c r="H942" s="1"/>
      <c r="I942" s="1"/>
    </row>
    <row r="943" spans="1:9">
      <c r="A943" s="1"/>
      <c r="B943" s="2"/>
      <c r="C943" s="2"/>
      <c r="D943" s="2"/>
      <c r="E943" s="1"/>
      <c r="F943" s="1"/>
      <c r="G943" s="1"/>
      <c r="H943" s="1"/>
      <c r="I943" s="1"/>
    </row>
    <row r="944" spans="1:9">
      <c r="A944" s="1"/>
      <c r="B944" s="2"/>
      <c r="C944" s="2"/>
      <c r="D944" s="2"/>
      <c r="E944" s="1"/>
      <c r="F944" s="1"/>
      <c r="G944" s="1"/>
      <c r="H944" s="1"/>
      <c r="I944" s="1"/>
    </row>
    <row r="945" spans="1:9">
      <c r="A945" s="1"/>
      <c r="B945" s="2"/>
      <c r="C945" s="2"/>
      <c r="D945" s="2"/>
      <c r="E945" s="1"/>
      <c r="F945" s="1"/>
      <c r="G945" s="1"/>
      <c r="H945" s="1"/>
      <c r="I945" s="1"/>
    </row>
    <row r="946" spans="1:9">
      <c r="A946" s="1"/>
      <c r="B946" s="2"/>
      <c r="C946" s="2"/>
      <c r="D946" s="2"/>
      <c r="E946" s="1"/>
      <c r="F946" s="1"/>
      <c r="G946" s="1"/>
      <c r="H946" s="1"/>
      <c r="I946" s="1"/>
    </row>
    <row r="947" spans="1:9">
      <c r="A947" s="1"/>
      <c r="B947" s="2"/>
      <c r="C947" s="2"/>
      <c r="D947" s="2"/>
      <c r="E947" s="1"/>
      <c r="F947" s="1"/>
      <c r="G947" s="1"/>
      <c r="H947" s="1"/>
      <c r="I947" s="1"/>
    </row>
    <row r="948" spans="1:9">
      <c r="A948" s="1"/>
      <c r="B948" s="2"/>
      <c r="C948" s="2"/>
      <c r="D948" s="2"/>
      <c r="E948" s="1"/>
      <c r="F948" s="1"/>
      <c r="G948" s="1"/>
      <c r="H948" s="1"/>
      <c r="I948" s="1"/>
    </row>
    <row r="949" spans="1:9">
      <c r="A949" s="1"/>
      <c r="B949" s="2"/>
      <c r="C949" s="2"/>
      <c r="D949" s="2"/>
      <c r="E949" s="1"/>
      <c r="F949" s="1"/>
      <c r="G949" s="1"/>
      <c r="H949" s="1"/>
      <c r="I949" s="1"/>
    </row>
    <row r="950" spans="1:9">
      <c r="A950" s="1"/>
      <c r="B950" s="2"/>
      <c r="C950" s="2"/>
      <c r="D950" s="2"/>
      <c r="E950" s="1"/>
      <c r="F950" s="1"/>
      <c r="G950" s="1"/>
      <c r="H950" s="1"/>
      <c r="I950" s="1"/>
    </row>
    <row r="951" spans="1:9">
      <c r="A951" s="1"/>
      <c r="B951" s="2"/>
      <c r="C951" s="2"/>
      <c r="D951" s="2"/>
      <c r="E951" s="1"/>
      <c r="F951" s="1"/>
      <c r="G951" s="1"/>
      <c r="H951" s="1"/>
      <c r="I951" s="1"/>
    </row>
    <row r="952" spans="1:9">
      <c r="A952" s="1"/>
      <c r="B952" s="2"/>
      <c r="C952" s="2"/>
      <c r="D952" s="2"/>
      <c r="E952" s="1"/>
      <c r="F952" s="1"/>
      <c r="G952" s="1"/>
      <c r="H952" s="1"/>
      <c r="I952" s="1"/>
    </row>
    <row r="953" spans="1:9">
      <c r="A953" s="1"/>
      <c r="B953" s="2"/>
      <c r="C953" s="2"/>
      <c r="D953" s="2"/>
      <c r="E953" s="1"/>
      <c r="F953" s="1"/>
      <c r="G953" s="1"/>
      <c r="H953" s="1"/>
      <c r="I953" s="1"/>
    </row>
    <row r="954" spans="1:9">
      <c r="A954" s="1"/>
      <c r="B954" s="2"/>
      <c r="C954" s="2"/>
      <c r="D954" s="2"/>
      <c r="E954" s="1"/>
      <c r="F954" s="1"/>
      <c r="G954" s="1"/>
      <c r="H954" s="1"/>
      <c r="I954" s="1"/>
    </row>
    <row r="955" spans="1:9">
      <c r="A955" s="1"/>
      <c r="B955" s="2"/>
      <c r="C955" s="2"/>
      <c r="D955" s="2"/>
      <c r="E955" s="1"/>
      <c r="F955" s="1"/>
      <c r="G955" s="1"/>
      <c r="H955" s="1"/>
      <c r="I955" s="1"/>
    </row>
    <row r="956" spans="1:9">
      <c r="A956" s="1"/>
      <c r="B956" s="2"/>
      <c r="C956" s="2"/>
      <c r="D956" s="2"/>
      <c r="E956" s="1"/>
      <c r="F956" s="1"/>
      <c r="G956" s="1"/>
      <c r="H956" s="1"/>
      <c r="I956" s="1"/>
    </row>
    <row r="957" spans="1:9">
      <c r="A957" s="1"/>
      <c r="B957" s="2"/>
      <c r="C957" s="2"/>
      <c r="D957" s="2"/>
      <c r="E957" s="1"/>
      <c r="F957" s="1"/>
      <c r="G957" s="1"/>
      <c r="H957" s="1"/>
      <c r="I957" s="1"/>
    </row>
    <row r="958" spans="1:9">
      <c r="A958" s="1"/>
      <c r="B958" s="2"/>
      <c r="C958" s="2"/>
      <c r="D958" s="2"/>
      <c r="E958" s="1"/>
      <c r="F958" s="1"/>
      <c r="G958" s="1"/>
      <c r="H958" s="1"/>
      <c r="I958" s="1"/>
    </row>
    <row r="959" spans="1:9">
      <c r="A959" s="1"/>
      <c r="B959" s="2"/>
      <c r="C959" s="2"/>
      <c r="D959" s="2"/>
      <c r="E959" s="1"/>
      <c r="F959" s="1"/>
      <c r="G959" s="1"/>
      <c r="H959" s="1"/>
      <c r="I959" s="1"/>
    </row>
    <row r="960" spans="1:9">
      <c r="A960" s="1"/>
      <c r="B960" s="2"/>
      <c r="C960" s="2"/>
      <c r="D960" s="2"/>
      <c r="E960" s="1"/>
      <c r="F960" s="1"/>
      <c r="G960" s="1"/>
      <c r="H960" s="1"/>
      <c r="I960" s="1"/>
    </row>
    <row r="961" spans="1:9">
      <c r="A961" s="1"/>
      <c r="B961" s="2"/>
      <c r="C961" s="2"/>
      <c r="D961" s="2"/>
      <c r="E961" s="1"/>
      <c r="F961" s="1"/>
      <c r="G961" s="1"/>
      <c r="H961" s="1"/>
      <c r="I961" s="1"/>
    </row>
    <row r="962" spans="1:9">
      <c r="A962" s="1"/>
      <c r="B962" s="2"/>
      <c r="C962" s="2"/>
      <c r="D962" s="2"/>
      <c r="E962" s="1"/>
      <c r="F962" s="1"/>
      <c r="G962" s="1"/>
      <c r="H962" s="1"/>
      <c r="I962" s="1"/>
    </row>
    <row r="963" spans="1:9">
      <c r="A963" s="1"/>
      <c r="B963" s="2"/>
      <c r="C963" s="2"/>
      <c r="D963" s="2"/>
      <c r="E963" s="1"/>
      <c r="F963" s="1"/>
      <c r="G963" s="1"/>
      <c r="H963" s="1"/>
      <c r="I963" s="1"/>
    </row>
    <row r="964" spans="1:9">
      <c r="A964" s="1"/>
      <c r="B964" s="2"/>
      <c r="C964" s="2"/>
      <c r="D964" s="2"/>
      <c r="E964" s="1"/>
      <c r="F964" s="1"/>
      <c r="G964" s="1"/>
      <c r="H964" s="1"/>
      <c r="I964" s="1"/>
    </row>
    <row r="965" spans="1:9">
      <c r="A965" s="1"/>
      <c r="B965" s="2"/>
      <c r="C965" s="2"/>
      <c r="D965" s="2"/>
      <c r="E965" s="1"/>
      <c r="F965" s="1"/>
      <c r="G965" s="1"/>
      <c r="H965" s="1"/>
      <c r="I965" s="1"/>
    </row>
    <row r="966" spans="1:9">
      <c r="A966" s="1"/>
      <c r="B966" s="2"/>
      <c r="C966" s="2"/>
      <c r="D966" s="2"/>
      <c r="E966" s="1"/>
      <c r="F966" s="1"/>
      <c r="G966" s="1"/>
      <c r="H966" s="1"/>
      <c r="I966" s="1"/>
    </row>
    <row r="967" spans="1:9">
      <c r="A967" s="1"/>
      <c r="B967" s="2"/>
      <c r="C967" s="2"/>
      <c r="D967" s="2"/>
      <c r="E967" s="1"/>
      <c r="F967" s="1"/>
      <c r="G967" s="1"/>
      <c r="H967" s="1"/>
      <c r="I967" s="1"/>
    </row>
    <row r="968" spans="1:9">
      <c r="A968" s="1"/>
      <c r="B968" s="2"/>
      <c r="C968" s="2"/>
      <c r="D968" s="2"/>
      <c r="E968" s="1"/>
      <c r="F968" s="1"/>
      <c r="G968" s="1"/>
      <c r="H968" s="1"/>
      <c r="I968" s="1"/>
    </row>
    <row r="969" spans="1:9">
      <c r="A969" s="1"/>
      <c r="B969" s="2"/>
      <c r="C969" s="2"/>
      <c r="D969" s="2"/>
      <c r="E969" s="1"/>
      <c r="F969" s="1"/>
      <c r="G969" s="1"/>
      <c r="H969" s="1"/>
      <c r="I969" s="1"/>
    </row>
    <row r="970" spans="1:9">
      <c r="A970" s="1"/>
      <c r="B970" s="2"/>
      <c r="C970" s="2"/>
      <c r="D970" s="2"/>
      <c r="E970" s="1"/>
      <c r="F970" s="1"/>
      <c r="G970" s="1"/>
      <c r="H970" s="1"/>
      <c r="I970" s="1"/>
    </row>
    <row r="971" spans="1:9">
      <c r="A971" s="1"/>
      <c r="B971" s="2"/>
      <c r="C971" s="2"/>
      <c r="D971" s="2"/>
      <c r="E971" s="1"/>
      <c r="F971" s="1"/>
      <c r="G971" s="1"/>
      <c r="H971" s="1"/>
      <c r="I971" s="1"/>
    </row>
    <row r="972" spans="1:9">
      <c r="A972" s="1"/>
      <c r="B972" s="2"/>
      <c r="C972" s="2"/>
      <c r="D972" s="2"/>
      <c r="E972" s="1"/>
      <c r="F972" s="1"/>
      <c r="G972" s="1"/>
      <c r="H972" s="1"/>
      <c r="I972" s="1"/>
    </row>
    <row r="973" spans="1:9">
      <c r="A973" s="1"/>
      <c r="B973" s="2"/>
      <c r="C973" s="2"/>
      <c r="D973" s="2"/>
      <c r="E973" s="1"/>
      <c r="F973" s="1"/>
      <c r="G973" s="1"/>
      <c r="H973" s="1"/>
      <c r="I973" s="1"/>
    </row>
    <row r="974" spans="1:9">
      <c r="A974" s="1"/>
      <c r="B974" s="2"/>
      <c r="C974" s="2"/>
      <c r="D974" s="2"/>
      <c r="E974" s="1"/>
      <c r="F974" s="1"/>
      <c r="G974" s="1"/>
      <c r="H974" s="1"/>
      <c r="I974" s="1"/>
    </row>
    <row r="975" spans="1:9">
      <c r="A975" s="1"/>
      <c r="B975" s="2"/>
      <c r="C975" s="2"/>
      <c r="D975" s="2"/>
      <c r="E975" s="1"/>
      <c r="F975" s="1"/>
      <c r="G975" s="1"/>
      <c r="H975" s="1"/>
      <c r="I975" s="1"/>
    </row>
    <row r="976" spans="1:9">
      <c r="A976" s="1"/>
      <c r="B976" s="2"/>
      <c r="C976" s="2"/>
      <c r="D976" s="2"/>
      <c r="E976" s="1"/>
      <c r="F976" s="1"/>
      <c r="G976" s="1"/>
      <c r="H976" s="1"/>
      <c r="I976" s="1"/>
    </row>
    <row r="977" spans="1:9">
      <c r="A977" s="1"/>
      <c r="B977" s="2"/>
      <c r="C977" s="2"/>
      <c r="D977" s="2"/>
      <c r="E977" s="1"/>
      <c r="F977" s="1"/>
      <c r="G977" s="1"/>
      <c r="H977" s="1"/>
      <c r="I977" s="1"/>
    </row>
    <row r="978" spans="1:9">
      <c r="A978" s="1"/>
      <c r="B978" s="2"/>
      <c r="C978" s="2"/>
      <c r="D978" s="2"/>
      <c r="E978" s="1"/>
      <c r="F978" s="1"/>
      <c r="G978" s="1"/>
      <c r="H978" s="1"/>
      <c r="I978" s="1"/>
    </row>
    <row r="979" spans="1:9">
      <c r="A979" s="1"/>
      <c r="B979" s="2"/>
      <c r="C979" s="2"/>
      <c r="D979" s="2"/>
      <c r="E979" s="1"/>
      <c r="F979" s="1"/>
      <c r="G979" s="1"/>
      <c r="H979" s="1"/>
      <c r="I979" s="1"/>
    </row>
    <row r="980" spans="1:9">
      <c r="A980" s="1"/>
      <c r="B980" s="2"/>
      <c r="C980" s="2"/>
      <c r="D980" s="2"/>
      <c r="E980" s="1"/>
      <c r="F980" s="1"/>
      <c r="G980" s="1"/>
      <c r="H980" s="1"/>
      <c r="I980" s="1"/>
    </row>
    <row r="981" spans="1:9">
      <c r="A981" s="1"/>
      <c r="B981" s="2"/>
      <c r="C981" s="2"/>
      <c r="D981" s="2"/>
      <c r="E981" s="1"/>
      <c r="F981" s="1"/>
      <c r="G981" s="1"/>
      <c r="H981" s="1"/>
      <c r="I981" s="1"/>
    </row>
    <row r="982" spans="1:9">
      <c r="A982" s="1"/>
      <c r="B982" s="2"/>
      <c r="C982" s="2"/>
      <c r="D982" s="2"/>
      <c r="E982" s="1"/>
      <c r="F982" s="1"/>
      <c r="G982" s="1"/>
      <c r="H982" s="1"/>
      <c r="I982" s="1"/>
    </row>
    <row r="983" spans="1:9">
      <c r="A983" s="1"/>
      <c r="B983" s="2"/>
      <c r="C983" s="2"/>
      <c r="D983" s="2"/>
      <c r="E983" s="1"/>
      <c r="F983" s="1"/>
      <c r="G983" s="1"/>
      <c r="H983" s="1"/>
      <c r="I983" s="1"/>
    </row>
    <row r="984" spans="1:9">
      <c r="A984" s="1"/>
      <c r="B984" s="2"/>
      <c r="C984" s="2"/>
      <c r="D984" s="2"/>
      <c r="E984" s="1"/>
      <c r="F984" s="1"/>
      <c r="G984" s="1"/>
      <c r="H984" s="1"/>
      <c r="I984" s="1"/>
    </row>
    <row r="985" spans="1:9">
      <c r="A985" s="1"/>
      <c r="B985" s="2"/>
      <c r="C985" s="2"/>
      <c r="D985" s="2"/>
      <c r="E985" s="1"/>
      <c r="F985" s="1"/>
      <c r="G985" s="1"/>
      <c r="H985" s="1"/>
      <c r="I985" s="1"/>
    </row>
    <row r="986" spans="1:9">
      <c r="A986" s="1"/>
      <c r="B986" s="2"/>
      <c r="C986" s="2"/>
      <c r="D986" s="2"/>
      <c r="E986" s="1"/>
      <c r="F986" s="1"/>
      <c r="G986" s="1"/>
      <c r="H986" s="1"/>
      <c r="I986" s="1"/>
    </row>
    <row r="987" spans="1:9">
      <c r="A987" s="1"/>
      <c r="B987" s="2"/>
      <c r="C987" s="2"/>
      <c r="D987" s="2"/>
      <c r="E987" s="1"/>
      <c r="F987" s="1"/>
      <c r="G987" s="1"/>
      <c r="H987" s="1"/>
      <c r="I987" s="1"/>
    </row>
    <row r="988" spans="1:9">
      <c r="A988" s="1"/>
      <c r="B988" s="2"/>
      <c r="C988" s="2"/>
      <c r="D988" s="2"/>
      <c r="E988" s="1"/>
      <c r="F988" s="1"/>
      <c r="G988" s="1"/>
      <c r="H988" s="1"/>
      <c r="I988" s="1"/>
    </row>
    <row r="989" spans="1:9">
      <c r="A989" s="1"/>
      <c r="B989" s="2"/>
      <c r="C989" s="2"/>
      <c r="D989" s="2"/>
      <c r="E989" s="1"/>
      <c r="F989" s="1"/>
      <c r="G989" s="1"/>
      <c r="H989" s="1"/>
      <c r="I989" s="1"/>
    </row>
    <row r="990" spans="1:9">
      <c r="A990" s="1"/>
      <c r="B990" s="2"/>
      <c r="C990" s="2"/>
      <c r="D990" s="2"/>
      <c r="E990" s="1"/>
      <c r="F990" s="1"/>
      <c r="G990" s="1"/>
      <c r="H990" s="1"/>
      <c r="I990" s="1"/>
    </row>
    <row r="991" spans="1:9">
      <c r="A991" s="1"/>
      <c r="B991" s="2"/>
      <c r="C991" s="2"/>
      <c r="D991" s="2"/>
      <c r="E991" s="1"/>
      <c r="F991" s="1"/>
      <c r="G991" s="1"/>
      <c r="H991" s="1"/>
      <c r="I991" s="1"/>
    </row>
    <row r="992" spans="1:9">
      <c r="A992" s="1"/>
      <c r="B992" s="2"/>
      <c r="C992" s="2"/>
      <c r="D992" s="2"/>
      <c r="E992" s="1"/>
      <c r="F992" s="1"/>
      <c r="G992" s="1"/>
      <c r="H992" s="1"/>
      <c r="I992" s="1"/>
    </row>
    <row r="993" spans="1:9">
      <c r="A993" s="1"/>
      <c r="B993" s="2"/>
      <c r="C993" s="2"/>
      <c r="D993" s="2"/>
      <c r="E993" s="1"/>
      <c r="F993" s="1"/>
      <c r="G993" s="1"/>
      <c r="H993" s="1"/>
      <c r="I993" s="1"/>
    </row>
    <row r="994" spans="1:9">
      <c r="A994" s="1"/>
      <c r="B994" s="2"/>
      <c r="C994" s="2"/>
      <c r="D994" s="2"/>
      <c r="E994" s="1"/>
      <c r="F994" s="1"/>
      <c r="G994" s="1"/>
      <c r="H994" s="1"/>
      <c r="I994" s="1"/>
    </row>
    <row r="995" spans="1:9">
      <c r="A995" s="1"/>
      <c r="B995" s="2"/>
      <c r="C995" s="2"/>
      <c r="D995" s="2"/>
      <c r="E995" s="1"/>
      <c r="F995" s="1"/>
      <c r="G995" s="1"/>
      <c r="H995" s="1"/>
      <c r="I995" s="1"/>
    </row>
    <row r="996" spans="1:9">
      <c r="A996" s="1"/>
      <c r="B996" s="2"/>
      <c r="C996" s="2"/>
      <c r="D996" s="2"/>
      <c r="E996" s="1"/>
      <c r="F996" s="1"/>
      <c r="G996" s="1"/>
      <c r="H996" s="1"/>
      <c r="I996" s="1"/>
    </row>
    <row r="997" spans="1:9">
      <c r="A997" s="1"/>
      <c r="B997" s="2"/>
      <c r="C997" s="2"/>
      <c r="D997" s="2"/>
      <c r="E997" s="1"/>
      <c r="F997" s="1"/>
      <c r="G997" s="1"/>
      <c r="H997" s="1"/>
      <c r="I997" s="1"/>
    </row>
    <row r="998" spans="1:9">
      <c r="A998" s="1"/>
      <c r="B998" s="2"/>
      <c r="C998" s="2"/>
      <c r="D998" s="2"/>
      <c r="E998" s="1"/>
      <c r="F998" s="1"/>
      <c r="G998" s="1"/>
      <c r="H998" s="1"/>
      <c r="I998" s="1"/>
    </row>
    <row r="999" spans="1:9">
      <c r="A999" s="1"/>
      <c r="B999" s="2"/>
      <c r="C999" s="2"/>
      <c r="D999" s="2"/>
      <c r="E999" s="1"/>
      <c r="F999" s="1"/>
      <c r="G999" s="1"/>
      <c r="H999" s="1"/>
      <c r="I999" s="1"/>
    </row>
    <row r="1000" spans="1:9">
      <c r="A1000" s="1"/>
      <c r="B1000" s="2"/>
      <c r="C1000" s="2"/>
      <c r="D1000" s="2"/>
      <c r="E1000" s="1"/>
      <c r="F1000" s="1"/>
      <c r="G1000" s="1"/>
      <c r="H1000" s="1"/>
      <c r="I1000" s="1"/>
    </row>
    <row r="1001" spans="1:9">
      <c r="A1001" s="1"/>
      <c r="B1001" s="2"/>
      <c r="C1001" s="2"/>
      <c r="D1001" s="2"/>
      <c r="E1001" s="1"/>
      <c r="F1001" s="1"/>
      <c r="G1001" s="1"/>
      <c r="H1001" s="1"/>
      <c r="I1001" s="1"/>
    </row>
    <row r="1002" spans="1:9">
      <c r="A1002" s="1"/>
      <c r="B1002" s="2"/>
      <c r="C1002" s="2"/>
      <c r="D1002" s="2"/>
      <c r="E1002" s="1"/>
      <c r="F1002" s="1"/>
      <c r="G1002" s="1"/>
      <c r="H1002" s="1"/>
      <c r="I1002" s="1"/>
    </row>
    <row r="1003" spans="1:9">
      <c r="A1003" s="1"/>
      <c r="B1003" s="2"/>
      <c r="C1003" s="2"/>
      <c r="D1003" s="2"/>
      <c r="E1003" s="1"/>
      <c r="F1003" s="1"/>
      <c r="G1003" s="1"/>
      <c r="H1003" s="1"/>
      <c r="I1003" s="1"/>
    </row>
    <row r="1004" spans="1:9">
      <c r="A1004" s="1"/>
      <c r="B1004" s="2"/>
      <c r="C1004" s="2"/>
      <c r="D1004" s="2"/>
      <c r="E1004" s="1"/>
      <c r="F1004" s="1"/>
      <c r="G1004" s="1"/>
      <c r="H1004" s="1"/>
      <c r="I1004" s="1"/>
    </row>
    <row r="1005" spans="1:9">
      <c r="A1005" s="1"/>
      <c r="B1005" s="2"/>
      <c r="C1005" s="2"/>
      <c r="D1005" s="2"/>
      <c r="E1005" s="1"/>
      <c r="F1005" s="1"/>
      <c r="G1005" s="1"/>
      <c r="H1005" s="1"/>
      <c r="I1005" s="1"/>
    </row>
    <row r="1006" spans="1:9">
      <c r="A1006" s="1"/>
      <c r="B1006" s="2"/>
      <c r="C1006" s="2"/>
      <c r="D1006" s="2"/>
      <c r="E1006" s="1"/>
      <c r="F1006" s="1"/>
      <c r="G1006" s="1"/>
      <c r="H1006" s="1"/>
      <c r="I1006" s="1"/>
    </row>
    <row r="1007" spans="1:9">
      <c r="A1007" s="1"/>
      <c r="B1007" s="2"/>
      <c r="C1007" s="2"/>
      <c r="D1007" s="2"/>
      <c r="E1007" s="1"/>
      <c r="F1007" s="1"/>
      <c r="G1007" s="1"/>
      <c r="H1007" s="1"/>
      <c r="I1007" s="1"/>
    </row>
    <row r="1008" spans="1:9">
      <c r="A1008" s="1"/>
      <c r="B1008" s="2"/>
      <c r="C1008" s="2"/>
      <c r="D1008" s="2"/>
      <c r="E1008" s="1"/>
      <c r="F1008" s="1"/>
      <c r="G1008" s="1"/>
      <c r="H1008" s="1"/>
      <c r="I1008" s="1"/>
    </row>
    <row r="1009" spans="1:9">
      <c r="A1009" s="1"/>
      <c r="B1009" s="2"/>
      <c r="C1009" s="2"/>
      <c r="D1009" s="2"/>
      <c r="E1009" s="1"/>
      <c r="F1009" s="1"/>
      <c r="G1009" s="1"/>
      <c r="H1009" s="1"/>
      <c r="I1009" s="1"/>
    </row>
    <row r="1010" spans="1:9">
      <c r="A1010" s="1"/>
      <c r="B1010" s="2"/>
      <c r="C1010" s="2"/>
      <c r="D1010" s="2"/>
      <c r="E1010" s="1"/>
      <c r="F1010" s="1"/>
      <c r="G1010" s="1"/>
      <c r="H1010" s="1"/>
      <c r="I1010" s="1"/>
    </row>
    <row r="1011" spans="1:9">
      <c r="A1011" s="1"/>
      <c r="B1011" s="2"/>
      <c r="C1011" s="2"/>
      <c r="D1011" s="2"/>
      <c r="E1011" s="1"/>
      <c r="F1011" s="1"/>
      <c r="G1011" s="1"/>
      <c r="H1011" s="1"/>
      <c r="I1011" s="1"/>
    </row>
    <row r="1012" spans="1:9">
      <c r="A1012" s="1"/>
      <c r="B1012" s="2"/>
      <c r="C1012" s="2"/>
      <c r="D1012" s="2"/>
      <c r="E1012" s="1"/>
      <c r="F1012" s="1"/>
      <c r="G1012" s="1"/>
      <c r="H1012" s="1"/>
      <c r="I1012" s="1"/>
    </row>
    <row r="1013" spans="1:9">
      <c r="A1013" s="1"/>
      <c r="B1013" s="2"/>
      <c r="C1013" s="2"/>
      <c r="D1013" s="2"/>
      <c r="E1013" s="1"/>
      <c r="F1013" s="1"/>
      <c r="G1013" s="1"/>
      <c r="H1013" s="1"/>
      <c r="I1013" s="1"/>
    </row>
    <row r="1014" spans="1:9">
      <c r="A1014" s="1"/>
      <c r="B1014" s="2"/>
      <c r="C1014" s="2"/>
      <c r="D1014" s="2"/>
      <c r="E1014" s="1"/>
      <c r="F1014" s="1"/>
      <c r="G1014" s="1"/>
      <c r="H1014" s="1"/>
      <c r="I1014" s="1"/>
    </row>
    <row r="1015" spans="1:9">
      <c r="A1015" s="1"/>
      <c r="B1015" s="2"/>
      <c r="C1015" s="2"/>
      <c r="D1015" s="2"/>
      <c r="E1015" s="1"/>
      <c r="F1015" s="1"/>
      <c r="G1015" s="1"/>
      <c r="H1015" s="1"/>
      <c r="I1015" s="1"/>
    </row>
    <row r="1016" spans="1:9">
      <c r="A1016" s="1"/>
      <c r="B1016" s="2"/>
      <c r="C1016" s="2"/>
      <c r="D1016" s="2"/>
      <c r="E1016" s="1"/>
      <c r="F1016" s="1"/>
      <c r="G1016" s="1"/>
      <c r="H1016" s="1"/>
      <c r="I1016" s="1"/>
    </row>
    <row r="1017" spans="1:9">
      <c r="A1017" s="1"/>
      <c r="B1017" s="2"/>
      <c r="C1017" s="2"/>
      <c r="D1017" s="2"/>
      <c r="E1017" s="1"/>
      <c r="F1017" s="1"/>
      <c r="G1017" s="1"/>
      <c r="H1017" s="1"/>
      <c r="I1017" s="1"/>
    </row>
    <row r="1018" spans="1:9">
      <c r="A1018" s="1"/>
      <c r="B1018" s="2"/>
      <c r="C1018" s="2"/>
      <c r="D1018" s="2"/>
      <c r="E1018" s="1"/>
      <c r="F1018" s="1"/>
      <c r="G1018" s="1"/>
      <c r="H1018" s="1"/>
      <c r="I1018" s="1"/>
    </row>
    <row r="1019" spans="1:9">
      <c r="A1019" s="1"/>
      <c r="B1019" s="2"/>
      <c r="C1019" s="2"/>
      <c r="D1019" s="2"/>
      <c r="E1019" s="1"/>
      <c r="F1019" s="1"/>
      <c r="G1019" s="1"/>
      <c r="H1019" s="1"/>
      <c r="I1019" s="1"/>
    </row>
    <row r="1020" spans="1:9">
      <c r="A1020" s="1"/>
      <c r="B1020" s="2"/>
      <c r="C1020" s="2"/>
      <c r="D1020" s="2"/>
      <c r="E1020" s="1"/>
      <c r="F1020" s="1"/>
      <c r="G1020" s="1"/>
      <c r="H1020" s="1"/>
      <c r="I1020" s="1"/>
    </row>
    <row r="1021" spans="1:9">
      <c r="A1021" s="1"/>
      <c r="B1021" s="2"/>
      <c r="C1021" s="2"/>
      <c r="D1021" s="2"/>
      <c r="E1021" s="1"/>
      <c r="F1021" s="1"/>
      <c r="G1021" s="1"/>
      <c r="H1021" s="1"/>
      <c r="I1021" s="1"/>
    </row>
    <row r="1022" spans="1:9">
      <c r="A1022" s="1"/>
      <c r="B1022" s="2"/>
      <c r="C1022" s="2"/>
      <c r="D1022" s="2"/>
      <c r="E1022" s="1"/>
      <c r="F1022" s="1"/>
      <c r="G1022" s="1"/>
      <c r="H1022" s="1"/>
      <c r="I1022" s="1"/>
    </row>
    <row r="1023" spans="1:9">
      <c r="A1023" s="1"/>
      <c r="B1023" s="2"/>
      <c r="C1023" s="2"/>
      <c r="D1023" s="2"/>
      <c r="E1023" s="1"/>
      <c r="F1023" s="1"/>
      <c r="G1023" s="1"/>
      <c r="H1023" s="1"/>
      <c r="I1023" s="1"/>
    </row>
    <row r="1024" spans="1:9">
      <c r="A1024" s="1"/>
      <c r="B1024" s="2"/>
      <c r="C1024" s="2"/>
      <c r="D1024" s="2"/>
      <c r="E1024" s="1"/>
      <c r="F1024" s="1"/>
      <c r="G1024" s="1"/>
      <c r="H1024" s="1"/>
      <c r="I1024" s="1"/>
    </row>
    <row r="1025" spans="1:9">
      <c r="A1025" s="1"/>
      <c r="B1025" s="2"/>
      <c r="C1025" s="2"/>
      <c r="D1025" s="2"/>
      <c r="E1025" s="1"/>
      <c r="F1025" s="1"/>
      <c r="G1025" s="1"/>
      <c r="H1025" s="1"/>
      <c r="I1025" s="1"/>
    </row>
    <row r="1026" spans="1:9">
      <c r="A1026" s="1"/>
      <c r="B1026" s="2"/>
      <c r="C1026" s="2"/>
      <c r="D1026" s="2"/>
      <c r="E1026" s="1"/>
      <c r="F1026" s="1"/>
      <c r="G1026" s="1"/>
      <c r="H1026" s="1"/>
      <c r="I1026" s="1"/>
    </row>
    <row r="1027" spans="1:9">
      <c r="A1027" s="1"/>
      <c r="B1027" s="2"/>
      <c r="C1027" s="2"/>
      <c r="D1027" s="2"/>
      <c r="E1027" s="1"/>
      <c r="F1027" s="1"/>
      <c r="G1027" s="1"/>
      <c r="H1027" s="1"/>
      <c r="I1027" s="1"/>
    </row>
    <row r="1028" spans="1:9">
      <c r="A1028" s="1"/>
      <c r="B1028" s="2"/>
      <c r="C1028" s="2"/>
      <c r="D1028" s="2"/>
      <c r="E1028" s="1"/>
      <c r="F1028" s="1"/>
      <c r="G1028" s="1"/>
      <c r="H1028" s="1"/>
      <c r="I1028" s="1"/>
    </row>
    <row r="1029" spans="1:9">
      <c r="A1029" s="1"/>
      <c r="B1029" s="2"/>
      <c r="C1029" s="2"/>
      <c r="D1029" s="2"/>
      <c r="E1029" s="1"/>
      <c r="F1029" s="1"/>
      <c r="G1029" s="1"/>
      <c r="H1029" s="1"/>
      <c r="I1029" s="1"/>
    </row>
    <row r="1030" spans="1:9">
      <c r="A1030" s="1"/>
      <c r="B1030" s="2"/>
      <c r="C1030" s="2"/>
      <c r="D1030" s="2"/>
      <c r="E1030" s="1"/>
      <c r="F1030" s="1"/>
      <c r="G1030" s="1"/>
      <c r="H1030" s="1"/>
      <c r="I1030" s="1"/>
    </row>
    <row r="1031" spans="1:9">
      <c r="A1031" s="1"/>
      <c r="B1031" s="2"/>
      <c r="C1031" s="2"/>
      <c r="D1031" s="2"/>
      <c r="E1031" s="1"/>
      <c r="F1031" s="1"/>
      <c r="G1031" s="1"/>
      <c r="H1031" s="1"/>
      <c r="I1031" s="1"/>
    </row>
    <row r="1032" spans="1:9">
      <c r="A1032" s="1"/>
      <c r="B1032" s="2"/>
      <c r="C1032" s="2"/>
      <c r="D1032" s="2"/>
      <c r="E1032" s="1"/>
      <c r="F1032" s="1"/>
      <c r="G1032" s="1"/>
      <c r="H1032" s="1"/>
      <c r="I1032" s="1"/>
    </row>
    <row r="1033" spans="1:9">
      <c r="A1033" s="1"/>
      <c r="B1033" s="2"/>
      <c r="C1033" s="2"/>
      <c r="D1033" s="2"/>
      <c r="E1033" s="1"/>
      <c r="F1033" s="1"/>
      <c r="G1033" s="1"/>
      <c r="H1033" s="1"/>
      <c r="I1033" s="1"/>
    </row>
    <row r="1034" spans="1:9">
      <c r="A1034" s="1"/>
      <c r="B1034" s="2"/>
      <c r="C1034" s="2"/>
      <c r="D1034" s="2"/>
      <c r="E1034" s="1"/>
      <c r="F1034" s="1"/>
      <c r="G1034" s="1"/>
      <c r="H1034" s="1"/>
      <c r="I1034" s="1"/>
    </row>
    <row r="1035" spans="1:9">
      <c r="A1035" s="1"/>
      <c r="B1035" s="2"/>
      <c r="C1035" s="2"/>
      <c r="D1035" s="2"/>
      <c r="E1035" s="1"/>
      <c r="F1035" s="1"/>
      <c r="G1035" s="1"/>
      <c r="H1035" s="1"/>
      <c r="I1035" s="1"/>
    </row>
    <row r="1036" spans="1:9">
      <c r="A1036" s="1"/>
      <c r="B1036" s="2"/>
      <c r="C1036" s="2"/>
      <c r="D1036" s="2"/>
      <c r="E1036" s="1"/>
      <c r="F1036" s="1"/>
      <c r="G1036" s="1"/>
      <c r="H1036" s="1"/>
      <c r="I1036" s="1"/>
    </row>
    <row r="1037" spans="1:9">
      <c r="A1037" s="1"/>
      <c r="B1037" s="2"/>
      <c r="C1037" s="2"/>
      <c r="D1037" s="2"/>
      <c r="E1037" s="1"/>
      <c r="F1037" s="1"/>
      <c r="G1037" s="1"/>
      <c r="H1037" s="1"/>
      <c r="I1037" s="1"/>
    </row>
    <row r="1038" spans="1:9">
      <c r="A1038" s="1"/>
      <c r="B1038" s="2"/>
      <c r="C1038" s="2"/>
      <c r="D1038" s="2"/>
      <c r="E1038" s="1"/>
      <c r="F1038" s="1"/>
      <c r="G1038" s="1"/>
      <c r="H1038" s="1"/>
      <c r="I1038" s="1"/>
    </row>
    <row r="1039" spans="1:9">
      <c r="A1039" s="1"/>
      <c r="B1039" s="2"/>
      <c r="C1039" s="2"/>
      <c r="D1039" s="2"/>
      <c r="E1039" s="1"/>
      <c r="F1039" s="1"/>
      <c r="G1039" s="1"/>
      <c r="H1039" s="1"/>
      <c r="I1039" s="1"/>
    </row>
    <row r="1040" spans="1:9">
      <c r="A1040" s="1"/>
      <c r="B1040" s="2"/>
      <c r="C1040" s="2"/>
      <c r="D1040" s="2"/>
      <c r="E1040" s="1"/>
      <c r="F1040" s="1"/>
      <c r="G1040" s="1"/>
      <c r="H1040" s="1"/>
      <c r="I1040" s="1"/>
    </row>
    <row r="1041" spans="1:9">
      <c r="A1041" s="1"/>
      <c r="B1041" s="2"/>
      <c r="C1041" s="2"/>
      <c r="D1041" s="2"/>
      <c r="E1041" s="1"/>
      <c r="F1041" s="1"/>
      <c r="G1041" s="1"/>
      <c r="H1041" s="1"/>
      <c r="I1041" s="1"/>
    </row>
    <row r="1042" spans="1:9">
      <c r="A1042" s="1"/>
      <c r="B1042" s="2"/>
      <c r="C1042" s="2"/>
      <c r="D1042" s="2"/>
      <c r="E1042" s="1"/>
      <c r="F1042" s="1"/>
      <c r="G1042" s="1"/>
      <c r="H1042" s="1"/>
      <c r="I1042" s="1"/>
    </row>
    <row r="1043" spans="1:9">
      <c r="A1043" s="1"/>
      <c r="B1043" s="2"/>
      <c r="C1043" s="2"/>
      <c r="D1043" s="2"/>
      <c r="E1043" s="1"/>
      <c r="F1043" s="1"/>
      <c r="G1043" s="1"/>
      <c r="H1043" s="1"/>
      <c r="I1043" s="1"/>
    </row>
    <row r="1044" spans="1:9">
      <c r="A1044" s="1"/>
      <c r="B1044" s="2"/>
      <c r="C1044" s="2"/>
      <c r="D1044" s="2"/>
      <c r="E1044" s="1"/>
      <c r="F1044" s="1"/>
      <c r="G1044" s="1"/>
      <c r="H1044" s="1"/>
      <c r="I1044" s="1"/>
    </row>
    <row r="1045" spans="1:9">
      <c r="A1045" s="1"/>
      <c r="B1045" s="2"/>
      <c r="C1045" s="2"/>
      <c r="D1045" s="2"/>
      <c r="E1045" s="1"/>
      <c r="F1045" s="1"/>
      <c r="G1045" s="1"/>
      <c r="H1045" s="1"/>
      <c r="I1045" s="1"/>
    </row>
    <row r="1046" spans="1:9">
      <c r="A1046" s="1"/>
      <c r="B1046" s="2"/>
      <c r="C1046" s="2"/>
      <c r="D1046" s="2"/>
      <c r="E1046" s="1"/>
      <c r="F1046" s="1"/>
      <c r="G1046" s="1"/>
      <c r="H1046" s="1"/>
      <c r="I1046" s="1"/>
    </row>
    <row r="1047" spans="1:9">
      <c r="A1047" s="1"/>
      <c r="B1047" s="2"/>
      <c r="C1047" s="2"/>
      <c r="D1047" s="2"/>
      <c r="E1047" s="1"/>
      <c r="F1047" s="1"/>
      <c r="G1047" s="1"/>
      <c r="H1047" s="1"/>
      <c r="I1047" s="1"/>
    </row>
    <row r="1048" spans="1:9">
      <c r="A1048" s="1"/>
      <c r="B1048" s="2"/>
      <c r="C1048" s="2"/>
      <c r="D1048" s="2"/>
      <c r="E1048" s="1"/>
      <c r="F1048" s="1"/>
      <c r="G1048" s="1"/>
      <c r="H1048" s="1"/>
      <c r="I1048" s="1"/>
    </row>
    <row r="1049" spans="1:9">
      <c r="A1049" s="1"/>
      <c r="B1049" s="2"/>
      <c r="C1049" s="2"/>
      <c r="D1049" s="2"/>
      <c r="E1049" s="1"/>
      <c r="F1049" s="1"/>
      <c r="G1049" s="1"/>
      <c r="H1049" s="1"/>
      <c r="I1049" s="1"/>
    </row>
    <row r="1050" spans="1:9">
      <c r="A1050" s="1"/>
      <c r="B1050" s="2"/>
      <c r="C1050" s="2"/>
      <c r="D1050" s="2"/>
      <c r="E1050" s="1"/>
      <c r="F1050" s="1"/>
      <c r="G1050" s="1"/>
      <c r="H1050" s="1"/>
      <c r="I1050" s="1"/>
    </row>
    <row r="1051" spans="1:9">
      <c r="A1051" s="1"/>
      <c r="B1051" s="2"/>
      <c r="C1051" s="2"/>
      <c r="D1051" s="2"/>
      <c r="E1051" s="1"/>
      <c r="F1051" s="1"/>
      <c r="G1051" s="1"/>
      <c r="H1051" s="1"/>
      <c r="I1051" s="1"/>
    </row>
    <row r="1052" spans="1:9">
      <c r="A1052" s="1"/>
      <c r="B1052" s="2"/>
      <c r="C1052" s="2"/>
      <c r="D1052" s="2"/>
      <c r="E1052" s="1"/>
      <c r="F1052" s="1"/>
      <c r="G1052" s="1"/>
      <c r="H1052" s="1"/>
      <c r="I1052" s="1"/>
    </row>
    <row r="1053" spans="1:9">
      <c r="A1053" s="1"/>
      <c r="B1053" s="2"/>
      <c r="C1053" s="2"/>
      <c r="D1053" s="2"/>
      <c r="E1053" s="1"/>
      <c r="F1053" s="1"/>
      <c r="G1053" s="1"/>
      <c r="H1053" s="1"/>
      <c r="I1053" s="1"/>
    </row>
    <row r="1054" spans="1:9">
      <c r="A1054" s="1"/>
      <c r="B1054" s="2"/>
      <c r="C1054" s="2"/>
      <c r="D1054" s="2"/>
      <c r="E1054" s="1"/>
      <c r="F1054" s="1"/>
      <c r="G1054" s="1"/>
      <c r="H1054" s="1"/>
      <c r="I1054" s="1"/>
    </row>
    <row r="1055" spans="1:9">
      <c r="A1055" s="1"/>
      <c r="B1055" s="2"/>
      <c r="C1055" s="2"/>
      <c r="D1055" s="2"/>
      <c r="E1055" s="1"/>
      <c r="F1055" s="1"/>
      <c r="G1055" s="1"/>
      <c r="H1055" s="1"/>
      <c r="I1055" s="1"/>
    </row>
    <row r="1056" spans="1:9">
      <c r="A1056" s="1"/>
      <c r="B1056" s="2"/>
      <c r="C1056" s="2"/>
      <c r="D1056" s="2"/>
      <c r="E1056" s="1"/>
      <c r="F1056" s="1"/>
      <c r="G1056" s="1"/>
      <c r="H1056" s="1"/>
      <c r="I1056" s="1"/>
    </row>
    <row r="1057" spans="1:9">
      <c r="A1057" s="1"/>
      <c r="B1057" s="2"/>
      <c r="C1057" s="2"/>
      <c r="D1057" s="2"/>
      <c r="E1057" s="1"/>
      <c r="F1057" s="1"/>
      <c r="G1057" s="1"/>
      <c r="H1057" s="1"/>
      <c r="I1057" s="1"/>
    </row>
    <row r="1058" spans="1:9">
      <c r="A1058" s="1"/>
      <c r="B1058" s="2"/>
      <c r="C1058" s="2"/>
      <c r="D1058" s="2"/>
      <c r="E1058" s="1"/>
      <c r="F1058" s="1"/>
      <c r="G1058" s="1"/>
      <c r="H1058" s="1"/>
      <c r="I1058" s="1"/>
    </row>
    <row r="1059" spans="1:9">
      <c r="A1059" s="1"/>
      <c r="B1059" s="2"/>
      <c r="C1059" s="2"/>
      <c r="D1059" s="2"/>
      <c r="E1059" s="1"/>
      <c r="F1059" s="1"/>
      <c r="G1059" s="1"/>
      <c r="H1059" s="1"/>
      <c r="I1059" s="1"/>
    </row>
    <row r="1060" spans="1:9">
      <c r="A1060" s="1"/>
      <c r="B1060" s="2"/>
      <c r="C1060" s="2"/>
      <c r="D1060" s="2"/>
      <c r="E1060" s="1"/>
      <c r="F1060" s="1"/>
      <c r="G1060" s="1"/>
      <c r="H1060" s="1"/>
      <c r="I1060" s="1"/>
    </row>
    <row r="1061" spans="1:9">
      <c r="A1061" s="1"/>
      <c r="B1061" s="2"/>
      <c r="C1061" s="2"/>
      <c r="D1061" s="2"/>
      <c r="E1061" s="1"/>
      <c r="F1061" s="1"/>
      <c r="G1061" s="1"/>
      <c r="H1061" s="1"/>
      <c r="I1061" s="1"/>
    </row>
    <row r="1062" spans="1:9">
      <c r="A1062" s="1"/>
      <c r="B1062" s="2"/>
      <c r="C1062" s="2"/>
      <c r="D1062" s="2"/>
      <c r="E1062" s="1"/>
      <c r="F1062" s="1"/>
      <c r="G1062" s="1"/>
      <c r="H1062" s="1"/>
      <c r="I1062" s="1"/>
    </row>
    <row r="1063" spans="1:9">
      <c r="A1063" s="1"/>
      <c r="B1063" s="2"/>
      <c r="C1063" s="2"/>
      <c r="D1063" s="2"/>
      <c r="E1063" s="1"/>
      <c r="F1063" s="1"/>
      <c r="G1063" s="1"/>
      <c r="H1063" s="1"/>
      <c r="I1063" s="1"/>
    </row>
    <row r="1064" spans="1:9">
      <c r="A1064" s="1"/>
      <c r="B1064" s="2"/>
      <c r="C1064" s="2"/>
      <c r="D1064" s="2"/>
      <c r="E1064" s="1"/>
      <c r="F1064" s="1"/>
      <c r="G1064" s="1"/>
      <c r="H1064" s="1"/>
      <c r="I1064" s="1"/>
    </row>
    <row r="1065" spans="1:9">
      <c r="A1065" s="1"/>
      <c r="B1065" s="2"/>
      <c r="C1065" s="2"/>
      <c r="D1065" s="2"/>
      <c r="E1065" s="1"/>
      <c r="F1065" s="1"/>
      <c r="G1065" s="1"/>
      <c r="H1065" s="1"/>
      <c r="I1065" s="1"/>
    </row>
    <row r="1066" spans="1:9">
      <c r="A1066" s="1"/>
      <c r="B1066" s="2"/>
      <c r="C1066" s="2"/>
      <c r="D1066" s="2"/>
      <c r="E1066" s="1"/>
      <c r="F1066" s="1"/>
      <c r="G1066" s="1"/>
      <c r="H1066" s="1"/>
      <c r="I1066" s="1"/>
    </row>
    <row r="1067" spans="1:9">
      <c r="A1067" s="1"/>
      <c r="B1067" s="2"/>
      <c r="C1067" s="2"/>
      <c r="D1067" s="2"/>
      <c r="E1067" s="1"/>
      <c r="F1067" s="1"/>
      <c r="G1067" s="1"/>
      <c r="H1067" s="1"/>
      <c r="I1067" s="1"/>
    </row>
    <row r="1068" spans="1:9">
      <c r="A1068" s="1"/>
      <c r="B1068" s="2"/>
      <c r="C1068" s="2"/>
      <c r="D1068" s="2"/>
      <c r="E1068" s="1"/>
      <c r="F1068" s="1"/>
      <c r="G1068" s="1"/>
      <c r="H1068" s="1"/>
      <c r="I1068" s="1"/>
    </row>
    <row r="1069" spans="1:9">
      <c r="A1069" s="1"/>
      <c r="B1069" s="2"/>
      <c r="C1069" s="2"/>
      <c r="D1069" s="2"/>
      <c r="E1069" s="1"/>
      <c r="F1069" s="1"/>
      <c r="G1069" s="1"/>
      <c r="H1069" s="1"/>
      <c r="I1069" s="1"/>
    </row>
    <row r="1070" spans="1:9">
      <c r="A1070" s="1"/>
      <c r="B1070" s="2"/>
      <c r="C1070" s="2"/>
      <c r="D1070" s="2"/>
      <c r="E1070" s="1"/>
      <c r="F1070" s="1"/>
      <c r="G1070" s="1"/>
      <c r="H1070" s="1"/>
      <c r="I1070" s="1"/>
    </row>
    <row r="1071" spans="1:9">
      <c r="A1071" s="1"/>
      <c r="B1071" s="2"/>
      <c r="C1071" s="2"/>
      <c r="D1071" s="2"/>
      <c r="E1071" s="1"/>
      <c r="F1071" s="1"/>
      <c r="G1071" s="1"/>
      <c r="H1071" s="1"/>
      <c r="I1071" s="1"/>
    </row>
    <row r="1072" spans="1:9">
      <c r="A1072" s="1"/>
      <c r="B1072" s="2"/>
      <c r="C1072" s="2"/>
      <c r="D1072" s="2"/>
      <c r="E1072" s="1"/>
      <c r="F1072" s="1"/>
      <c r="G1072" s="1"/>
      <c r="H1072" s="1"/>
      <c r="I1072" s="1"/>
    </row>
    <row r="1073" spans="1:9">
      <c r="A1073" s="1"/>
      <c r="B1073" s="2"/>
      <c r="C1073" s="2"/>
      <c r="D1073" s="2"/>
      <c r="E1073" s="1"/>
      <c r="F1073" s="1"/>
      <c r="G1073" s="1"/>
      <c r="H1073" s="1"/>
      <c r="I1073" s="1"/>
    </row>
    <row r="1074" spans="1:9">
      <c r="A1074" s="1"/>
      <c r="B1074" s="2"/>
      <c r="C1074" s="2"/>
      <c r="D1074" s="2"/>
      <c r="E1074" s="1"/>
      <c r="F1074" s="1"/>
      <c r="G1074" s="1"/>
      <c r="H1074" s="1"/>
      <c r="I1074" s="1"/>
    </row>
    <row r="1075" spans="1:9">
      <c r="A1075" s="1"/>
      <c r="B1075" s="2"/>
      <c r="C1075" s="2"/>
      <c r="D1075" s="2"/>
      <c r="E1075" s="1"/>
      <c r="F1075" s="1"/>
      <c r="G1075" s="1"/>
      <c r="H1075" s="1"/>
      <c r="I1075" s="1"/>
    </row>
    <row r="1076" spans="1:9">
      <c r="A1076" s="1"/>
      <c r="B1076" s="2"/>
      <c r="C1076" s="2"/>
      <c r="D1076" s="2"/>
      <c r="E1076" s="1"/>
      <c r="F1076" s="1"/>
      <c r="G1076" s="1"/>
      <c r="H1076" s="1"/>
      <c r="I1076" s="1"/>
    </row>
    <row r="1077" spans="1:9">
      <c r="A1077" s="1"/>
      <c r="B1077" s="2"/>
      <c r="C1077" s="2"/>
      <c r="D1077" s="2"/>
      <c r="E1077" s="1"/>
      <c r="F1077" s="1"/>
      <c r="G1077" s="1"/>
      <c r="H1077" s="1"/>
      <c r="I1077" s="1"/>
    </row>
    <row r="1078" spans="1:9">
      <c r="A1078" s="1"/>
      <c r="B1078" s="2"/>
      <c r="C1078" s="2"/>
      <c r="D1078" s="2"/>
      <c r="E1078" s="1"/>
      <c r="F1078" s="1"/>
      <c r="G1078" s="1"/>
      <c r="H1078" s="1"/>
      <c r="I1078" s="1"/>
    </row>
    <row r="1079" spans="1:9">
      <c r="A1079" s="1"/>
      <c r="B1079" s="2"/>
      <c r="C1079" s="2"/>
      <c r="D1079" s="2"/>
      <c r="E1079" s="1"/>
      <c r="F1079" s="1"/>
      <c r="G1079" s="1"/>
      <c r="H1079" s="1"/>
      <c r="I1079" s="1"/>
    </row>
    <row r="1080" spans="1:9">
      <c r="A1080" s="1"/>
      <c r="B1080" s="2"/>
      <c r="C1080" s="2"/>
      <c r="D1080" s="2"/>
      <c r="E1080" s="1"/>
      <c r="F1080" s="1"/>
      <c r="G1080" s="1"/>
      <c r="H1080" s="1"/>
      <c r="I1080" s="1"/>
    </row>
    <row r="1081" spans="1:9">
      <c r="A1081" s="1"/>
      <c r="B1081" s="2"/>
      <c r="C1081" s="2"/>
      <c r="D1081" s="2"/>
      <c r="E1081" s="1"/>
      <c r="F1081" s="1"/>
      <c r="G1081" s="1"/>
      <c r="H1081" s="1"/>
      <c r="I1081" s="1"/>
    </row>
    <row r="1082" spans="1:9">
      <c r="A1082" s="1"/>
      <c r="B1082" s="2"/>
      <c r="C1082" s="2"/>
      <c r="D1082" s="2"/>
      <c r="E1082" s="1"/>
      <c r="F1082" s="1"/>
      <c r="G1082" s="1"/>
      <c r="H1082" s="1"/>
      <c r="I1082" s="1"/>
    </row>
    <row r="1083" spans="1:9">
      <c r="A1083" s="1"/>
      <c r="B1083" s="2"/>
      <c r="C1083" s="2"/>
      <c r="D1083" s="2"/>
      <c r="E1083" s="1"/>
      <c r="F1083" s="1"/>
      <c r="G1083" s="1"/>
      <c r="H1083" s="1"/>
      <c r="I1083" s="1"/>
    </row>
    <row r="1084" spans="1:9">
      <c r="A1084" s="1"/>
      <c r="B1084" s="2"/>
      <c r="C1084" s="2"/>
      <c r="D1084" s="2"/>
      <c r="E1084" s="1"/>
      <c r="F1084" s="1"/>
      <c r="G1084" s="1"/>
      <c r="H1084" s="1"/>
      <c r="I1084" s="1"/>
    </row>
    <row r="1085" spans="1:9">
      <c r="A1085" s="1"/>
      <c r="B1085" s="2"/>
      <c r="C1085" s="2"/>
      <c r="D1085" s="2"/>
      <c r="E1085" s="1"/>
      <c r="F1085" s="1"/>
      <c r="G1085" s="1"/>
      <c r="H1085" s="1"/>
      <c r="I1085" s="1"/>
    </row>
    <row r="1086" spans="1:9">
      <c r="A1086" s="1"/>
      <c r="B1086" s="2"/>
      <c r="C1086" s="2"/>
      <c r="D1086" s="2"/>
      <c r="E1086" s="1"/>
      <c r="F1086" s="1"/>
      <c r="G1086" s="1"/>
      <c r="H1086" s="1"/>
      <c r="I1086" s="1"/>
    </row>
    <row r="1087" spans="1:9">
      <c r="A1087" s="1"/>
      <c r="B1087" s="2"/>
      <c r="C1087" s="2"/>
      <c r="D1087" s="2"/>
      <c r="E1087" s="1"/>
      <c r="F1087" s="1"/>
      <c r="G1087" s="1"/>
      <c r="H1087" s="1"/>
      <c r="I1087" s="1"/>
    </row>
    <row r="1088" spans="1:9">
      <c r="A1088" s="1"/>
      <c r="B1088" s="2"/>
      <c r="C1088" s="2"/>
      <c r="D1088" s="2"/>
      <c r="E1088" s="1"/>
      <c r="F1088" s="1"/>
      <c r="G1088" s="1"/>
      <c r="H1088" s="1"/>
      <c r="I1088" s="1"/>
    </row>
    <row r="1089" spans="1:9">
      <c r="A1089" s="1"/>
      <c r="B1089" s="2"/>
      <c r="C1089" s="2"/>
      <c r="D1089" s="2"/>
      <c r="E1089" s="1"/>
      <c r="F1089" s="1"/>
      <c r="G1089" s="1"/>
      <c r="H1089" s="1"/>
      <c r="I1089" s="1"/>
    </row>
    <row r="1090" spans="1:9">
      <c r="A1090" s="1"/>
      <c r="B1090" s="2"/>
      <c r="C1090" s="2"/>
      <c r="D1090" s="2"/>
      <c r="E1090" s="1"/>
      <c r="F1090" s="1"/>
      <c r="G1090" s="1"/>
      <c r="H1090" s="1"/>
      <c r="I1090" s="1"/>
    </row>
    <row r="1091" spans="1:9">
      <c r="A1091" s="1"/>
      <c r="B1091" s="2"/>
      <c r="C1091" s="2"/>
      <c r="D1091" s="2"/>
      <c r="E1091" s="1"/>
      <c r="F1091" s="1"/>
      <c r="G1091" s="1"/>
      <c r="H1091" s="1"/>
      <c r="I1091" s="1"/>
    </row>
    <row r="1092" spans="1:9">
      <c r="A1092" s="1"/>
      <c r="B1092" s="2"/>
      <c r="C1092" s="2"/>
      <c r="D1092" s="2"/>
      <c r="E1092" s="1"/>
      <c r="F1092" s="1"/>
      <c r="G1092" s="1"/>
      <c r="H1092" s="1"/>
      <c r="I1092" s="1"/>
    </row>
    <row r="1093" spans="1:9">
      <c r="A1093" s="1"/>
      <c r="B1093" s="2"/>
      <c r="C1093" s="2"/>
      <c r="D1093" s="2"/>
      <c r="E1093" s="1"/>
      <c r="F1093" s="1"/>
      <c r="G1093" s="1"/>
      <c r="H1093" s="1"/>
      <c r="I1093" s="1"/>
    </row>
    <row r="1094" spans="1:9">
      <c r="A1094" s="1"/>
      <c r="B1094" s="2"/>
      <c r="C1094" s="2"/>
      <c r="D1094" s="2"/>
      <c r="E1094" s="1"/>
      <c r="F1094" s="1"/>
      <c r="G1094" s="1"/>
      <c r="H1094" s="1"/>
      <c r="I1094" s="1"/>
    </row>
    <row r="1095" spans="1:9">
      <c r="A1095" s="1"/>
      <c r="B1095" s="2"/>
      <c r="C1095" s="2"/>
      <c r="D1095" s="2"/>
      <c r="E1095" s="1"/>
      <c r="F1095" s="1"/>
      <c r="G1095" s="1"/>
      <c r="H1095" s="1"/>
      <c r="I1095" s="1"/>
    </row>
    <row r="1096" spans="1:9">
      <c r="A1096" s="1"/>
      <c r="B1096" s="2"/>
      <c r="C1096" s="2"/>
      <c r="D1096" s="2"/>
      <c r="E1096" s="1"/>
      <c r="F1096" s="1"/>
      <c r="G1096" s="1"/>
      <c r="H1096" s="1"/>
      <c r="I1096" s="1"/>
    </row>
    <row r="1097" spans="1:9">
      <c r="A1097" s="1"/>
      <c r="B1097" s="2"/>
      <c r="C1097" s="2"/>
      <c r="D1097" s="2"/>
      <c r="E1097" s="1"/>
      <c r="F1097" s="1"/>
      <c r="G1097" s="1"/>
      <c r="H1097" s="1"/>
      <c r="I1097" s="1"/>
    </row>
    <row r="1098" spans="1:9">
      <c r="A1098" s="1"/>
      <c r="B1098" s="2"/>
      <c r="C1098" s="2"/>
      <c r="D1098" s="2"/>
      <c r="E1098" s="1"/>
      <c r="F1098" s="1"/>
      <c r="G1098" s="1"/>
      <c r="H1098" s="1"/>
      <c r="I1098" s="1"/>
    </row>
    <row r="1099" spans="1:9">
      <c r="A1099" s="1"/>
      <c r="B1099" s="2"/>
      <c r="C1099" s="2"/>
      <c r="D1099" s="2"/>
      <c r="E1099" s="1"/>
      <c r="F1099" s="1"/>
      <c r="G1099" s="1"/>
      <c r="H1099" s="1"/>
      <c r="I1099" s="1"/>
    </row>
    <row r="1100" spans="1:9">
      <c r="A1100" s="1"/>
      <c r="B1100" s="2"/>
      <c r="C1100" s="2"/>
      <c r="D1100" s="2"/>
      <c r="E1100" s="1"/>
      <c r="F1100" s="1"/>
      <c r="G1100" s="1"/>
      <c r="H1100" s="1"/>
      <c r="I1100" s="1"/>
    </row>
    <row r="1101" spans="1:9">
      <c r="A1101" s="1"/>
      <c r="B1101" s="2"/>
      <c r="C1101" s="2"/>
      <c r="D1101" s="2"/>
      <c r="E1101" s="1"/>
      <c r="F1101" s="1"/>
      <c r="G1101" s="1"/>
      <c r="H1101" s="1"/>
      <c r="I1101" s="1"/>
    </row>
    <row r="1102" spans="1:9">
      <c r="A1102" s="1"/>
      <c r="B1102" s="2"/>
      <c r="C1102" s="2"/>
      <c r="D1102" s="2"/>
      <c r="E1102" s="1"/>
      <c r="F1102" s="1"/>
      <c r="G1102" s="1"/>
      <c r="H1102" s="1"/>
      <c r="I1102" s="1"/>
    </row>
    <row r="1103" spans="1:9">
      <c r="A1103" s="1"/>
      <c r="B1103" s="2"/>
      <c r="C1103" s="2"/>
      <c r="D1103" s="2"/>
      <c r="E1103" s="1"/>
      <c r="F1103" s="1"/>
      <c r="G1103" s="1"/>
      <c r="H1103" s="1"/>
      <c r="I1103" s="1"/>
    </row>
    <row r="1104" spans="1:9">
      <c r="A1104" s="1"/>
      <c r="B1104" s="2"/>
      <c r="C1104" s="2"/>
      <c r="D1104" s="2"/>
      <c r="E1104" s="1"/>
      <c r="F1104" s="1"/>
      <c r="G1104" s="1"/>
      <c r="H1104" s="1"/>
      <c r="I1104" s="1"/>
    </row>
    <row r="1105" spans="1:9">
      <c r="A1105" s="1"/>
      <c r="B1105" s="2"/>
      <c r="C1105" s="2"/>
      <c r="D1105" s="2"/>
      <c r="E1105" s="1"/>
      <c r="F1105" s="1"/>
      <c r="G1105" s="1"/>
      <c r="H1105" s="1"/>
      <c r="I1105" s="1"/>
    </row>
    <row r="1106" spans="1:9">
      <c r="A1106" s="1"/>
      <c r="B1106" s="2"/>
      <c r="C1106" s="2"/>
      <c r="D1106" s="2"/>
      <c r="E1106" s="1"/>
      <c r="F1106" s="1"/>
      <c r="G1106" s="1"/>
      <c r="H1106" s="1"/>
      <c r="I1106" s="1"/>
    </row>
    <row r="1107" spans="1:9">
      <c r="A1107" s="1"/>
      <c r="B1107" s="2"/>
      <c r="C1107" s="2"/>
      <c r="D1107" s="2"/>
      <c r="E1107" s="1"/>
      <c r="F1107" s="1"/>
      <c r="G1107" s="1"/>
      <c r="H1107" s="1"/>
      <c r="I1107" s="1"/>
    </row>
    <row r="1108" spans="1:9">
      <c r="A1108" s="1"/>
      <c r="B1108" s="2"/>
      <c r="C1108" s="2"/>
      <c r="D1108" s="2"/>
      <c r="E1108" s="1"/>
      <c r="F1108" s="1"/>
      <c r="G1108" s="1"/>
      <c r="H1108" s="1"/>
      <c r="I1108" s="1"/>
    </row>
    <row r="1109" spans="1:9">
      <c r="A1109" s="1"/>
      <c r="B1109" s="2"/>
      <c r="C1109" s="2"/>
      <c r="D1109" s="2"/>
      <c r="E1109" s="1"/>
      <c r="F1109" s="1"/>
      <c r="G1109" s="1"/>
      <c r="H1109" s="1"/>
      <c r="I1109" s="1"/>
    </row>
    <row r="1110" spans="1:9">
      <c r="A1110" s="1"/>
      <c r="B1110" s="2"/>
      <c r="C1110" s="2"/>
      <c r="D1110" s="2"/>
      <c r="E1110" s="1"/>
      <c r="F1110" s="1"/>
      <c r="G1110" s="1"/>
      <c r="H1110" s="1"/>
      <c r="I1110" s="1"/>
    </row>
    <row r="1111" spans="1:9">
      <c r="A1111" s="1"/>
      <c r="B1111" s="2"/>
      <c r="C1111" s="2"/>
      <c r="D1111" s="2"/>
      <c r="E1111" s="1"/>
      <c r="F1111" s="1"/>
      <c r="G1111" s="1"/>
      <c r="H1111" s="1"/>
      <c r="I1111" s="1"/>
    </row>
    <row r="1112" spans="1:9">
      <c r="A1112" s="1"/>
      <c r="B1112" s="2"/>
      <c r="C1112" s="2"/>
      <c r="D1112" s="2"/>
      <c r="E1112" s="1"/>
      <c r="F1112" s="1"/>
      <c r="G1112" s="1"/>
      <c r="H1112" s="1"/>
      <c r="I1112" s="1"/>
    </row>
    <row r="1113" spans="1:9">
      <c r="A1113" s="1"/>
      <c r="B1113" s="2"/>
      <c r="C1113" s="2"/>
      <c r="D1113" s="2"/>
      <c r="E1113" s="1"/>
      <c r="F1113" s="1"/>
      <c r="G1113" s="1"/>
      <c r="H1113" s="1"/>
      <c r="I1113" s="1"/>
    </row>
    <row r="1114" spans="1:9">
      <c r="A1114" s="1"/>
      <c r="B1114" s="2"/>
      <c r="C1114" s="2"/>
      <c r="D1114" s="2"/>
      <c r="E1114" s="1"/>
      <c r="F1114" s="1"/>
      <c r="G1114" s="1"/>
      <c r="H1114" s="1"/>
      <c r="I1114" s="1"/>
    </row>
    <row r="1115" spans="1:9">
      <c r="A1115" s="1"/>
      <c r="B1115" s="2"/>
      <c r="C1115" s="2"/>
      <c r="D1115" s="2"/>
      <c r="E1115" s="1"/>
      <c r="F1115" s="1"/>
      <c r="G1115" s="1"/>
      <c r="H1115" s="1"/>
      <c r="I1115" s="1"/>
    </row>
    <row r="1116" spans="1:9">
      <c r="A1116" s="1"/>
      <c r="B1116" s="2"/>
      <c r="C1116" s="2"/>
      <c r="D1116" s="2"/>
      <c r="E1116" s="1"/>
      <c r="F1116" s="1"/>
      <c r="G1116" s="1"/>
      <c r="H1116" s="1"/>
      <c r="I1116" s="1"/>
    </row>
    <row r="1117" spans="1:9">
      <c r="A1117" s="1"/>
      <c r="B1117" s="2"/>
      <c r="C1117" s="2"/>
      <c r="D1117" s="2"/>
      <c r="E1117" s="1"/>
      <c r="F1117" s="1"/>
      <c r="G1117" s="1"/>
      <c r="H1117" s="1"/>
      <c r="I1117" s="1"/>
    </row>
    <row r="1118" spans="1:9">
      <c r="A1118" s="1"/>
      <c r="B1118" s="2"/>
      <c r="C1118" s="2"/>
      <c r="D1118" s="2"/>
      <c r="E1118" s="1"/>
      <c r="F1118" s="1"/>
      <c r="G1118" s="1"/>
      <c r="H1118" s="1"/>
      <c r="I1118" s="1"/>
    </row>
    <row r="1119" spans="1:9">
      <c r="A1119" s="1"/>
      <c r="B1119" s="2"/>
      <c r="C1119" s="2"/>
      <c r="D1119" s="2"/>
      <c r="E1119" s="1"/>
      <c r="F1119" s="1"/>
      <c r="G1119" s="1"/>
      <c r="H1119" s="1"/>
      <c r="I1119" s="1"/>
    </row>
    <row r="1120" spans="1:9">
      <c r="A1120" s="1"/>
      <c r="B1120" s="2"/>
      <c r="C1120" s="2"/>
      <c r="D1120" s="2"/>
      <c r="E1120" s="1"/>
      <c r="F1120" s="1"/>
      <c r="G1120" s="1"/>
      <c r="H1120" s="1"/>
      <c r="I1120" s="1"/>
    </row>
    <row r="1121" spans="1:9">
      <c r="A1121" s="1"/>
      <c r="B1121" s="2"/>
      <c r="C1121" s="2"/>
      <c r="D1121" s="2"/>
      <c r="E1121" s="1"/>
      <c r="F1121" s="1"/>
      <c r="G1121" s="1"/>
      <c r="H1121" s="1"/>
      <c r="I1121" s="1"/>
    </row>
    <row r="1122" spans="1:9">
      <c r="A1122" s="1"/>
      <c r="B1122" s="2"/>
      <c r="C1122" s="2"/>
      <c r="D1122" s="2"/>
      <c r="E1122" s="1"/>
      <c r="F1122" s="1"/>
      <c r="G1122" s="1"/>
      <c r="H1122" s="1"/>
      <c r="I1122" s="1"/>
    </row>
    <row r="1123" spans="1:9">
      <c r="A1123" s="1"/>
      <c r="B1123" s="2"/>
      <c r="C1123" s="2"/>
      <c r="D1123" s="2"/>
      <c r="E1123" s="1"/>
      <c r="F1123" s="1"/>
      <c r="G1123" s="1"/>
      <c r="H1123" s="1"/>
      <c r="I1123" s="1"/>
    </row>
    <row r="1124" spans="1:9">
      <c r="A1124" s="1"/>
      <c r="B1124" s="2"/>
      <c r="C1124" s="2"/>
      <c r="D1124" s="2"/>
      <c r="E1124" s="1"/>
      <c r="F1124" s="1"/>
      <c r="G1124" s="1"/>
      <c r="H1124" s="1"/>
      <c r="I1124" s="1"/>
    </row>
    <row r="1125" spans="1:9">
      <c r="A1125" s="1"/>
      <c r="B1125" s="2"/>
      <c r="C1125" s="2"/>
      <c r="D1125" s="2"/>
      <c r="E1125" s="1"/>
      <c r="F1125" s="1"/>
      <c r="G1125" s="1"/>
      <c r="H1125" s="1"/>
      <c r="I1125" s="1"/>
    </row>
    <row r="1126" spans="1:9">
      <c r="A1126" s="1"/>
      <c r="B1126" s="2"/>
      <c r="C1126" s="2"/>
      <c r="D1126" s="2"/>
      <c r="E1126" s="1"/>
      <c r="F1126" s="1"/>
      <c r="G1126" s="1"/>
      <c r="H1126" s="1"/>
      <c r="I1126" s="1"/>
    </row>
    <row r="1127" spans="1:9">
      <c r="A1127" s="1"/>
      <c r="B1127" s="2"/>
      <c r="C1127" s="2"/>
      <c r="D1127" s="2"/>
      <c r="E1127" s="1"/>
      <c r="F1127" s="1"/>
      <c r="G1127" s="1"/>
      <c r="H1127" s="1"/>
      <c r="I1127" s="1"/>
    </row>
    <row r="1128" spans="1:9">
      <c r="A1128" s="1"/>
      <c r="B1128" s="2"/>
      <c r="C1128" s="2"/>
      <c r="D1128" s="2"/>
      <c r="E1128" s="1"/>
      <c r="F1128" s="1"/>
      <c r="G1128" s="1"/>
      <c r="H1128" s="1"/>
      <c r="I1128" s="1"/>
    </row>
    <row r="1129" spans="1:9">
      <c r="A1129" s="1"/>
      <c r="B1129" s="2"/>
      <c r="C1129" s="2"/>
      <c r="D1129" s="2"/>
      <c r="E1129" s="1"/>
      <c r="F1129" s="1"/>
      <c r="G1129" s="1"/>
      <c r="H1129" s="1"/>
      <c r="I1129" s="1"/>
    </row>
    <row r="1130" spans="1:9">
      <c r="A1130" s="1"/>
      <c r="B1130" s="2"/>
      <c r="C1130" s="2"/>
      <c r="D1130" s="2"/>
      <c r="E1130" s="1"/>
      <c r="F1130" s="1"/>
      <c r="G1130" s="1"/>
      <c r="H1130" s="1"/>
      <c r="I1130" s="1"/>
    </row>
    <row r="1131" spans="1:9">
      <c r="A1131" s="1"/>
      <c r="B1131" s="2"/>
      <c r="C1131" s="2"/>
      <c r="D1131" s="2"/>
      <c r="E1131" s="1"/>
      <c r="F1131" s="1"/>
      <c r="G1131" s="1"/>
      <c r="H1131" s="1"/>
      <c r="I1131" s="1"/>
    </row>
    <row r="1132" spans="1:9">
      <c r="A1132" s="1"/>
      <c r="B1132" s="2"/>
      <c r="C1132" s="2"/>
      <c r="D1132" s="2"/>
      <c r="E1132" s="1"/>
      <c r="F1132" s="1"/>
      <c r="G1132" s="1"/>
      <c r="H1132" s="1"/>
      <c r="I1132" s="1"/>
    </row>
    <row r="1133" spans="1:9">
      <c r="A1133" s="1"/>
      <c r="B1133" s="2"/>
      <c r="C1133" s="2"/>
      <c r="D1133" s="2"/>
      <c r="E1133" s="1"/>
      <c r="F1133" s="1"/>
      <c r="G1133" s="1"/>
      <c r="H1133" s="1"/>
      <c r="I1133" s="1"/>
    </row>
    <row r="1134" spans="1:9">
      <c r="A1134" s="1"/>
      <c r="B1134" s="2"/>
      <c r="C1134" s="2"/>
      <c r="D1134" s="2"/>
      <c r="E1134" s="1"/>
      <c r="F1134" s="1"/>
      <c r="G1134" s="1"/>
      <c r="H1134" s="1"/>
      <c r="I1134" s="1"/>
    </row>
    <row r="1135" spans="1:9">
      <c r="A1135" s="1"/>
      <c r="B1135" s="2"/>
      <c r="C1135" s="2"/>
      <c r="D1135" s="2"/>
      <c r="E1135" s="1"/>
      <c r="F1135" s="1"/>
      <c r="G1135" s="1"/>
      <c r="H1135" s="1"/>
      <c r="I1135" s="1"/>
    </row>
    <row r="1136" spans="1:9">
      <c r="A1136" s="1"/>
      <c r="B1136" s="2"/>
      <c r="C1136" s="2"/>
      <c r="D1136" s="2"/>
      <c r="E1136" s="1"/>
      <c r="F1136" s="1"/>
      <c r="G1136" s="1"/>
      <c r="H1136" s="1"/>
      <c r="I1136" s="1"/>
    </row>
    <row r="1137" spans="1:9">
      <c r="A1137" s="1"/>
      <c r="B1137" s="2"/>
      <c r="C1137" s="2"/>
      <c r="D1137" s="2"/>
      <c r="E1137" s="1"/>
      <c r="F1137" s="1"/>
      <c r="G1137" s="1"/>
      <c r="H1137" s="1"/>
      <c r="I1137" s="1"/>
    </row>
    <row r="1138" spans="1:9">
      <c r="A1138" s="1"/>
      <c r="B1138" s="2"/>
      <c r="C1138" s="2"/>
      <c r="D1138" s="2"/>
      <c r="E1138" s="1"/>
      <c r="F1138" s="1"/>
      <c r="G1138" s="1"/>
      <c r="H1138" s="1"/>
      <c r="I1138" s="1"/>
    </row>
    <row r="1139" spans="1:9">
      <c r="A1139" s="1"/>
      <c r="B1139" s="2"/>
      <c r="C1139" s="2"/>
      <c r="D1139" s="2"/>
      <c r="E1139" s="1"/>
      <c r="F1139" s="1"/>
      <c r="G1139" s="1"/>
      <c r="H1139" s="1"/>
      <c r="I1139" s="1"/>
    </row>
    <row r="1140" spans="1:9">
      <c r="A1140" s="1"/>
      <c r="B1140" s="2"/>
      <c r="C1140" s="2"/>
      <c r="D1140" s="2"/>
      <c r="E1140" s="1"/>
      <c r="F1140" s="1"/>
      <c r="G1140" s="1"/>
      <c r="H1140" s="1"/>
      <c r="I1140" s="1"/>
    </row>
    <row r="1141" spans="1:9">
      <c r="A1141" s="1"/>
      <c r="B1141" s="2"/>
      <c r="C1141" s="2"/>
      <c r="D1141" s="2"/>
      <c r="E1141" s="1"/>
      <c r="F1141" s="1"/>
      <c r="G1141" s="1"/>
      <c r="H1141" s="1"/>
      <c r="I1141" s="1"/>
    </row>
    <row r="1142" spans="1:9">
      <c r="A1142" s="1"/>
      <c r="B1142" s="2"/>
      <c r="C1142" s="2"/>
      <c r="D1142" s="2"/>
      <c r="E1142" s="1"/>
      <c r="F1142" s="1"/>
      <c r="G1142" s="1"/>
      <c r="H1142" s="1"/>
      <c r="I1142" s="1"/>
    </row>
    <row r="1143" spans="1:9">
      <c r="A1143" s="1"/>
      <c r="B1143" s="2"/>
      <c r="C1143" s="2"/>
      <c r="D1143" s="2"/>
      <c r="E1143" s="1"/>
      <c r="F1143" s="1"/>
      <c r="G1143" s="1"/>
      <c r="H1143" s="1"/>
      <c r="I1143" s="1"/>
    </row>
    <row r="1144" spans="1:9">
      <c r="A1144" s="1"/>
      <c r="B1144" s="2"/>
      <c r="C1144" s="2"/>
      <c r="D1144" s="2"/>
      <c r="E1144" s="1"/>
      <c r="F1144" s="1"/>
      <c r="G1144" s="1"/>
      <c r="H1144" s="1"/>
      <c r="I1144" s="1"/>
    </row>
    <row r="1145" spans="1:9">
      <c r="A1145" s="1"/>
      <c r="B1145" s="2"/>
      <c r="C1145" s="2"/>
      <c r="D1145" s="2"/>
      <c r="E1145" s="1"/>
      <c r="F1145" s="1"/>
      <c r="G1145" s="1"/>
      <c r="H1145" s="1"/>
      <c r="I1145" s="1"/>
    </row>
    <row r="1146" spans="1:9">
      <c r="A1146" s="1"/>
      <c r="B1146" s="2"/>
      <c r="C1146" s="2"/>
      <c r="D1146" s="2"/>
      <c r="E1146" s="1"/>
      <c r="F1146" s="1"/>
      <c r="G1146" s="1"/>
      <c r="H1146" s="1"/>
      <c r="I1146" s="1"/>
    </row>
    <row r="1147" spans="1:9">
      <c r="A1147" s="1"/>
      <c r="B1147" s="2"/>
      <c r="C1147" s="2"/>
      <c r="D1147" s="2"/>
      <c r="E1147" s="1"/>
      <c r="F1147" s="1"/>
      <c r="G1147" s="1"/>
      <c r="H1147" s="1"/>
      <c r="I1147" s="1"/>
    </row>
    <row r="1148" spans="1:9">
      <c r="A1148" s="1"/>
      <c r="B1148" s="2"/>
      <c r="C1148" s="2"/>
      <c r="D1148" s="2"/>
      <c r="E1148" s="1"/>
      <c r="F1148" s="1"/>
      <c r="G1148" s="1"/>
      <c r="H1148" s="1"/>
      <c r="I1148" s="1"/>
    </row>
    <row r="1149" spans="1:9">
      <c r="A1149" s="1"/>
      <c r="B1149" s="2"/>
      <c r="C1149" s="2"/>
      <c r="D1149" s="2"/>
      <c r="E1149" s="1"/>
      <c r="F1149" s="1"/>
      <c r="G1149" s="1"/>
      <c r="H1149" s="1"/>
      <c r="I1149" s="1"/>
    </row>
    <row r="1150" spans="1:9">
      <c r="A1150" s="1"/>
      <c r="B1150" s="2"/>
      <c r="C1150" s="2"/>
      <c r="D1150" s="2"/>
      <c r="E1150" s="1"/>
      <c r="F1150" s="1"/>
      <c r="G1150" s="1"/>
      <c r="H1150" s="1"/>
      <c r="I1150" s="1"/>
    </row>
    <row r="1151" spans="1:9">
      <c r="A1151" s="1"/>
      <c r="B1151" s="2"/>
      <c r="C1151" s="2"/>
      <c r="D1151" s="2"/>
      <c r="E1151" s="1"/>
      <c r="F1151" s="1"/>
      <c r="G1151" s="1"/>
      <c r="H1151" s="1"/>
      <c r="I1151" s="1"/>
    </row>
    <row r="1152" spans="1:9">
      <c r="A1152" s="1"/>
      <c r="B1152" s="2"/>
      <c r="C1152" s="2"/>
      <c r="D1152" s="2"/>
      <c r="E1152" s="1"/>
      <c r="F1152" s="1"/>
      <c r="G1152" s="1"/>
      <c r="H1152" s="1"/>
      <c r="I1152" s="1"/>
    </row>
    <row r="1153" spans="1:9">
      <c r="A1153" s="1"/>
      <c r="B1153" s="2"/>
      <c r="C1153" s="2"/>
      <c r="D1153" s="2"/>
      <c r="E1153" s="1"/>
      <c r="F1153" s="1"/>
      <c r="G1153" s="1"/>
      <c r="H1153" s="1"/>
      <c r="I1153" s="1"/>
    </row>
    <row r="1154" spans="1:9">
      <c r="A1154" s="1"/>
      <c r="B1154" s="2"/>
      <c r="C1154" s="2"/>
      <c r="D1154" s="2"/>
      <c r="E1154" s="1"/>
      <c r="F1154" s="1"/>
      <c r="G1154" s="1"/>
      <c r="H1154" s="1"/>
      <c r="I1154" s="1"/>
    </row>
    <row r="1155" spans="1:9">
      <c r="A1155" s="1"/>
      <c r="B1155" s="2"/>
      <c r="C1155" s="2"/>
      <c r="D1155" s="2"/>
      <c r="E1155" s="1"/>
      <c r="F1155" s="1"/>
      <c r="G1155" s="1"/>
      <c r="H1155" s="1"/>
      <c r="I1155" s="1"/>
    </row>
    <row r="1156" spans="1:9">
      <c r="A1156" s="1"/>
      <c r="B1156" s="2"/>
      <c r="C1156" s="2"/>
      <c r="D1156" s="2"/>
      <c r="E1156" s="1"/>
      <c r="F1156" s="1"/>
      <c r="G1156" s="1"/>
      <c r="H1156" s="1"/>
      <c r="I1156" s="1"/>
    </row>
    <row r="1157" spans="1:9">
      <c r="A1157" s="1"/>
      <c r="B1157" s="2"/>
      <c r="C1157" s="2"/>
      <c r="D1157" s="2"/>
      <c r="E1157" s="1"/>
      <c r="F1157" s="1"/>
      <c r="G1157" s="1"/>
      <c r="H1157" s="1"/>
      <c r="I1157" s="1"/>
    </row>
    <row r="1158" spans="1:9">
      <c r="A1158" s="1"/>
      <c r="B1158" s="2"/>
      <c r="C1158" s="2"/>
      <c r="D1158" s="2"/>
      <c r="E1158" s="1"/>
      <c r="F1158" s="1"/>
      <c r="G1158" s="1"/>
      <c r="H1158" s="1"/>
      <c r="I1158" s="1"/>
    </row>
    <row r="1159" spans="1:9">
      <c r="A1159" s="1"/>
      <c r="B1159" s="2"/>
      <c r="C1159" s="2"/>
      <c r="D1159" s="2"/>
      <c r="E1159" s="1"/>
      <c r="F1159" s="1"/>
      <c r="G1159" s="1"/>
      <c r="H1159" s="1"/>
      <c r="I1159" s="1"/>
    </row>
    <row r="1160" spans="1:9">
      <c r="A1160" s="1"/>
      <c r="B1160" s="2"/>
      <c r="C1160" s="2"/>
      <c r="D1160" s="2"/>
      <c r="E1160" s="1"/>
      <c r="F1160" s="1"/>
      <c r="G1160" s="1"/>
      <c r="H1160" s="1"/>
      <c r="I1160" s="1"/>
    </row>
    <row r="1161" spans="1:9">
      <c r="A1161" s="1"/>
      <c r="B1161" s="2"/>
      <c r="C1161" s="2"/>
      <c r="D1161" s="2"/>
      <c r="E1161" s="1"/>
      <c r="F1161" s="1"/>
      <c r="G1161" s="1"/>
      <c r="H1161" s="1"/>
      <c r="I1161" s="1"/>
    </row>
    <row r="1162" spans="1:9">
      <c r="A1162" s="1"/>
      <c r="B1162" s="2"/>
      <c r="C1162" s="2"/>
      <c r="D1162" s="2"/>
      <c r="E1162" s="1"/>
      <c r="F1162" s="1"/>
      <c r="G1162" s="1"/>
      <c r="H1162" s="1"/>
      <c r="I1162" s="1"/>
    </row>
    <row r="1163" spans="1:9">
      <c r="A1163" s="1"/>
      <c r="B1163" s="2"/>
      <c r="C1163" s="2"/>
      <c r="D1163" s="2"/>
      <c r="E1163" s="1"/>
      <c r="F1163" s="1"/>
      <c r="G1163" s="1"/>
      <c r="H1163" s="1"/>
      <c r="I1163" s="1"/>
    </row>
    <row r="1164" spans="1:9">
      <c r="A1164" s="1"/>
      <c r="B1164" s="2"/>
      <c r="C1164" s="2"/>
      <c r="D1164" s="2"/>
      <c r="E1164" s="1"/>
      <c r="F1164" s="1"/>
      <c r="G1164" s="1"/>
      <c r="H1164" s="1"/>
      <c r="I1164" s="1"/>
    </row>
    <row r="1165" spans="1:9">
      <c r="A1165" s="1"/>
      <c r="B1165" s="2"/>
      <c r="C1165" s="2"/>
      <c r="D1165" s="2"/>
      <c r="E1165" s="1"/>
      <c r="F1165" s="1"/>
      <c r="G1165" s="1"/>
      <c r="H1165" s="1"/>
      <c r="I1165" s="1"/>
    </row>
    <row r="1166" spans="1:9">
      <c r="A1166" s="1"/>
      <c r="B1166" s="2"/>
      <c r="C1166" s="2"/>
      <c r="D1166" s="2"/>
      <c r="E1166" s="1"/>
      <c r="F1166" s="1"/>
      <c r="G1166" s="1"/>
      <c r="H1166" s="1"/>
      <c r="I1166" s="1"/>
    </row>
    <row r="1167" spans="1:9">
      <c r="A1167" s="1"/>
      <c r="B1167" s="2"/>
      <c r="C1167" s="2"/>
      <c r="D1167" s="2"/>
      <c r="E1167" s="1"/>
      <c r="F1167" s="1"/>
      <c r="G1167" s="1"/>
      <c r="H1167" s="1"/>
      <c r="I1167" s="1"/>
    </row>
    <row r="1168" spans="1:9">
      <c r="A1168" s="1"/>
      <c r="B1168" s="2"/>
      <c r="C1168" s="2"/>
      <c r="D1168" s="2"/>
      <c r="E1168" s="1"/>
      <c r="F1168" s="1"/>
      <c r="G1168" s="1"/>
      <c r="H1168" s="1"/>
      <c r="I1168" s="1"/>
    </row>
    <row r="1169" spans="1:9">
      <c r="A1169" s="1"/>
      <c r="B1169" s="2"/>
      <c r="C1169" s="2"/>
      <c r="D1169" s="2"/>
      <c r="E1169" s="1"/>
      <c r="F1169" s="1"/>
      <c r="G1169" s="1"/>
      <c r="H1169" s="1"/>
      <c r="I1169" s="1"/>
    </row>
    <row r="1170" spans="1:9">
      <c r="A1170" s="1"/>
      <c r="B1170" s="2"/>
      <c r="C1170" s="2"/>
      <c r="D1170" s="2"/>
      <c r="E1170" s="1"/>
      <c r="F1170" s="1"/>
      <c r="G1170" s="1"/>
      <c r="H1170" s="1"/>
      <c r="I1170" s="1"/>
    </row>
    <row r="1171" spans="1:9">
      <c r="A1171" s="1"/>
      <c r="B1171" s="2"/>
      <c r="C1171" s="2"/>
      <c r="D1171" s="2"/>
      <c r="E1171" s="1"/>
      <c r="F1171" s="1"/>
      <c r="G1171" s="1"/>
      <c r="H1171" s="1"/>
      <c r="I1171" s="1"/>
    </row>
    <row r="1172" spans="1:9">
      <c r="A1172" s="1"/>
      <c r="B1172" s="2"/>
      <c r="C1172" s="2"/>
      <c r="D1172" s="2"/>
      <c r="E1172" s="1"/>
      <c r="F1172" s="1"/>
      <c r="G1172" s="1"/>
      <c r="H1172" s="1"/>
      <c r="I1172" s="1"/>
    </row>
    <row r="1173" spans="1:9">
      <c r="A1173" s="1"/>
      <c r="B1173" s="2"/>
      <c r="C1173" s="2"/>
      <c r="D1173" s="2"/>
      <c r="E1173" s="1"/>
      <c r="F1173" s="1"/>
      <c r="G1173" s="1"/>
      <c r="H1173" s="1"/>
      <c r="I1173" s="1"/>
    </row>
    <row r="1174" spans="1:9">
      <c r="A1174" s="1"/>
      <c r="B1174" s="2"/>
      <c r="C1174" s="2"/>
      <c r="D1174" s="2"/>
      <c r="E1174" s="1"/>
      <c r="F1174" s="1"/>
      <c r="G1174" s="1"/>
      <c r="H1174" s="1"/>
      <c r="I1174" s="1"/>
    </row>
    <row r="1175" spans="1:9">
      <c r="A1175" s="1"/>
      <c r="B1175" s="2"/>
      <c r="C1175" s="2"/>
      <c r="D1175" s="2"/>
      <c r="E1175" s="1"/>
      <c r="F1175" s="1"/>
      <c r="G1175" s="1"/>
      <c r="H1175" s="1"/>
      <c r="I1175" s="1"/>
    </row>
    <row r="1176" spans="1:9">
      <c r="A1176" s="1"/>
      <c r="B1176" s="2"/>
      <c r="C1176" s="2"/>
      <c r="D1176" s="2"/>
      <c r="E1176" s="1"/>
      <c r="F1176" s="1"/>
      <c r="G1176" s="1"/>
      <c r="H1176" s="1"/>
      <c r="I1176" s="1"/>
    </row>
    <row r="1177" spans="1:9">
      <c r="A1177" s="1"/>
      <c r="B1177" s="2"/>
      <c r="C1177" s="2"/>
      <c r="D1177" s="2"/>
      <c r="E1177" s="1"/>
      <c r="F1177" s="1"/>
      <c r="G1177" s="1"/>
      <c r="H1177" s="1"/>
      <c r="I1177" s="1"/>
    </row>
    <row r="1178" spans="1:9">
      <c r="A1178" s="1"/>
      <c r="B1178" s="2"/>
      <c r="C1178" s="2"/>
      <c r="D1178" s="2"/>
      <c r="E1178" s="1"/>
      <c r="F1178" s="1"/>
      <c r="G1178" s="1"/>
      <c r="H1178" s="1"/>
      <c r="I1178" s="1"/>
    </row>
    <row r="1179" spans="1:9">
      <c r="A1179" s="1"/>
      <c r="B1179" s="2"/>
      <c r="C1179" s="2"/>
      <c r="D1179" s="2"/>
      <c r="E1179" s="1"/>
      <c r="F1179" s="1"/>
      <c r="G1179" s="1"/>
      <c r="H1179" s="1"/>
      <c r="I1179" s="1"/>
    </row>
    <row r="1180" spans="1:9">
      <c r="A1180" s="1"/>
      <c r="B1180" s="2"/>
      <c r="C1180" s="2"/>
      <c r="D1180" s="2"/>
      <c r="E1180" s="1"/>
      <c r="F1180" s="1"/>
      <c r="G1180" s="1"/>
      <c r="H1180" s="1"/>
      <c r="I1180" s="1"/>
    </row>
    <row r="1181" spans="1:9">
      <c r="A1181" s="1"/>
      <c r="B1181" s="2"/>
      <c r="C1181" s="2"/>
      <c r="D1181" s="2"/>
      <c r="E1181" s="1"/>
      <c r="F1181" s="1"/>
      <c r="G1181" s="1"/>
      <c r="H1181" s="1"/>
      <c r="I1181" s="1"/>
    </row>
    <row r="1182" spans="1:9">
      <c r="A1182" s="1"/>
      <c r="B1182" s="2"/>
      <c r="C1182" s="2"/>
      <c r="D1182" s="2"/>
      <c r="E1182" s="1"/>
      <c r="F1182" s="1"/>
      <c r="G1182" s="1"/>
      <c r="H1182" s="1"/>
      <c r="I1182" s="1"/>
    </row>
    <row r="1183" spans="1:9">
      <c r="A1183" s="1"/>
      <c r="B1183" s="2"/>
      <c r="C1183" s="2"/>
      <c r="D1183" s="2"/>
      <c r="E1183" s="1"/>
      <c r="F1183" s="1"/>
      <c r="G1183" s="1"/>
      <c r="H1183" s="1"/>
      <c r="I1183" s="1"/>
    </row>
    <row r="1184" spans="1:9">
      <c r="A1184" s="1"/>
      <c r="B1184" s="2"/>
      <c r="C1184" s="2"/>
      <c r="D1184" s="2"/>
      <c r="E1184" s="1"/>
      <c r="F1184" s="1"/>
      <c r="G1184" s="1"/>
      <c r="H1184" s="1"/>
      <c r="I1184" s="1"/>
    </row>
    <row r="1185" spans="1:9">
      <c r="A1185" s="1"/>
      <c r="B1185" s="2"/>
      <c r="C1185" s="2"/>
      <c r="D1185" s="2"/>
      <c r="E1185" s="1"/>
      <c r="F1185" s="1"/>
      <c r="G1185" s="1"/>
      <c r="H1185" s="1"/>
      <c r="I1185" s="1"/>
    </row>
    <row r="1186" spans="1:9">
      <c r="A1186" s="1"/>
      <c r="B1186" s="2"/>
      <c r="C1186" s="2"/>
      <c r="D1186" s="2"/>
      <c r="E1186" s="1"/>
      <c r="F1186" s="1"/>
      <c r="G1186" s="1"/>
      <c r="H1186" s="1"/>
      <c r="I1186" s="1"/>
    </row>
    <row r="1187" spans="1:9">
      <c r="A1187" s="1"/>
      <c r="B1187" s="2"/>
      <c r="C1187" s="2"/>
      <c r="D1187" s="2"/>
      <c r="E1187" s="1"/>
      <c r="F1187" s="1"/>
      <c r="G1187" s="1"/>
      <c r="H1187" s="1"/>
      <c r="I1187" s="1"/>
    </row>
    <row r="1188" spans="1:9">
      <c r="A1188" s="1"/>
      <c r="B1188" s="2"/>
      <c r="C1188" s="2"/>
      <c r="D1188" s="2"/>
      <c r="E1188" s="1"/>
      <c r="F1188" s="1"/>
      <c r="G1188" s="1"/>
      <c r="H1188" s="1"/>
      <c r="I1188" s="1"/>
    </row>
    <row r="1189" spans="1:9">
      <c r="A1189" s="1"/>
      <c r="B1189" s="2"/>
      <c r="C1189" s="2"/>
      <c r="D1189" s="2"/>
      <c r="E1189" s="1"/>
      <c r="F1189" s="1"/>
      <c r="G1189" s="1"/>
      <c r="H1189" s="1"/>
      <c r="I1189" s="1"/>
    </row>
    <row r="1190" spans="1:9">
      <c r="A1190" s="1"/>
      <c r="B1190" s="2"/>
      <c r="C1190" s="2"/>
      <c r="D1190" s="2"/>
      <c r="E1190" s="1"/>
      <c r="F1190" s="1"/>
      <c r="G1190" s="1"/>
      <c r="H1190" s="1"/>
      <c r="I1190" s="1"/>
    </row>
    <row r="1191" spans="1:9">
      <c r="A1191" s="1"/>
      <c r="B1191" s="2"/>
      <c r="C1191" s="2"/>
      <c r="D1191" s="2"/>
      <c r="E1191" s="1"/>
      <c r="F1191" s="1"/>
      <c r="G1191" s="1"/>
      <c r="H1191" s="1"/>
      <c r="I1191" s="1"/>
    </row>
    <row r="1192" spans="1:9">
      <c r="A1192" s="1"/>
      <c r="B1192" s="2"/>
      <c r="C1192" s="2"/>
      <c r="D1192" s="2"/>
      <c r="E1192" s="1"/>
      <c r="F1192" s="1"/>
      <c r="G1192" s="1"/>
      <c r="H1192" s="1"/>
      <c r="I1192" s="1"/>
    </row>
    <row r="1193" spans="1:9">
      <c r="A1193" s="1"/>
      <c r="B1193" s="2"/>
      <c r="C1193" s="2"/>
      <c r="D1193" s="2"/>
      <c r="E1193" s="1"/>
      <c r="F1193" s="1"/>
      <c r="G1193" s="1"/>
      <c r="H1193" s="1"/>
      <c r="I1193" s="1"/>
    </row>
    <row r="1194" spans="1:9">
      <c r="A1194" s="1"/>
      <c r="B1194" s="2"/>
      <c r="C1194" s="2"/>
      <c r="D1194" s="2"/>
      <c r="E1194" s="1"/>
      <c r="F1194" s="1"/>
      <c r="G1194" s="1"/>
      <c r="H1194" s="1"/>
      <c r="I1194" s="1"/>
    </row>
    <row r="1195" spans="1:9">
      <c r="A1195" s="1"/>
      <c r="B1195" s="2"/>
      <c r="C1195" s="2"/>
      <c r="D1195" s="2"/>
      <c r="E1195" s="1"/>
      <c r="F1195" s="1"/>
      <c r="G1195" s="1"/>
      <c r="H1195" s="1"/>
      <c r="I1195" s="1"/>
    </row>
    <row r="1196" spans="1:9">
      <c r="A1196" s="1"/>
      <c r="B1196" s="2"/>
      <c r="C1196" s="2"/>
      <c r="D1196" s="2"/>
      <c r="E1196" s="1"/>
      <c r="F1196" s="1"/>
      <c r="G1196" s="1"/>
      <c r="H1196" s="1"/>
      <c r="I1196" s="1"/>
    </row>
    <row r="1197" spans="1:9">
      <c r="A1197" s="1"/>
      <c r="B1197" s="2"/>
      <c r="C1197" s="2"/>
      <c r="D1197" s="2"/>
      <c r="E1197" s="1"/>
      <c r="F1197" s="1"/>
      <c r="G1197" s="1"/>
      <c r="H1197" s="1"/>
      <c r="I1197" s="1"/>
    </row>
    <row r="1198" spans="1:9">
      <c r="A1198" s="1"/>
      <c r="B1198" s="2"/>
      <c r="C1198" s="2"/>
      <c r="D1198" s="2"/>
      <c r="E1198" s="1"/>
      <c r="F1198" s="1"/>
      <c r="G1198" s="1"/>
      <c r="H1198" s="1"/>
      <c r="I1198" s="1"/>
    </row>
    <row r="1199" spans="1:9">
      <c r="A1199" s="1"/>
      <c r="B1199" s="2"/>
      <c r="C1199" s="2"/>
      <c r="D1199" s="2"/>
      <c r="E1199" s="1"/>
      <c r="F1199" s="1"/>
      <c r="G1199" s="1"/>
      <c r="H1199" s="1"/>
      <c r="I1199" s="1"/>
    </row>
    <row r="1200" spans="1:9">
      <c r="A1200" s="1"/>
      <c r="B1200" s="2"/>
      <c r="C1200" s="2"/>
      <c r="D1200" s="2"/>
      <c r="E1200" s="1"/>
      <c r="F1200" s="1"/>
      <c r="G1200" s="1"/>
      <c r="H1200" s="1"/>
      <c r="I1200" s="1"/>
    </row>
    <row r="1201" spans="1:9">
      <c r="A1201" s="1"/>
      <c r="B1201" s="2"/>
      <c r="C1201" s="2"/>
      <c r="D1201" s="2"/>
      <c r="E1201" s="1"/>
      <c r="F1201" s="1"/>
      <c r="G1201" s="1"/>
      <c r="H1201" s="1"/>
      <c r="I1201" s="1"/>
    </row>
    <row r="1202" spans="1:9">
      <c r="A1202" s="1"/>
      <c r="B1202" s="2"/>
      <c r="C1202" s="2"/>
      <c r="D1202" s="2"/>
      <c r="E1202" s="1"/>
      <c r="F1202" s="1"/>
      <c r="G1202" s="1"/>
      <c r="H1202" s="1"/>
      <c r="I1202" s="1"/>
    </row>
    <row r="1203" spans="1:9">
      <c r="A1203" s="1"/>
      <c r="B1203" s="2"/>
      <c r="C1203" s="2"/>
      <c r="D1203" s="2"/>
      <c r="E1203" s="1"/>
      <c r="F1203" s="1"/>
      <c r="G1203" s="1"/>
      <c r="H1203" s="1"/>
      <c r="I1203" s="1"/>
    </row>
    <row r="1204" spans="1:9">
      <c r="A1204" s="1"/>
      <c r="B1204" s="2"/>
      <c r="C1204" s="2"/>
      <c r="D1204" s="2"/>
      <c r="E1204" s="1"/>
      <c r="F1204" s="1"/>
      <c r="G1204" s="1"/>
      <c r="H1204" s="1"/>
      <c r="I1204" s="1"/>
    </row>
    <row r="1205" spans="1:9">
      <c r="A1205" s="1"/>
      <c r="B1205" s="2"/>
      <c r="C1205" s="2"/>
      <c r="D1205" s="2"/>
      <c r="E1205" s="1"/>
      <c r="F1205" s="1"/>
      <c r="G1205" s="1"/>
      <c r="H1205" s="1"/>
      <c r="I1205" s="1"/>
    </row>
    <row r="1206" spans="1:9">
      <c r="A1206" s="1"/>
      <c r="B1206" s="2"/>
      <c r="C1206" s="2"/>
      <c r="D1206" s="2"/>
      <c r="E1206" s="1"/>
      <c r="F1206" s="1"/>
      <c r="G1206" s="1"/>
      <c r="H1206" s="1"/>
      <c r="I1206" s="1"/>
    </row>
    <row r="1207" spans="1:9">
      <c r="A1207" s="1"/>
      <c r="B1207" s="2"/>
      <c r="C1207" s="2"/>
      <c r="D1207" s="2"/>
      <c r="E1207" s="1"/>
      <c r="F1207" s="1"/>
      <c r="G1207" s="1"/>
      <c r="H1207" s="1"/>
      <c r="I1207" s="1"/>
    </row>
    <row r="1208" spans="1:9">
      <c r="A1208" s="1"/>
      <c r="B1208" s="2"/>
      <c r="C1208" s="2"/>
      <c r="D1208" s="2"/>
      <c r="E1208" s="1"/>
      <c r="F1208" s="1"/>
      <c r="G1208" s="1"/>
      <c r="H1208" s="1"/>
      <c r="I1208" s="1"/>
    </row>
    <row r="1209" spans="1:9">
      <c r="A1209" s="1"/>
      <c r="B1209" s="2"/>
      <c r="C1209" s="2"/>
      <c r="D1209" s="2"/>
      <c r="E1209" s="1"/>
      <c r="F1209" s="1"/>
      <c r="G1209" s="1"/>
      <c r="H1209" s="1"/>
      <c r="I1209" s="1"/>
    </row>
    <row r="1210" spans="1:9">
      <c r="A1210" s="1"/>
      <c r="B1210" s="2"/>
      <c r="C1210" s="2"/>
      <c r="D1210" s="2"/>
      <c r="E1210" s="1"/>
      <c r="F1210" s="1"/>
      <c r="G1210" s="1"/>
      <c r="H1210" s="1"/>
      <c r="I1210" s="1"/>
    </row>
    <row r="1211" spans="1:9">
      <c r="A1211" s="1"/>
      <c r="B1211" s="2"/>
      <c r="C1211" s="2"/>
      <c r="D1211" s="2"/>
      <c r="E1211" s="1"/>
      <c r="F1211" s="1"/>
      <c r="G1211" s="1"/>
      <c r="H1211" s="1"/>
      <c r="I1211" s="1"/>
    </row>
    <row r="1212" spans="1:9">
      <c r="A1212" s="1"/>
      <c r="B1212" s="2"/>
      <c r="C1212" s="2"/>
      <c r="D1212" s="2"/>
      <c r="E1212" s="1"/>
      <c r="F1212" s="1"/>
      <c r="G1212" s="1"/>
      <c r="H1212" s="1"/>
      <c r="I1212" s="1"/>
    </row>
    <row r="1213" spans="1:9">
      <c r="A1213" s="1"/>
      <c r="B1213" s="2"/>
      <c r="C1213" s="2"/>
      <c r="D1213" s="2"/>
      <c r="E1213" s="1"/>
      <c r="F1213" s="1"/>
      <c r="G1213" s="1"/>
      <c r="H1213" s="1"/>
      <c r="I1213" s="1"/>
    </row>
    <row r="1214" spans="1:9">
      <c r="A1214" s="1"/>
      <c r="B1214" s="2"/>
      <c r="C1214" s="2"/>
      <c r="D1214" s="2"/>
      <c r="E1214" s="1"/>
      <c r="F1214" s="1"/>
      <c r="G1214" s="1"/>
      <c r="H1214" s="1"/>
      <c r="I1214" s="1"/>
    </row>
    <row r="1215" spans="1:9">
      <c r="A1215" s="1"/>
      <c r="B1215" s="2"/>
      <c r="C1215" s="2"/>
      <c r="D1215" s="2"/>
      <c r="E1215" s="1"/>
      <c r="F1215" s="1"/>
      <c r="G1215" s="1"/>
      <c r="H1215" s="1"/>
      <c r="I1215" s="1"/>
    </row>
    <row r="1216" spans="1:9">
      <c r="A1216" s="1"/>
      <c r="B1216" s="2"/>
      <c r="C1216" s="2"/>
      <c r="D1216" s="2"/>
      <c r="E1216" s="1"/>
      <c r="F1216" s="1"/>
      <c r="G1216" s="1"/>
      <c r="H1216" s="1"/>
      <c r="I1216" s="1"/>
    </row>
    <row r="1217" spans="1:9">
      <c r="A1217" s="1"/>
      <c r="B1217" s="2"/>
      <c r="C1217" s="2"/>
      <c r="D1217" s="2"/>
      <c r="E1217" s="1"/>
      <c r="F1217" s="1"/>
      <c r="G1217" s="1"/>
      <c r="H1217" s="1"/>
      <c r="I1217" s="1"/>
    </row>
    <row r="1218" spans="1:9">
      <c r="A1218" s="1"/>
      <c r="B1218" s="2"/>
      <c r="C1218" s="2"/>
      <c r="D1218" s="2"/>
      <c r="E1218" s="1"/>
      <c r="F1218" s="1"/>
      <c r="G1218" s="1"/>
      <c r="H1218" s="1"/>
      <c r="I1218" s="1"/>
    </row>
    <row r="1219" spans="1:9">
      <c r="A1219" s="1"/>
      <c r="B1219" s="2"/>
      <c r="C1219" s="2"/>
      <c r="D1219" s="2"/>
      <c r="E1219" s="1"/>
      <c r="F1219" s="1"/>
      <c r="G1219" s="1"/>
      <c r="H1219" s="1"/>
      <c r="I1219" s="1"/>
    </row>
    <row r="1220" spans="1:9">
      <c r="A1220" s="1"/>
      <c r="B1220" s="2"/>
      <c r="C1220" s="2"/>
      <c r="D1220" s="2"/>
      <c r="E1220" s="1"/>
      <c r="F1220" s="1"/>
      <c r="G1220" s="1"/>
      <c r="H1220" s="1"/>
      <c r="I1220" s="1"/>
    </row>
    <row r="1221" spans="1:9">
      <c r="A1221" s="1"/>
      <c r="B1221" s="2"/>
      <c r="C1221" s="2"/>
      <c r="D1221" s="2"/>
      <c r="E1221" s="1"/>
      <c r="F1221" s="1"/>
      <c r="G1221" s="1"/>
      <c r="H1221" s="1"/>
      <c r="I1221" s="1"/>
    </row>
    <row r="1222" spans="1:9">
      <c r="A1222" s="1"/>
      <c r="B1222" s="2"/>
      <c r="C1222" s="2"/>
      <c r="D1222" s="2"/>
      <c r="E1222" s="1"/>
      <c r="F1222" s="1"/>
      <c r="G1222" s="1"/>
      <c r="H1222" s="1"/>
      <c r="I1222" s="1"/>
    </row>
    <row r="1223" spans="1:9">
      <c r="A1223" s="1"/>
      <c r="B1223" s="2"/>
      <c r="C1223" s="2"/>
      <c r="D1223" s="2"/>
      <c r="E1223" s="1"/>
      <c r="F1223" s="1"/>
      <c r="G1223" s="1"/>
      <c r="H1223" s="1"/>
      <c r="I1223" s="1"/>
    </row>
    <row r="1224" spans="1:9">
      <c r="A1224" s="1"/>
      <c r="B1224" s="2"/>
      <c r="C1224" s="2"/>
      <c r="D1224" s="2"/>
      <c r="E1224" s="1"/>
      <c r="F1224" s="1"/>
      <c r="G1224" s="1"/>
      <c r="H1224" s="1"/>
      <c r="I1224" s="1"/>
    </row>
    <row r="1225" spans="1:9">
      <c r="A1225" s="1"/>
      <c r="B1225" s="2"/>
      <c r="C1225" s="2"/>
      <c r="D1225" s="2"/>
      <c r="E1225" s="1"/>
      <c r="F1225" s="1"/>
      <c r="G1225" s="1"/>
      <c r="H1225" s="1"/>
      <c r="I1225" s="1"/>
    </row>
    <row r="1226" spans="1:9">
      <c r="A1226" s="1"/>
      <c r="B1226" s="2"/>
      <c r="C1226" s="2"/>
      <c r="D1226" s="2"/>
      <c r="E1226" s="1"/>
      <c r="F1226" s="1"/>
      <c r="G1226" s="1"/>
      <c r="H1226" s="1"/>
      <c r="I1226" s="1"/>
    </row>
    <row r="1227" spans="1:9">
      <c r="A1227" s="1"/>
      <c r="B1227" s="2"/>
      <c r="C1227" s="2"/>
      <c r="D1227" s="2"/>
      <c r="E1227" s="1"/>
      <c r="F1227" s="1"/>
      <c r="G1227" s="1"/>
      <c r="H1227" s="1"/>
      <c r="I1227" s="1"/>
    </row>
    <row r="1228" spans="1:9">
      <c r="A1228" s="1"/>
      <c r="B1228" s="2"/>
      <c r="C1228" s="2"/>
      <c r="D1228" s="2"/>
      <c r="E1228" s="1"/>
      <c r="F1228" s="1"/>
      <c r="G1228" s="1"/>
      <c r="H1228" s="1"/>
      <c r="I1228" s="1"/>
    </row>
    <row r="1229" spans="1:9">
      <c r="A1229" s="1"/>
      <c r="B1229" s="2"/>
      <c r="C1229" s="2"/>
      <c r="D1229" s="2"/>
      <c r="E1229" s="1"/>
      <c r="F1229" s="1"/>
      <c r="G1229" s="1"/>
      <c r="H1229" s="1"/>
      <c r="I1229" s="1"/>
    </row>
    <row r="1230" spans="1:9">
      <c r="A1230" s="1"/>
      <c r="B1230" s="2"/>
      <c r="C1230" s="2"/>
      <c r="D1230" s="2"/>
      <c r="E1230" s="1"/>
      <c r="F1230" s="1"/>
      <c r="G1230" s="1"/>
      <c r="H1230" s="1"/>
      <c r="I1230" s="1"/>
    </row>
    <row r="1231" spans="1:9">
      <c r="A1231" s="1"/>
      <c r="B1231" s="2"/>
      <c r="C1231" s="2"/>
      <c r="D1231" s="2"/>
      <c r="E1231" s="1"/>
      <c r="F1231" s="1"/>
      <c r="G1231" s="1"/>
      <c r="H1231" s="1"/>
      <c r="I1231" s="1"/>
    </row>
    <row r="1232" spans="1:9">
      <c r="A1232" s="1"/>
      <c r="B1232" s="2"/>
      <c r="C1232" s="2"/>
      <c r="D1232" s="2"/>
      <c r="E1232" s="1"/>
      <c r="F1232" s="1"/>
      <c r="G1232" s="1"/>
      <c r="H1232" s="1"/>
      <c r="I1232" s="1"/>
    </row>
    <row r="1233" spans="1:9">
      <c r="A1233" s="1"/>
      <c r="B1233" s="2"/>
      <c r="C1233" s="2"/>
      <c r="D1233" s="2"/>
      <c r="E1233" s="1"/>
      <c r="F1233" s="1"/>
      <c r="G1233" s="1"/>
      <c r="H1233" s="1"/>
      <c r="I1233" s="1"/>
    </row>
    <row r="1234" spans="1:9">
      <c r="A1234" s="1"/>
      <c r="B1234" s="2"/>
      <c r="C1234" s="2"/>
      <c r="D1234" s="2"/>
      <c r="E1234" s="1"/>
      <c r="F1234" s="1"/>
      <c r="G1234" s="1"/>
      <c r="H1234" s="1"/>
      <c r="I1234" s="1"/>
    </row>
    <row r="1235" spans="1:9">
      <c r="A1235" s="1"/>
      <c r="B1235" s="2"/>
      <c r="C1235" s="2"/>
      <c r="D1235" s="2"/>
      <c r="E1235" s="1"/>
      <c r="F1235" s="1"/>
      <c r="G1235" s="1"/>
      <c r="H1235" s="1"/>
      <c r="I1235" s="1"/>
    </row>
    <row r="1236" spans="1:9">
      <c r="A1236" s="1"/>
      <c r="B1236" s="2"/>
      <c r="C1236" s="2"/>
      <c r="D1236" s="2"/>
      <c r="E1236" s="1"/>
      <c r="F1236" s="1"/>
      <c r="G1236" s="1"/>
      <c r="H1236" s="1"/>
      <c r="I1236" s="1"/>
    </row>
    <row r="1237" spans="1:9">
      <c r="A1237" s="1"/>
      <c r="B1237" s="2"/>
      <c r="C1237" s="2"/>
      <c r="D1237" s="2"/>
      <c r="E1237" s="1"/>
      <c r="F1237" s="1"/>
      <c r="G1237" s="1"/>
      <c r="H1237" s="1"/>
      <c r="I1237" s="1"/>
    </row>
    <row r="1238" spans="1:9">
      <c r="A1238" s="1"/>
      <c r="B1238" s="2"/>
      <c r="C1238" s="2"/>
      <c r="D1238" s="2"/>
      <c r="E1238" s="1"/>
      <c r="F1238" s="1"/>
      <c r="G1238" s="1"/>
      <c r="H1238" s="1"/>
      <c r="I1238" s="1"/>
    </row>
    <row r="1239" spans="1:9">
      <c r="A1239" s="1"/>
      <c r="B1239" s="2"/>
      <c r="C1239" s="2"/>
      <c r="D1239" s="2"/>
      <c r="E1239" s="1"/>
      <c r="F1239" s="1"/>
      <c r="G1239" s="1"/>
      <c r="H1239" s="1"/>
      <c r="I1239" s="1"/>
    </row>
    <row r="1240" spans="1:9">
      <c r="A1240" s="1"/>
      <c r="B1240" s="2"/>
      <c r="C1240" s="2"/>
      <c r="D1240" s="2"/>
      <c r="E1240" s="1"/>
      <c r="F1240" s="1"/>
      <c r="G1240" s="1"/>
      <c r="H1240" s="1"/>
      <c r="I1240" s="1"/>
    </row>
    <row r="1241" spans="1:9">
      <c r="A1241" s="1"/>
      <c r="B1241" s="2"/>
      <c r="C1241" s="2"/>
      <c r="D1241" s="2"/>
      <c r="E1241" s="1"/>
      <c r="F1241" s="1"/>
      <c r="G1241" s="1"/>
      <c r="H1241" s="1"/>
      <c r="I1241" s="1"/>
    </row>
    <row r="1242" spans="1:9">
      <c r="A1242" s="1"/>
      <c r="B1242" s="2"/>
      <c r="C1242" s="2"/>
      <c r="D1242" s="2"/>
      <c r="E1242" s="1"/>
      <c r="F1242" s="1"/>
      <c r="G1242" s="1"/>
      <c r="H1242" s="1"/>
      <c r="I1242" s="1"/>
    </row>
    <row r="1243" spans="1:9">
      <c r="A1243" s="1"/>
      <c r="B1243" s="2"/>
      <c r="C1243" s="2"/>
      <c r="D1243" s="2"/>
      <c r="E1243" s="1"/>
      <c r="F1243" s="1"/>
      <c r="G1243" s="1"/>
      <c r="H1243" s="1"/>
      <c r="I1243" s="1"/>
    </row>
    <row r="1244" spans="1:9">
      <c r="A1244" s="1"/>
      <c r="B1244" s="2"/>
      <c r="C1244" s="2"/>
      <c r="D1244" s="2"/>
      <c r="E1244" s="1"/>
      <c r="F1244" s="1"/>
      <c r="G1244" s="1"/>
      <c r="H1244" s="1"/>
      <c r="I1244" s="1"/>
    </row>
    <row r="1245" spans="1:9">
      <c r="A1245" s="1"/>
      <c r="B1245" s="2"/>
      <c r="C1245" s="2"/>
      <c r="D1245" s="2"/>
      <c r="E1245" s="1"/>
      <c r="F1245" s="1"/>
      <c r="G1245" s="1"/>
      <c r="H1245" s="1"/>
      <c r="I1245" s="1"/>
    </row>
    <row r="1246" spans="1:9">
      <c r="A1246" s="1"/>
      <c r="B1246" s="2"/>
      <c r="C1246" s="2"/>
      <c r="D1246" s="2"/>
      <c r="E1246" s="1"/>
      <c r="F1246" s="1"/>
      <c r="G1246" s="1"/>
      <c r="H1246" s="1"/>
      <c r="I1246" s="1"/>
    </row>
    <row r="1247" spans="1:9">
      <c r="A1247" s="1"/>
      <c r="B1247" s="2"/>
      <c r="C1247" s="2"/>
      <c r="D1247" s="2"/>
      <c r="E1247" s="1"/>
      <c r="F1247" s="1"/>
      <c r="G1247" s="1"/>
      <c r="H1247" s="1"/>
      <c r="I1247" s="1"/>
    </row>
    <row r="1248" spans="1:9">
      <c r="A1248" s="1"/>
      <c r="B1248" s="2"/>
      <c r="C1248" s="2"/>
      <c r="D1248" s="2"/>
      <c r="E1248" s="1"/>
      <c r="F1248" s="1"/>
      <c r="G1248" s="1"/>
      <c r="H1248" s="1"/>
      <c r="I1248" s="1"/>
    </row>
    <row r="1249" spans="1:9">
      <c r="A1249" s="1"/>
      <c r="B1249" s="2"/>
      <c r="C1249" s="2"/>
      <c r="D1249" s="2"/>
      <c r="E1249" s="1"/>
      <c r="F1249" s="1"/>
      <c r="G1249" s="1"/>
      <c r="H1249" s="1"/>
      <c r="I1249" s="1"/>
    </row>
    <row r="1250" spans="1:9">
      <c r="A1250" s="1"/>
      <c r="B1250" s="2"/>
      <c r="C1250" s="2"/>
      <c r="D1250" s="2"/>
      <c r="E1250" s="1"/>
      <c r="F1250" s="1"/>
      <c r="G1250" s="1"/>
      <c r="H1250" s="1"/>
      <c r="I1250" s="1"/>
    </row>
    <row r="1251" spans="1:9">
      <c r="A1251" s="1"/>
      <c r="B1251" s="2"/>
      <c r="C1251" s="2"/>
      <c r="D1251" s="2"/>
      <c r="E1251" s="1"/>
      <c r="F1251" s="1"/>
      <c r="G1251" s="1"/>
      <c r="H1251" s="1"/>
      <c r="I1251" s="1"/>
    </row>
    <row r="1252" spans="1:9">
      <c r="A1252" s="1"/>
      <c r="B1252" s="2"/>
      <c r="C1252" s="2"/>
      <c r="D1252" s="2"/>
      <c r="E1252" s="1"/>
      <c r="F1252" s="1"/>
      <c r="G1252" s="1"/>
      <c r="H1252" s="1"/>
      <c r="I1252" s="1"/>
    </row>
    <row r="1253" spans="1:9">
      <c r="A1253" s="1"/>
      <c r="B1253" s="2"/>
      <c r="C1253" s="2"/>
      <c r="D1253" s="2"/>
      <c r="E1253" s="1"/>
      <c r="F1253" s="1"/>
      <c r="G1253" s="1"/>
      <c r="H1253" s="1"/>
      <c r="I1253" s="1"/>
    </row>
    <row r="1254" spans="1:9">
      <c r="A1254" s="1"/>
      <c r="B1254" s="2"/>
      <c r="C1254" s="2"/>
      <c r="D1254" s="2"/>
      <c r="E1254" s="1"/>
      <c r="F1254" s="1"/>
      <c r="G1254" s="1"/>
      <c r="H1254" s="1"/>
      <c r="I1254" s="1"/>
    </row>
    <row r="1255" spans="1:9">
      <c r="A1255" s="1"/>
      <c r="B1255" s="2"/>
      <c r="C1255" s="2"/>
      <c r="D1255" s="2"/>
      <c r="E1255" s="1"/>
      <c r="F1255" s="1"/>
      <c r="G1255" s="1"/>
      <c r="H1255" s="1"/>
      <c r="I1255" s="1"/>
    </row>
    <row r="1256" spans="1:9">
      <c r="A1256" s="1"/>
      <c r="B1256" s="2"/>
      <c r="C1256" s="2"/>
      <c r="D1256" s="2"/>
      <c r="E1256" s="1"/>
      <c r="F1256" s="1"/>
      <c r="G1256" s="1"/>
      <c r="H1256" s="1"/>
      <c r="I1256" s="1"/>
    </row>
    <row r="1257" spans="1:9">
      <c r="A1257" s="1"/>
      <c r="B1257" s="2"/>
      <c r="C1257" s="2"/>
      <c r="D1257" s="2"/>
      <c r="E1257" s="1"/>
      <c r="F1257" s="1"/>
      <c r="G1257" s="1"/>
      <c r="H1257" s="1"/>
      <c r="I1257" s="1"/>
    </row>
    <row r="1258" spans="1:9">
      <c r="A1258" s="1"/>
      <c r="B1258" s="2"/>
      <c r="C1258" s="2"/>
      <c r="D1258" s="2"/>
      <c r="E1258" s="1"/>
      <c r="F1258" s="1"/>
      <c r="G1258" s="1"/>
      <c r="H1258" s="1"/>
      <c r="I1258" s="1"/>
    </row>
    <row r="1259" spans="1:9">
      <c r="A1259" s="1"/>
      <c r="B1259" s="2"/>
      <c r="C1259" s="2"/>
      <c r="D1259" s="2"/>
      <c r="E1259" s="1"/>
      <c r="F1259" s="1"/>
      <c r="G1259" s="1"/>
      <c r="H1259" s="1"/>
      <c r="I1259" s="1"/>
    </row>
    <row r="1260" spans="1:9">
      <c r="A1260" s="1"/>
      <c r="B1260" s="2"/>
      <c r="C1260" s="2"/>
      <c r="D1260" s="2"/>
      <c r="E1260" s="1"/>
      <c r="F1260" s="1"/>
      <c r="G1260" s="1"/>
      <c r="H1260" s="1"/>
      <c r="I1260" s="1"/>
    </row>
    <row r="1261" spans="1:9">
      <c r="A1261" s="1"/>
      <c r="B1261" s="2"/>
      <c r="C1261" s="2"/>
      <c r="D1261" s="2"/>
      <c r="E1261" s="1"/>
      <c r="F1261" s="1"/>
      <c r="G1261" s="1"/>
      <c r="H1261" s="1"/>
      <c r="I1261" s="1"/>
    </row>
    <row r="1262" spans="1:9">
      <c r="A1262" s="1"/>
      <c r="B1262" s="2"/>
      <c r="C1262" s="2"/>
      <c r="D1262" s="2"/>
      <c r="E1262" s="1"/>
      <c r="F1262" s="1"/>
      <c r="G1262" s="1"/>
      <c r="H1262" s="1"/>
      <c r="I1262" s="1"/>
    </row>
    <row r="1263" spans="1:9">
      <c r="A1263" s="1"/>
      <c r="B1263" s="2"/>
      <c r="C1263" s="2"/>
      <c r="D1263" s="2"/>
      <c r="E1263" s="1"/>
      <c r="F1263" s="1"/>
      <c r="G1263" s="1"/>
      <c r="H1263" s="1"/>
      <c r="I1263" s="1"/>
    </row>
    <row r="1264" spans="1:9">
      <c r="A1264" s="1"/>
      <c r="B1264" s="2"/>
      <c r="C1264" s="2"/>
      <c r="D1264" s="2"/>
      <c r="E1264" s="1"/>
      <c r="F1264" s="1"/>
      <c r="G1264" s="1"/>
      <c r="H1264" s="1"/>
      <c r="I1264" s="1"/>
    </row>
    <row r="1265" spans="1:9">
      <c r="A1265" s="1"/>
      <c r="B1265" s="2"/>
      <c r="C1265" s="2"/>
      <c r="D1265" s="2"/>
      <c r="E1265" s="1"/>
      <c r="F1265" s="1"/>
      <c r="G1265" s="1"/>
      <c r="H1265" s="1"/>
      <c r="I1265" s="1"/>
    </row>
    <row r="1266" spans="1:9">
      <c r="A1266" s="1"/>
      <c r="B1266" s="2"/>
      <c r="C1266" s="2"/>
      <c r="D1266" s="2"/>
      <c r="E1266" s="1"/>
      <c r="F1266" s="1"/>
      <c r="G1266" s="1"/>
      <c r="H1266" s="1"/>
      <c r="I1266" s="1"/>
    </row>
    <row r="1267" spans="1:9">
      <c r="A1267" s="1"/>
      <c r="B1267" s="2"/>
      <c r="C1267" s="2"/>
      <c r="D1267" s="2"/>
      <c r="E1267" s="1"/>
      <c r="F1267" s="1"/>
      <c r="G1267" s="1"/>
      <c r="H1267" s="1"/>
      <c r="I1267" s="1"/>
    </row>
    <row r="1268" spans="1:9">
      <c r="A1268" s="1"/>
      <c r="B1268" s="2"/>
      <c r="C1268" s="2"/>
      <c r="D1268" s="2"/>
      <c r="E1268" s="1"/>
      <c r="F1268" s="1"/>
      <c r="G1268" s="1"/>
      <c r="H1268" s="1"/>
      <c r="I1268" s="1"/>
    </row>
    <row r="1269" spans="1:9">
      <c r="A1269" s="1"/>
      <c r="B1269" s="2"/>
      <c r="C1269" s="2"/>
      <c r="D1269" s="2"/>
      <c r="E1269" s="1"/>
      <c r="F1269" s="1"/>
      <c r="G1269" s="1"/>
      <c r="H1269" s="1"/>
      <c r="I1269" s="1"/>
    </row>
    <row r="1270" spans="1:9">
      <c r="A1270" s="1"/>
      <c r="B1270" s="2"/>
      <c r="C1270" s="2"/>
      <c r="D1270" s="2"/>
      <c r="E1270" s="1"/>
      <c r="F1270" s="1"/>
      <c r="G1270" s="1"/>
      <c r="H1270" s="1"/>
      <c r="I1270" s="1"/>
    </row>
    <row r="1271" spans="1:9">
      <c r="A1271" s="1"/>
      <c r="B1271" s="2"/>
      <c r="C1271" s="2"/>
      <c r="D1271" s="2"/>
      <c r="E1271" s="1"/>
      <c r="F1271" s="1"/>
      <c r="G1271" s="1"/>
      <c r="H1271" s="1"/>
      <c r="I1271" s="1"/>
    </row>
    <row r="1272" spans="1:9">
      <c r="A1272" s="1"/>
      <c r="B1272" s="2"/>
      <c r="C1272" s="2"/>
      <c r="D1272" s="2"/>
      <c r="E1272" s="1"/>
      <c r="F1272" s="1"/>
      <c r="G1272" s="1"/>
      <c r="H1272" s="1"/>
      <c r="I1272" s="1"/>
    </row>
    <row r="1273" spans="1:9">
      <c r="A1273" s="1"/>
      <c r="B1273" s="2"/>
      <c r="C1273" s="2"/>
      <c r="D1273" s="2"/>
      <c r="E1273" s="1"/>
      <c r="F1273" s="1"/>
      <c r="G1273" s="1"/>
      <c r="H1273" s="1"/>
      <c r="I1273" s="1"/>
    </row>
    <row r="1274" spans="1:9">
      <c r="A1274" s="1"/>
      <c r="B1274" s="2"/>
      <c r="C1274" s="2"/>
      <c r="D1274" s="2"/>
      <c r="E1274" s="1"/>
      <c r="F1274" s="1"/>
      <c r="G1274" s="1"/>
      <c r="H1274" s="1"/>
      <c r="I1274" s="1"/>
    </row>
    <row r="1275" spans="1:9">
      <c r="A1275" s="1"/>
      <c r="B1275" s="2"/>
      <c r="C1275" s="2"/>
      <c r="D1275" s="2"/>
      <c r="E1275" s="1"/>
      <c r="F1275" s="1"/>
      <c r="G1275" s="1"/>
      <c r="H1275" s="1"/>
      <c r="I1275" s="1"/>
    </row>
    <row r="1276" spans="1:9">
      <c r="A1276" s="1"/>
      <c r="B1276" s="2"/>
      <c r="C1276" s="2"/>
      <c r="D1276" s="2"/>
      <c r="E1276" s="1"/>
      <c r="F1276" s="1"/>
      <c r="G1276" s="1"/>
      <c r="H1276" s="1"/>
      <c r="I1276" s="1"/>
    </row>
    <row r="1277" spans="1:9">
      <c r="A1277" s="1"/>
      <c r="B1277" s="2"/>
      <c r="C1277" s="2"/>
      <c r="D1277" s="2"/>
      <c r="E1277" s="1"/>
      <c r="F1277" s="1"/>
      <c r="G1277" s="1"/>
      <c r="H1277" s="1"/>
      <c r="I1277" s="1"/>
    </row>
    <row r="1278" spans="1:9">
      <c r="A1278" s="1"/>
      <c r="B1278" s="2"/>
      <c r="C1278" s="2"/>
      <c r="D1278" s="2"/>
      <c r="E1278" s="1"/>
      <c r="F1278" s="1"/>
      <c r="G1278" s="1"/>
      <c r="H1278" s="1"/>
      <c r="I1278" s="1"/>
    </row>
    <row r="1279" spans="1:9">
      <c r="A1279" s="1"/>
      <c r="B1279" s="2"/>
      <c r="C1279" s="2"/>
      <c r="D1279" s="2"/>
      <c r="E1279" s="1"/>
      <c r="F1279" s="1"/>
      <c r="G1279" s="1"/>
      <c r="H1279" s="1"/>
      <c r="I1279" s="1"/>
    </row>
    <row r="1280" spans="1:9">
      <c r="A1280" s="1"/>
      <c r="B1280" s="2"/>
      <c r="C1280" s="2"/>
      <c r="D1280" s="2"/>
      <c r="E1280" s="1"/>
      <c r="F1280" s="1"/>
      <c r="G1280" s="1"/>
      <c r="H1280" s="1"/>
      <c r="I1280" s="1"/>
    </row>
    <row r="1281" spans="1:9">
      <c r="A1281" s="1"/>
      <c r="B1281" s="2"/>
      <c r="C1281" s="2"/>
      <c r="D1281" s="2"/>
      <c r="E1281" s="1"/>
      <c r="F1281" s="1"/>
      <c r="G1281" s="1"/>
      <c r="H1281" s="1"/>
      <c r="I1281" s="1"/>
    </row>
    <row r="1282" spans="1:9">
      <c r="A1282" s="1"/>
      <c r="B1282" s="2"/>
      <c r="C1282" s="2"/>
      <c r="D1282" s="2"/>
      <c r="E1282" s="1"/>
      <c r="F1282" s="1"/>
      <c r="G1282" s="1"/>
      <c r="H1282" s="1"/>
      <c r="I1282" s="1"/>
    </row>
    <row r="1283" spans="1:9">
      <c r="A1283" s="1"/>
      <c r="B1283" s="2"/>
      <c r="C1283" s="2"/>
      <c r="D1283" s="2"/>
      <c r="E1283" s="1"/>
      <c r="F1283" s="1"/>
      <c r="G1283" s="1"/>
      <c r="H1283" s="1"/>
      <c r="I1283" s="1"/>
    </row>
    <row r="1284" spans="1:9">
      <c r="A1284" s="1"/>
      <c r="B1284" s="2"/>
      <c r="C1284" s="2"/>
      <c r="D1284" s="2"/>
      <c r="E1284" s="1"/>
      <c r="F1284" s="1"/>
      <c r="G1284" s="1"/>
      <c r="H1284" s="1"/>
      <c r="I1284" s="1"/>
    </row>
    <row r="1285" spans="1:9">
      <c r="A1285" s="1"/>
      <c r="B1285" s="2"/>
      <c r="C1285" s="2"/>
      <c r="D1285" s="2"/>
      <c r="E1285" s="1"/>
      <c r="F1285" s="1"/>
      <c r="G1285" s="1"/>
      <c r="H1285" s="1"/>
      <c r="I1285" s="1"/>
    </row>
    <row r="1286" spans="1:9">
      <c r="A1286" s="1"/>
      <c r="B1286" s="2"/>
      <c r="C1286" s="2"/>
      <c r="D1286" s="2"/>
      <c r="E1286" s="1"/>
      <c r="F1286" s="1"/>
      <c r="G1286" s="1"/>
      <c r="H1286" s="1"/>
      <c r="I1286" s="1"/>
    </row>
    <row r="1287" spans="1:9">
      <c r="A1287" s="1"/>
      <c r="B1287" s="2"/>
      <c r="C1287" s="2"/>
      <c r="D1287" s="2"/>
      <c r="E1287" s="1"/>
      <c r="F1287" s="1"/>
      <c r="G1287" s="1"/>
      <c r="H1287" s="1"/>
      <c r="I1287" s="1"/>
    </row>
    <row r="1288" spans="1:9">
      <c r="A1288" s="1"/>
      <c r="B1288" s="2"/>
      <c r="C1288" s="2"/>
      <c r="D1288" s="2"/>
      <c r="E1288" s="1"/>
      <c r="F1288" s="1"/>
      <c r="G1288" s="1"/>
      <c r="H1288" s="1"/>
      <c r="I1288" s="1"/>
    </row>
    <row r="1289" spans="1:9">
      <c r="A1289" s="1"/>
      <c r="B1289" s="2"/>
      <c r="C1289" s="2"/>
      <c r="D1289" s="2"/>
      <c r="E1289" s="1"/>
      <c r="F1289" s="1"/>
      <c r="G1289" s="1"/>
      <c r="H1289" s="1"/>
      <c r="I1289" s="1"/>
    </row>
    <row r="1290" spans="1:9">
      <c r="A1290" s="1"/>
      <c r="B1290" s="2"/>
      <c r="C1290" s="2"/>
      <c r="D1290" s="2"/>
      <c r="E1290" s="1"/>
      <c r="F1290" s="1"/>
      <c r="G1290" s="1"/>
      <c r="H1290" s="1"/>
      <c r="I1290" s="1"/>
    </row>
    <row r="1291" spans="1:9">
      <c r="A1291" s="1"/>
      <c r="B1291" s="2"/>
      <c r="C1291" s="2"/>
      <c r="D1291" s="2"/>
      <c r="E1291" s="1"/>
      <c r="F1291" s="1"/>
      <c r="G1291" s="1"/>
      <c r="H1291" s="1"/>
      <c r="I1291" s="1"/>
    </row>
    <row r="1292" spans="1:9">
      <c r="A1292" s="1"/>
      <c r="B1292" s="2"/>
      <c r="C1292" s="2"/>
      <c r="D1292" s="2"/>
      <c r="E1292" s="1"/>
      <c r="F1292" s="1"/>
      <c r="G1292" s="1"/>
      <c r="H1292" s="1"/>
      <c r="I1292" s="1"/>
    </row>
    <row r="1293" spans="1:9">
      <c r="A1293" s="1"/>
      <c r="B1293" s="2"/>
      <c r="C1293" s="2"/>
      <c r="D1293" s="2"/>
      <c r="E1293" s="1"/>
      <c r="F1293" s="1"/>
      <c r="G1293" s="1"/>
      <c r="H1293" s="1"/>
      <c r="I1293" s="1"/>
    </row>
    <row r="1294" spans="1:9">
      <c r="A1294" s="1"/>
      <c r="B1294" s="2"/>
      <c r="C1294" s="2"/>
      <c r="D1294" s="2"/>
      <c r="E1294" s="1"/>
      <c r="F1294" s="1"/>
      <c r="G1294" s="1"/>
      <c r="H1294" s="1"/>
      <c r="I1294" s="1"/>
    </row>
    <row r="1295" spans="1:9">
      <c r="A1295" s="1"/>
      <c r="B1295" s="2"/>
      <c r="C1295" s="2"/>
      <c r="D1295" s="2"/>
      <c r="E1295" s="1"/>
      <c r="F1295" s="1"/>
      <c r="G1295" s="1"/>
      <c r="H1295" s="1"/>
      <c r="I1295" s="1"/>
    </row>
    <row r="1296" spans="1:9">
      <c r="A1296" s="1"/>
      <c r="B1296" s="2"/>
      <c r="C1296" s="2"/>
      <c r="D1296" s="2"/>
      <c r="E1296" s="1"/>
      <c r="F1296" s="1"/>
      <c r="G1296" s="1"/>
      <c r="H1296" s="1"/>
      <c r="I1296" s="1"/>
    </row>
    <row r="1297" spans="1:9">
      <c r="A1297" s="1"/>
      <c r="B1297" s="2"/>
      <c r="C1297" s="2"/>
      <c r="D1297" s="2"/>
      <c r="E1297" s="1"/>
      <c r="F1297" s="1"/>
      <c r="G1297" s="1"/>
      <c r="H1297" s="1"/>
      <c r="I1297" s="1"/>
    </row>
    <row r="1298" spans="1:9">
      <c r="A1298" s="1"/>
      <c r="B1298" s="2"/>
      <c r="C1298" s="2"/>
      <c r="D1298" s="2"/>
      <c r="E1298" s="1"/>
      <c r="F1298" s="1"/>
      <c r="G1298" s="1"/>
      <c r="H1298" s="1"/>
      <c r="I1298" s="1"/>
    </row>
    <row r="1299" spans="1:9">
      <c r="A1299" s="1"/>
      <c r="B1299" s="2"/>
      <c r="C1299" s="2"/>
      <c r="D1299" s="2"/>
      <c r="E1299" s="1"/>
      <c r="F1299" s="1"/>
      <c r="G1299" s="1"/>
      <c r="H1299" s="1"/>
      <c r="I1299" s="1"/>
    </row>
    <row r="1300" spans="1:9">
      <c r="A1300" s="1"/>
      <c r="B1300" s="2"/>
      <c r="C1300" s="2"/>
      <c r="D1300" s="2"/>
      <c r="E1300" s="1"/>
      <c r="F1300" s="1"/>
      <c r="G1300" s="1"/>
      <c r="H1300" s="1"/>
      <c r="I1300" s="1"/>
    </row>
    <row r="1301" spans="1:9">
      <c r="A1301" s="1"/>
      <c r="B1301" s="2"/>
      <c r="C1301" s="2"/>
      <c r="D1301" s="2"/>
      <c r="E1301" s="1"/>
      <c r="F1301" s="1"/>
      <c r="G1301" s="1"/>
      <c r="H1301" s="1"/>
      <c r="I1301" s="1"/>
    </row>
    <row r="1302" spans="1:9">
      <c r="A1302" s="1"/>
      <c r="B1302" s="2"/>
      <c r="C1302" s="2"/>
      <c r="D1302" s="2"/>
      <c r="E1302" s="1"/>
      <c r="F1302" s="1"/>
      <c r="G1302" s="1"/>
      <c r="H1302" s="1"/>
      <c r="I1302" s="1"/>
    </row>
    <row r="1303" spans="1:9">
      <c r="A1303" s="1"/>
      <c r="B1303" s="2"/>
      <c r="C1303" s="2"/>
      <c r="D1303" s="2"/>
      <c r="E1303" s="1"/>
      <c r="F1303" s="1"/>
      <c r="G1303" s="1"/>
      <c r="H1303" s="1"/>
      <c r="I1303" s="1"/>
    </row>
    <row r="1304" spans="1:9">
      <c r="A1304" s="1"/>
      <c r="B1304" s="2"/>
      <c r="C1304" s="2"/>
      <c r="D1304" s="2"/>
      <c r="E1304" s="1"/>
      <c r="F1304" s="1"/>
      <c r="G1304" s="1"/>
      <c r="H1304" s="1"/>
      <c r="I1304" s="1"/>
    </row>
    <row r="1305" spans="1:9">
      <c r="A1305" s="1"/>
      <c r="B1305" s="2"/>
      <c r="C1305" s="2"/>
      <c r="D1305" s="2"/>
      <c r="E1305" s="1"/>
      <c r="F1305" s="1"/>
      <c r="G1305" s="1"/>
      <c r="H1305" s="1"/>
      <c r="I1305" s="1"/>
    </row>
    <row r="1306" spans="1:9">
      <c r="A1306" s="1"/>
      <c r="B1306" s="2"/>
      <c r="C1306" s="2"/>
      <c r="D1306" s="2"/>
      <c r="E1306" s="1"/>
      <c r="F1306" s="1"/>
      <c r="G1306" s="1"/>
      <c r="H1306" s="1"/>
      <c r="I1306" s="1"/>
    </row>
    <row r="1307" spans="1:9">
      <c r="A1307" s="1"/>
      <c r="B1307" s="2"/>
      <c r="C1307" s="2"/>
      <c r="D1307" s="2"/>
      <c r="E1307" s="1"/>
      <c r="F1307" s="1"/>
      <c r="G1307" s="1"/>
      <c r="H1307" s="1"/>
      <c r="I1307" s="1"/>
    </row>
    <row r="1308" spans="1:9">
      <c r="A1308" s="1"/>
      <c r="B1308" s="2"/>
      <c r="C1308" s="2"/>
      <c r="D1308" s="2"/>
      <c r="E1308" s="1"/>
      <c r="F1308" s="1"/>
      <c r="G1308" s="1"/>
      <c r="H1308" s="1"/>
      <c r="I1308" s="1"/>
    </row>
    <row r="1309" spans="1:9">
      <c r="A1309" s="1"/>
      <c r="B1309" s="2"/>
      <c r="C1309" s="2"/>
      <c r="D1309" s="2"/>
      <c r="E1309" s="1"/>
      <c r="F1309" s="1"/>
      <c r="G1309" s="1"/>
      <c r="H1309" s="1"/>
      <c r="I1309" s="1"/>
    </row>
    <row r="1310" spans="1:9">
      <c r="A1310" s="1"/>
      <c r="B1310" s="2"/>
      <c r="C1310" s="2"/>
      <c r="D1310" s="2"/>
      <c r="E1310" s="1"/>
      <c r="F1310" s="1"/>
      <c r="G1310" s="1"/>
      <c r="H1310" s="1"/>
      <c r="I1310" s="1"/>
    </row>
    <row r="1311" spans="1:9">
      <c r="A1311" s="1"/>
      <c r="B1311" s="2"/>
      <c r="C1311" s="2"/>
      <c r="D1311" s="2"/>
      <c r="E1311" s="1"/>
      <c r="F1311" s="1"/>
      <c r="G1311" s="1"/>
      <c r="H1311" s="1"/>
      <c r="I1311" s="1"/>
    </row>
    <row r="1312" spans="1:9">
      <c r="A1312" s="1"/>
      <c r="B1312" s="2"/>
      <c r="C1312" s="2"/>
      <c r="D1312" s="2"/>
      <c r="E1312" s="1"/>
      <c r="F1312" s="1"/>
      <c r="G1312" s="1"/>
      <c r="H1312" s="1"/>
      <c r="I1312" s="1"/>
    </row>
    <row r="1313" spans="1:9">
      <c r="A1313" s="1"/>
      <c r="B1313" s="2"/>
      <c r="C1313" s="2"/>
      <c r="D1313" s="2"/>
      <c r="E1313" s="1"/>
      <c r="F1313" s="1"/>
      <c r="G1313" s="1"/>
      <c r="H1313" s="1"/>
      <c r="I1313" s="1"/>
    </row>
    <row r="1314" spans="1:9">
      <c r="A1314" s="1"/>
      <c r="B1314" s="2"/>
      <c r="C1314" s="2"/>
      <c r="D1314" s="2"/>
      <c r="E1314" s="1"/>
      <c r="F1314" s="1"/>
      <c r="G1314" s="1"/>
      <c r="H1314" s="1"/>
      <c r="I1314" s="1"/>
    </row>
    <row r="1315" spans="1:9">
      <c r="A1315" s="1"/>
      <c r="B1315" s="2"/>
      <c r="C1315" s="2"/>
      <c r="D1315" s="2"/>
      <c r="E1315" s="1"/>
      <c r="F1315" s="1"/>
      <c r="G1315" s="1"/>
      <c r="H1315" s="1"/>
      <c r="I1315" s="1"/>
    </row>
    <row r="1316" spans="1:9">
      <c r="A1316" s="1"/>
      <c r="B1316" s="2"/>
      <c r="C1316" s="2"/>
      <c r="D1316" s="2"/>
      <c r="E1316" s="1"/>
      <c r="F1316" s="1"/>
      <c r="G1316" s="1"/>
      <c r="H1316" s="1"/>
      <c r="I1316" s="1"/>
    </row>
    <row r="1317" spans="1:9">
      <c r="A1317" s="1"/>
      <c r="B1317" s="2"/>
      <c r="C1317" s="2"/>
      <c r="D1317" s="2"/>
      <c r="E1317" s="1"/>
      <c r="F1317" s="1"/>
      <c r="G1317" s="1"/>
      <c r="H1317" s="1"/>
      <c r="I1317" s="1"/>
    </row>
    <row r="1318" spans="1:9">
      <c r="A1318" s="1"/>
      <c r="B1318" s="2"/>
      <c r="C1318" s="2"/>
      <c r="D1318" s="2"/>
      <c r="E1318" s="1"/>
      <c r="F1318" s="1"/>
      <c r="G1318" s="1"/>
      <c r="H1318" s="1"/>
      <c r="I1318" s="1"/>
    </row>
    <row r="1319" spans="1:9">
      <c r="A1319" s="1"/>
      <c r="B1319" s="2"/>
      <c r="C1319" s="2"/>
      <c r="D1319" s="2"/>
      <c r="E1319" s="1"/>
      <c r="F1319" s="1"/>
      <c r="G1319" s="1"/>
      <c r="H1319" s="1"/>
      <c r="I1319" s="1"/>
    </row>
    <row r="1320" spans="1:9">
      <c r="A1320" s="1"/>
      <c r="B1320" s="2"/>
      <c r="C1320" s="2"/>
      <c r="D1320" s="2"/>
      <c r="E1320" s="1"/>
      <c r="F1320" s="1"/>
      <c r="G1320" s="1"/>
      <c r="H1320" s="1"/>
      <c r="I1320" s="1"/>
    </row>
    <row r="1321" spans="1:9">
      <c r="A1321" s="1"/>
      <c r="B1321" s="2"/>
      <c r="C1321" s="2"/>
      <c r="D1321" s="2"/>
      <c r="E1321" s="1"/>
      <c r="F1321" s="1"/>
      <c r="G1321" s="1"/>
      <c r="H1321" s="1"/>
      <c r="I1321" s="1"/>
    </row>
    <row r="1322" spans="1:9">
      <c r="A1322" s="1"/>
      <c r="B1322" s="2"/>
      <c r="C1322" s="2"/>
      <c r="D1322" s="2"/>
      <c r="E1322" s="1"/>
      <c r="F1322" s="1"/>
      <c r="G1322" s="1"/>
      <c r="H1322" s="1"/>
      <c r="I1322" s="1"/>
    </row>
    <row r="1323" spans="1:9">
      <c r="A1323" s="1"/>
      <c r="B1323" s="2"/>
      <c r="C1323" s="2"/>
      <c r="D1323" s="2"/>
      <c r="E1323" s="1"/>
      <c r="F1323" s="1"/>
      <c r="G1323" s="1"/>
      <c r="H1323" s="1"/>
      <c r="I1323" s="1"/>
    </row>
    <row r="1324" spans="1:9">
      <c r="A1324" s="1"/>
      <c r="B1324" s="2"/>
      <c r="C1324" s="2"/>
      <c r="D1324" s="2"/>
      <c r="E1324" s="1"/>
      <c r="F1324" s="1"/>
      <c r="G1324" s="1"/>
      <c r="H1324" s="1"/>
      <c r="I1324" s="1"/>
    </row>
    <row r="1325" spans="1:9">
      <c r="A1325" s="1"/>
      <c r="B1325" s="2"/>
      <c r="C1325" s="2"/>
      <c r="D1325" s="2"/>
      <c r="E1325" s="1"/>
      <c r="F1325" s="1"/>
      <c r="G1325" s="1"/>
      <c r="H1325" s="1"/>
      <c r="I1325" s="1"/>
    </row>
    <row r="1326" spans="1:9">
      <c r="A1326" s="1"/>
      <c r="B1326" s="2"/>
      <c r="C1326" s="2"/>
      <c r="D1326" s="2"/>
      <c r="E1326" s="1"/>
      <c r="F1326" s="1"/>
      <c r="G1326" s="1"/>
      <c r="H1326" s="1"/>
      <c r="I1326" s="1"/>
    </row>
    <row r="1327" spans="1:9">
      <c r="A1327" s="1"/>
      <c r="B1327" s="2"/>
      <c r="C1327" s="2"/>
      <c r="D1327" s="2"/>
      <c r="E1327" s="1"/>
      <c r="F1327" s="1"/>
      <c r="G1327" s="1"/>
      <c r="H1327" s="1"/>
      <c r="I1327" s="1"/>
    </row>
    <row r="1328" spans="1:9">
      <c r="A1328" s="1"/>
      <c r="B1328" s="2"/>
      <c r="C1328" s="2"/>
      <c r="D1328" s="2"/>
      <c r="E1328" s="1"/>
      <c r="F1328" s="1"/>
      <c r="G1328" s="1"/>
      <c r="H1328" s="1"/>
      <c r="I1328" s="1"/>
    </row>
    <row r="1329" spans="1:9">
      <c r="A1329" s="1"/>
      <c r="B1329" s="2"/>
      <c r="C1329" s="2"/>
      <c r="D1329" s="2"/>
      <c r="E1329" s="1"/>
      <c r="F1329" s="1"/>
      <c r="G1329" s="1"/>
      <c r="H1329" s="1"/>
      <c r="I1329" s="1"/>
    </row>
    <row r="1330" spans="1:9">
      <c r="A1330" s="1"/>
      <c r="B1330" s="2"/>
      <c r="C1330" s="2"/>
      <c r="D1330" s="2"/>
      <c r="E1330" s="1"/>
      <c r="F1330" s="1"/>
      <c r="G1330" s="1"/>
      <c r="H1330" s="1"/>
      <c r="I1330" s="1"/>
    </row>
    <row r="1331" spans="1:9">
      <c r="A1331" s="1"/>
      <c r="B1331" s="2"/>
      <c r="C1331" s="2"/>
      <c r="D1331" s="2"/>
      <c r="E1331" s="1"/>
      <c r="F1331" s="1"/>
      <c r="G1331" s="1"/>
      <c r="H1331" s="1"/>
      <c r="I1331" s="1"/>
    </row>
    <row r="1332" spans="1:9">
      <c r="A1332" s="1"/>
      <c r="B1332" s="2"/>
      <c r="C1332" s="2"/>
      <c r="D1332" s="2"/>
      <c r="E1332" s="1"/>
      <c r="F1332" s="1"/>
      <c r="G1332" s="1"/>
      <c r="H1332" s="1"/>
      <c r="I1332" s="1"/>
    </row>
    <row r="1333" spans="1:9">
      <c r="A1333" s="1"/>
      <c r="B1333" s="2"/>
      <c r="C1333" s="2"/>
      <c r="D1333" s="2"/>
      <c r="E1333" s="1"/>
      <c r="F1333" s="1"/>
      <c r="G1333" s="1"/>
      <c r="H1333" s="1"/>
      <c r="I1333" s="1"/>
    </row>
    <row r="1334" spans="1:9">
      <c r="A1334" s="1"/>
      <c r="B1334" s="2"/>
      <c r="C1334" s="2"/>
      <c r="D1334" s="2"/>
      <c r="E1334" s="1"/>
      <c r="F1334" s="1"/>
      <c r="G1334" s="1"/>
      <c r="H1334" s="1"/>
      <c r="I1334" s="1"/>
    </row>
    <row r="1335" spans="1:9">
      <c r="A1335" s="1"/>
      <c r="B1335" s="2"/>
      <c r="C1335" s="2"/>
      <c r="D1335" s="2"/>
      <c r="E1335" s="1"/>
      <c r="F1335" s="1"/>
      <c r="G1335" s="1"/>
      <c r="H1335" s="1"/>
      <c r="I1335" s="1"/>
    </row>
    <row r="1336" spans="1:9">
      <c r="A1336" s="1"/>
      <c r="B1336" s="2"/>
      <c r="C1336" s="2"/>
      <c r="D1336" s="2"/>
      <c r="E1336" s="1"/>
      <c r="F1336" s="1"/>
      <c r="G1336" s="1"/>
      <c r="H1336" s="1"/>
      <c r="I1336" s="1"/>
    </row>
    <row r="1337" spans="1:9">
      <c r="A1337" s="1"/>
      <c r="B1337" s="2"/>
      <c r="C1337" s="2"/>
      <c r="D1337" s="2"/>
      <c r="E1337" s="1"/>
      <c r="F1337" s="1"/>
      <c r="G1337" s="1"/>
      <c r="H1337" s="1"/>
      <c r="I1337" s="1"/>
    </row>
    <row r="1338" spans="1:9">
      <c r="A1338" s="1"/>
      <c r="B1338" s="2"/>
      <c r="C1338" s="2"/>
      <c r="D1338" s="2"/>
      <c r="E1338" s="1"/>
      <c r="F1338" s="1"/>
      <c r="G1338" s="1"/>
      <c r="H1338" s="1"/>
      <c r="I1338" s="1"/>
    </row>
    <row r="1339" spans="1:9">
      <c r="A1339" s="1"/>
      <c r="B1339" s="2"/>
      <c r="C1339" s="2"/>
      <c r="D1339" s="2"/>
      <c r="E1339" s="1"/>
      <c r="F1339" s="1"/>
      <c r="G1339" s="1"/>
      <c r="H1339" s="1"/>
      <c r="I1339" s="1"/>
    </row>
    <row r="1340" spans="1:9">
      <c r="A1340" s="1"/>
      <c r="B1340" s="2"/>
      <c r="C1340" s="2"/>
      <c r="D1340" s="2"/>
      <c r="E1340" s="1"/>
      <c r="F1340" s="1"/>
      <c r="G1340" s="1"/>
      <c r="H1340" s="1"/>
      <c r="I1340" s="1"/>
    </row>
    <row r="1341" spans="1:9">
      <c r="A1341" s="1"/>
      <c r="B1341" s="2"/>
      <c r="C1341" s="2"/>
      <c r="D1341" s="2"/>
      <c r="E1341" s="1"/>
      <c r="F1341" s="1"/>
      <c r="G1341" s="1"/>
      <c r="H1341" s="1"/>
      <c r="I1341" s="1"/>
    </row>
    <row r="1342" spans="1:9">
      <c r="A1342" s="1"/>
      <c r="B1342" s="2"/>
      <c r="C1342" s="2"/>
      <c r="D1342" s="2"/>
      <c r="E1342" s="1"/>
      <c r="F1342" s="1"/>
      <c r="G1342" s="1"/>
      <c r="H1342" s="1"/>
      <c r="I1342" s="1"/>
    </row>
    <row r="1343" spans="1:9">
      <c r="A1343" s="1"/>
      <c r="B1343" s="2"/>
      <c r="C1343" s="2"/>
      <c r="D1343" s="2"/>
      <c r="E1343" s="1"/>
      <c r="F1343" s="1"/>
      <c r="G1343" s="1"/>
      <c r="H1343" s="1"/>
      <c r="I1343" s="1"/>
    </row>
    <row r="1344" spans="1:9">
      <c r="A1344" s="1"/>
      <c r="B1344" s="2"/>
      <c r="C1344" s="2"/>
      <c r="D1344" s="2"/>
      <c r="E1344" s="1"/>
      <c r="F1344" s="1"/>
      <c r="G1344" s="1"/>
      <c r="H1344" s="1"/>
      <c r="I1344" s="1"/>
    </row>
    <row r="1345" spans="1:9">
      <c r="A1345" s="1"/>
      <c r="B1345" s="2"/>
      <c r="C1345" s="2"/>
      <c r="D1345" s="2"/>
      <c r="E1345" s="1"/>
      <c r="F1345" s="1"/>
      <c r="G1345" s="1"/>
      <c r="H1345" s="1"/>
      <c r="I1345" s="1"/>
    </row>
    <row r="1346" spans="1:9">
      <c r="A1346" s="1"/>
      <c r="B1346" s="2"/>
      <c r="C1346" s="2"/>
      <c r="D1346" s="2"/>
      <c r="E1346" s="1"/>
      <c r="F1346" s="1"/>
      <c r="G1346" s="1"/>
      <c r="H1346" s="1"/>
      <c r="I1346" s="1"/>
    </row>
    <row r="1347" spans="1:9">
      <c r="A1347" s="1"/>
      <c r="B1347" s="2"/>
      <c r="C1347" s="2"/>
      <c r="D1347" s="2"/>
      <c r="E1347" s="1"/>
      <c r="F1347" s="1"/>
      <c r="G1347" s="1"/>
      <c r="H1347" s="1"/>
      <c r="I1347" s="1"/>
    </row>
    <row r="1348" spans="1:9">
      <c r="A1348" s="1"/>
      <c r="B1348" s="2"/>
      <c r="C1348" s="2"/>
      <c r="D1348" s="2"/>
      <c r="E1348" s="1"/>
      <c r="F1348" s="1"/>
      <c r="G1348" s="1"/>
      <c r="H1348" s="1"/>
      <c r="I1348" s="1"/>
    </row>
    <row r="1349" spans="1:9">
      <c r="A1349" s="1"/>
      <c r="B1349" s="2"/>
      <c r="C1349" s="2"/>
      <c r="D1349" s="2"/>
      <c r="E1349" s="1"/>
      <c r="F1349" s="1"/>
      <c r="G1349" s="1"/>
      <c r="H1349" s="1"/>
      <c r="I1349" s="1"/>
    </row>
    <row r="1350" spans="1:9">
      <c r="A1350" s="1"/>
      <c r="B1350" s="2"/>
      <c r="C1350" s="2"/>
      <c r="D1350" s="2"/>
      <c r="E1350" s="1"/>
      <c r="F1350" s="1"/>
      <c r="G1350" s="1"/>
      <c r="H1350" s="1"/>
      <c r="I1350" s="1"/>
    </row>
    <row r="1351" spans="1:9">
      <c r="A1351" s="1"/>
      <c r="B1351" s="2"/>
      <c r="C1351" s="2"/>
      <c r="D1351" s="2"/>
      <c r="E1351" s="1"/>
      <c r="F1351" s="1"/>
      <c r="G1351" s="1"/>
      <c r="H1351" s="1"/>
      <c r="I1351" s="1"/>
    </row>
    <row r="1352" spans="1:9">
      <c r="A1352" s="1"/>
      <c r="B1352" s="2"/>
      <c r="C1352" s="2"/>
      <c r="D1352" s="2"/>
      <c r="E1352" s="1"/>
      <c r="F1352" s="1"/>
      <c r="G1352" s="1"/>
      <c r="H1352" s="1"/>
      <c r="I1352" s="1"/>
    </row>
    <row r="1353" spans="1:9">
      <c r="A1353" s="1"/>
      <c r="B1353" s="2"/>
      <c r="C1353" s="2"/>
      <c r="D1353" s="2"/>
      <c r="E1353" s="1"/>
      <c r="F1353" s="1"/>
      <c r="G1353" s="1"/>
      <c r="H1353" s="1"/>
      <c r="I1353" s="1"/>
    </row>
    <row r="1354" spans="1:9">
      <c r="A1354" s="1"/>
      <c r="B1354" s="2"/>
      <c r="C1354" s="2"/>
      <c r="D1354" s="2"/>
      <c r="E1354" s="1"/>
      <c r="F1354" s="1"/>
      <c r="G1354" s="1"/>
      <c r="H1354" s="1"/>
      <c r="I1354" s="1"/>
    </row>
    <row r="1355" spans="1:9">
      <c r="A1355" s="1"/>
      <c r="B1355" s="2"/>
      <c r="C1355" s="2"/>
      <c r="D1355" s="2"/>
      <c r="E1355" s="1"/>
      <c r="F1355" s="1"/>
      <c r="G1355" s="1"/>
      <c r="H1355" s="1"/>
      <c r="I1355" s="1"/>
    </row>
    <row r="1356" spans="1:9">
      <c r="A1356" s="1"/>
      <c r="B1356" s="2"/>
      <c r="C1356" s="2"/>
      <c r="D1356" s="2"/>
      <c r="E1356" s="1"/>
      <c r="F1356" s="1"/>
      <c r="G1356" s="1"/>
      <c r="H1356" s="1"/>
      <c r="I1356" s="1"/>
    </row>
    <row r="1357" spans="1:9">
      <c r="A1357" s="1"/>
      <c r="B1357" s="2"/>
      <c r="C1357" s="2"/>
      <c r="D1357" s="2"/>
      <c r="E1357" s="1"/>
      <c r="F1357" s="1"/>
      <c r="G1357" s="1"/>
      <c r="H1357" s="1"/>
      <c r="I1357" s="1"/>
    </row>
    <row r="1358" spans="1:9">
      <c r="A1358" s="1"/>
      <c r="B1358" s="2"/>
      <c r="C1358" s="2"/>
      <c r="D1358" s="2"/>
      <c r="E1358" s="1"/>
      <c r="F1358" s="1"/>
      <c r="G1358" s="1"/>
      <c r="H1358" s="1"/>
      <c r="I1358" s="1"/>
    </row>
    <row r="1359" spans="1:9">
      <c r="A1359" s="1"/>
      <c r="B1359" s="2"/>
      <c r="C1359" s="2"/>
      <c r="D1359" s="2"/>
      <c r="E1359" s="1"/>
      <c r="F1359" s="1"/>
      <c r="G1359" s="1"/>
      <c r="H1359" s="1"/>
      <c r="I1359" s="1"/>
    </row>
    <row r="1360" spans="1:9">
      <c r="A1360" s="1"/>
      <c r="B1360" s="2"/>
      <c r="C1360" s="2"/>
      <c r="D1360" s="2"/>
      <c r="E1360" s="1"/>
      <c r="F1360" s="1"/>
      <c r="G1360" s="1"/>
      <c r="H1360" s="1"/>
      <c r="I1360" s="1"/>
    </row>
    <row r="1361" spans="1:9">
      <c r="A1361" s="1"/>
      <c r="B1361" s="2"/>
      <c r="C1361" s="2"/>
      <c r="D1361" s="2"/>
      <c r="E1361" s="1"/>
      <c r="F1361" s="1"/>
      <c r="G1361" s="1"/>
      <c r="H1361" s="1"/>
      <c r="I1361" s="1"/>
    </row>
    <row r="1362" spans="1:9">
      <c r="A1362" s="1"/>
      <c r="B1362" s="2"/>
      <c r="C1362" s="2"/>
      <c r="D1362" s="2"/>
      <c r="E1362" s="1"/>
      <c r="F1362" s="1"/>
      <c r="G1362" s="1"/>
      <c r="H1362" s="1"/>
      <c r="I1362" s="1"/>
    </row>
    <row r="1363" spans="1:9">
      <c r="A1363" s="1"/>
      <c r="B1363" s="2"/>
      <c r="C1363" s="2"/>
      <c r="D1363" s="2"/>
      <c r="E1363" s="1"/>
      <c r="F1363" s="1"/>
      <c r="G1363" s="1"/>
      <c r="H1363" s="1"/>
      <c r="I1363" s="1"/>
    </row>
    <row r="1364" spans="1:9">
      <c r="A1364" s="1"/>
      <c r="B1364" s="2"/>
      <c r="C1364" s="2"/>
      <c r="D1364" s="2"/>
      <c r="E1364" s="1"/>
      <c r="F1364" s="1"/>
      <c r="G1364" s="1"/>
      <c r="H1364" s="1"/>
      <c r="I1364" s="1"/>
    </row>
    <row r="1365" spans="1:9">
      <c r="A1365" s="1"/>
      <c r="B1365" s="2"/>
      <c r="C1365" s="2"/>
      <c r="D1365" s="2"/>
      <c r="E1365" s="1"/>
      <c r="F1365" s="1"/>
      <c r="G1365" s="1"/>
      <c r="H1365" s="1"/>
      <c r="I1365" s="1"/>
    </row>
    <row r="1366" spans="1:9">
      <c r="A1366" s="1"/>
      <c r="B1366" s="2"/>
      <c r="C1366" s="2"/>
      <c r="D1366" s="2"/>
      <c r="E1366" s="1"/>
      <c r="F1366" s="1"/>
      <c r="G1366" s="1"/>
      <c r="H1366" s="1"/>
      <c r="I1366" s="1"/>
    </row>
    <row r="1367" spans="1:9">
      <c r="A1367" s="1"/>
      <c r="B1367" s="2"/>
      <c r="C1367" s="2"/>
      <c r="D1367" s="2"/>
      <c r="E1367" s="1"/>
      <c r="F1367" s="1"/>
      <c r="G1367" s="1"/>
      <c r="H1367" s="1"/>
      <c r="I1367" s="1"/>
    </row>
    <row r="1368" spans="1:9">
      <c r="A1368" s="1"/>
      <c r="B1368" s="2"/>
      <c r="C1368" s="2"/>
      <c r="D1368" s="2"/>
      <c r="E1368" s="1"/>
      <c r="F1368" s="1"/>
      <c r="G1368" s="1"/>
      <c r="H1368" s="1"/>
      <c r="I1368" s="1"/>
    </row>
    <row r="1369" spans="1:9">
      <c r="A1369" s="1"/>
      <c r="B1369" s="2"/>
      <c r="C1369" s="2"/>
      <c r="D1369" s="2"/>
      <c r="E1369" s="1"/>
      <c r="F1369" s="1"/>
      <c r="G1369" s="1"/>
      <c r="H1369" s="1"/>
      <c r="I1369" s="1"/>
    </row>
    <row r="1370" spans="1:9">
      <c r="A1370" s="1"/>
      <c r="B1370" s="2"/>
      <c r="C1370" s="2"/>
      <c r="D1370" s="2"/>
      <c r="E1370" s="1"/>
      <c r="F1370" s="1"/>
      <c r="G1370" s="1"/>
      <c r="H1370" s="1"/>
      <c r="I1370" s="1"/>
    </row>
    <row r="1371" spans="1:9">
      <c r="A1371" s="1"/>
      <c r="B1371" s="2"/>
      <c r="C1371" s="2"/>
      <c r="D1371" s="2"/>
      <c r="E1371" s="1"/>
      <c r="F1371" s="1"/>
      <c r="G1371" s="1"/>
      <c r="H1371" s="1"/>
      <c r="I1371" s="1"/>
    </row>
    <row r="1372" spans="1:9">
      <c r="A1372" s="1"/>
      <c r="B1372" s="2"/>
      <c r="C1372" s="2"/>
      <c r="D1372" s="2"/>
      <c r="E1372" s="1"/>
      <c r="F1372" s="1"/>
      <c r="G1372" s="1"/>
      <c r="H1372" s="1"/>
      <c r="I1372" s="1"/>
    </row>
    <row r="1373" spans="1:9">
      <c r="A1373" s="1"/>
      <c r="B1373" s="2"/>
      <c r="C1373" s="2"/>
      <c r="D1373" s="2"/>
      <c r="E1373" s="1"/>
      <c r="F1373" s="1"/>
      <c r="G1373" s="1"/>
      <c r="H1373" s="1"/>
      <c r="I1373" s="1"/>
    </row>
    <row r="1374" spans="1:9">
      <c r="A1374" s="1"/>
      <c r="B1374" s="2"/>
      <c r="C1374" s="2"/>
      <c r="D1374" s="2"/>
      <c r="E1374" s="1"/>
      <c r="F1374" s="1"/>
      <c r="G1374" s="1"/>
      <c r="H1374" s="1"/>
      <c r="I1374" s="1"/>
    </row>
    <row r="1375" spans="1:9">
      <c r="A1375" s="1"/>
      <c r="B1375" s="2"/>
      <c r="C1375" s="2"/>
      <c r="D1375" s="2"/>
      <c r="E1375" s="1"/>
      <c r="F1375" s="1"/>
      <c r="G1375" s="1"/>
      <c r="H1375" s="1"/>
      <c r="I1375" s="1"/>
    </row>
    <row r="1376" spans="1:9">
      <c r="A1376" s="1"/>
      <c r="B1376" s="2"/>
      <c r="C1376" s="2"/>
      <c r="D1376" s="2"/>
      <c r="E1376" s="1"/>
      <c r="F1376" s="1"/>
      <c r="G1376" s="1"/>
      <c r="H1376" s="1"/>
      <c r="I1376" s="1"/>
    </row>
    <row r="1377" spans="1:9">
      <c r="A1377" s="1"/>
      <c r="B1377" s="2"/>
      <c r="C1377" s="2"/>
      <c r="D1377" s="2"/>
      <c r="E1377" s="1"/>
      <c r="F1377" s="1"/>
      <c r="G1377" s="1"/>
      <c r="H1377" s="1"/>
      <c r="I1377" s="1"/>
    </row>
    <row r="1378" spans="1:9">
      <c r="A1378" s="1"/>
      <c r="B1378" s="2"/>
      <c r="C1378" s="2"/>
      <c r="D1378" s="2"/>
      <c r="E1378" s="1"/>
      <c r="F1378" s="1"/>
      <c r="G1378" s="1"/>
      <c r="H1378" s="1"/>
      <c r="I1378" s="1"/>
    </row>
    <row r="1379" spans="1:9">
      <c r="A1379" s="1"/>
      <c r="B1379" s="2"/>
      <c r="C1379" s="2"/>
      <c r="D1379" s="2"/>
      <c r="E1379" s="1"/>
      <c r="F1379" s="1"/>
      <c r="G1379" s="1"/>
      <c r="H1379" s="1"/>
      <c r="I1379" s="1"/>
    </row>
    <row r="1380" spans="1:9">
      <c r="A1380" s="1"/>
      <c r="B1380" s="2"/>
      <c r="C1380" s="2"/>
      <c r="D1380" s="2"/>
      <c r="E1380" s="1"/>
      <c r="F1380" s="1"/>
      <c r="G1380" s="1"/>
      <c r="H1380" s="1"/>
      <c r="I1380" s="1"/>
    </row>
    <row r="1381" spans="1:9">
      <c r="A1381" s="1"/>
      <c r="B1381" s="2"/>
      <c r="C1381" s="2"/>
      <c r="D1381" s="2"/>
      <c r="E1381" s="1"/>
      <c r="F1381" s="1"/>
      <c r="G1381" s="1"/>
      <c r="H1381" s="1"/>
      <c r="I1381" s="1"/>
    </row>
    <row r="1382" spans="1:9">
      <c r="A1382" s="1"/>
      <c r="B1382" s="2"/>
      <c r="C1382" s="2"/>
      <c r="D1382" s="2"/>
      <c r="E1382" s="1"/>
      <c r="F1382" s="1"/>
      <c r="G1382" s="1"/>
      <c r="H1382" s="1"/>
      <c r="I1382" s="1"/>
    </row>
    <row r="1383" spans="1:9">
      <c r="A1383" s="1"/>
      <c r="B1383" s="2"/>
      <c r="C1383" s="2"/>
      <c r="D1383" s="2"/>
      <c r="E1383" s="1"/>
      <c r="F1383" s="1"/>
      <c r="G1383" s="1"/>
      <c r="H1383" s="1"/>
      <c r="I1383" s="1"/>
    </row>
    <row r="1384" spans="1:9">
      <c r="A1384" s="1"/>
      <c r="B1384" s="2"/>
      <c r="C1384" s="2"/>
      <c r="D1384" s="2"/>
      <c r="E1384" s="1"/>
      <c r="F1384" s="1"/>
      <c r="G1384" s="1"/>
      <c r="H1384" s="1"/>
      <c r="I1384" s="1"/>
    </row>
    <row r="1385" spans="1:9">
      <c r="A1385" s="1"/>
      <c r="B1385" s="2"/>
      <c r="C1385" s="2"/>
      <c r="D1385" s="2"/>
      <c r="E1385" s="1"/>
      <c r="F1385" s="1"/>
      <c r="G1385" s="1"/>
      <c r="H1385" s="1"/>
      <c r="I1385" s="1"/>
    </row>
    <row r="1386" spans="1:9">
      <c r="A1386" s="1"/>
      <c r="B1386" s="2"/>
      <c r="C1386" s="2"/>
      <c r="D1386" s="2"/>
      <c r="E1386" s="1"/>
      <c r="F1386" s="1"/>
      <c r="G1386" s="1"/>
      <c r="H1386" s="1"/>
      <c r="I1386" s="1"/>
    </row>
    <row r="1387" spans="1:9">
      <c r="A1387" s="1"/>
      <c r="B1387" s="2"/>
      <c r="C1387" s="2"/>
      <c r="D1387" s="2"/>
      <c r="E1387" s="1"/>
      <c r="F1387" s="1"/>
      <c r="G1387" s="1"/>
      <c r="H1387" s="1"/>
      <c r="I1387" s="1"/>
    </row>
    <row r="1388" spans="1:9">
      <c r="A1388" s="1"/>
      <c r="B1388" s="2"/>
      <c r="C1388" s="2"/>
      <c r="D1388" s="2"/>
      <c r="E1388" s="1"/>
      <c r="F1388" s="1"/>
      <c r="G1388" s="1"/>
      <c r="H1388" s="1"/>
      <c r="I1388" s="1"/>
    </row>
    <row r="1389" spans="1:9">
      <c r="A1389" s="1"/>
      <c r="B1389" s="2"/>
      <c r="C1389" s="2"/>
      <c r="D1389" s="2"/>
      <c r="E1389" s="1"/>
      <c r="F1389" s="1"/>
      <c r="G1389" s="1"/>
      <c r="H1389" s="1"/>
      <c r="I1389" s="1"/>
    </row>
    <row r="1390" spans="1:9">
      <c r="A1390" s="1"/>
      <c r="B1390" s="2"/>
      <c r="C1390" s="2"/>
      <c r="D1390" s="2"/>
      <c r="E1390" s="1"/>
      <c r="F1390" s="1"/>
      <c r="G1390" s="1"/>
      <c r="H1390" s="1"/>
      <c r="I1390" s="1"/>
    </row>
    <row r="1391" spans="1:9">
      <c r="A1391" s="1"/>
      <c r="B1391" s="2"/>
      <c r="C1391" s="2"/>
      <c r="D1391" s="2"/>
      <c r="E1391" s="1"/>
      <c r="F1391" s="1"/>
      <c r="G1391" s="1"/>
      <c r="H1391" s="1"/>
      <c r="I1391" s="1"/>
    </row>
    <row r="1392" spans="1:9">
      <c r="A1392" s="1"/>
      <c r="B1392" s="2"/>
      <c r="C1392" s="2"/>
      <c r="D1392" s="2"/>
      <c r="E1392" s="1"/>
      <c r="F1392" s="1"/>
      <c r="G1392" s="1"/>
      <c r="H1392" s="1"/>
      <c r="I1392" s="1"/>
    </row>
    <row r="1393" spans="1:9">
      <c r="A1393" s="1"/>
      <c r="B1393" s="2"/>
      <c r="C1393" s="2"/>
      <c r="D1393" s="2"/>
      <c r="E1393" s="1"/>
      <c r="F1393" s="1"/>
      <c r="G1393" s="1"/>
      <c r="H1393" s="1"/>
      <c r="I1393" s="1"/>
    </row>
    <row r="1394" spans="1:9">
      <c r="A1394" s="1"/>
      <c r="B1394" s="2"/>
      <c r="C1394" s="2"/>
      <c r="D1394" s="2"/>
      <c r="E1394" s="1"/>
      <c r="F1394" s="1"/>
      <c r="G1394" s="1"/>
      <c r="H1394" s="1"/>
      <c r="I1394" s="1"/>
    </row>
    <row r="1395" spans="1:9">
      <c r="A1395" s="1"/>
      <c r="B1395" s="2"/>
      <c r="C1395" s="2"/>
      <c r="D1395" s="2"/>
      <c r="E1395" s="1"/>
      <c r="F1395" s="1"/>
      <c r="G1395" s="1"/>
      <c r="H1395" s="1"/>
      <c r="I1395" s="1"/>
    </row>
    <row r="1396" spans="1:9">
      <c r="A1396" s="1"/>
      <c r="B1396" s="2"/>
      <c r="C1396" s="2"/>
      <c r="D1396" s="2"/>
      <c r="E1396" s="1"/>
      <c r="F1396" s="1"/>
      <c r="G1396" s="1"/>
      <c r="H1396" s="1"/>
      <c r="I1396" s="1"/>
    </row>
    <row r="1397" spans="1:9">
      <c r="A1397" s="1"/>
      <c r="B1397" s="2"/>
      <c r="C1397" s="2"/>
      <c r="D1397" s="2"/>
      <c r="E1397" s="1"/>
      <c r="F1397" s="1"/>
      <c r="G1397" s="1"/>
      <c r="H1397" s="1"/>
      <c r="I1397" s="1"/>
    </row>
    <row r="1398" spans="1:9">
      <c r="A1398" s="1"/>
      <c r="B1398" s="2"/>
      <c r="C1398" s="2"/>
      <c r="D1398" s="2"/>
      <c r="E1398" s="1"/>
      <c r="F1398" s="1"/>
      <c r="G1398" s="1"/>
      <c r="H1398" s="1"/>
      <c r="I1398" s="1"/>
    </row>
    <row r="1399" spans="1:9">
      <c r="A1399" s="1"/>
      <c r="B1399" s="2"/>
      <c r="C1399" s="2"/>
      <c r="D1399" s="2"/>
      <c r="E1399" s="1"/>
      <c r="F1399" s="1"/>
      <c r="G1399" s="1"/>
      <c r="H1399" s="1"/>
      <c r="I1399" s="1"/>
    </row>
    <row r="1400" spans="1:9">
      <c r="A1400" s="1"/>
      <c r="B1400" s="2"/>
      <c r="C1400" s="2"/>
      <c r="D1400" s="2"/>
      <c r="E1400" s="1"/>
      <c r="F1400" s="1"/>
      <c r="G1400" s="1"/>
      <c r="H1400" s="1"/>
      <c r="I1400" s="1"/>
    </row>
    <row r="1401" spans="1:9">
      <c r="A1401" s="1"/>
      <c r="B1401" s="2"/>
      <c r="C1401" s="2"/>
      <c r="D1401" s="2"/>
      <c r="E1401" s="1"/>
      <c r="F1401" s="1"/>
      <c r="G1401" s="1"/>
      <c r="H1401" s="1"/>
      <c r="I1401" s="1"/>
    </row>
    <row r="1402" spans="1:9">
      <c r="A1402" s="1"/>
      <c r="B1402" s="2"/>
      <c r="C1402" s="2"/>
      <c r="D1402" s="2"/>
      <c r="E1402" s="1"/>
      <c r="F1402" s="1"/>
      <c r="G1402" s="1"/>
      <c r="H1402" s="1"/>
      <c r="I1402" s="1"/>
    </row>
    <row r="1403" spans="1:9">
      <c r="A1403" s="1"/>
      <c r="B1403" s="2"/>
      <c r="C1403" s="2"/>
      <c r="D1403" s="2"/>
      <c r="E1403" s="1"/>
      <c r="F1403" s="1"/>
      <c r="G1403" s="1"/>
      <c r="H1403" s="1"/>
      <c r="I1403" s="1"/>
    </row>
    <row r="1404" spans="1:9">
      <c r="A1404" s="1"/>
      <c r="B1404" s="2"/>
      <c r="C1404" s="2"/>
      <c r="D1404" s="2"/>
      <c r="E1404" s="1"/>
      <c r="F1404" s="1"/>
      <c r="G1404" s="1"/>
      <c r="H1404" s="1"/>
      <c r="I1404" s="1"/>
    </row>
    <row r="1405" spans="1:9">
      <c r="A1405" s="1"/>
      <c r="B1405" s="2"/>
      <c r="C1405" s="2"/>
      <c r="D1405" s="2"/>
      <c r="E1405" s="1"/>
      <c r="F1405" s="1"/>
      <c r="G1405" s="1"/>
      <c r="H1405" s="1"/>
      <c r="I1405" s="1"/>
    </row>
    <row r="1406" spans="1:9">
      <c r="A1406" s="1"/>
      <c r="B1406" s="2"/>
      <c r="C1406" s="2"/>
      <c r="D1406" s="2"/>
      <c r="E1406" s="1"/>
      <c r="F1406" s="1"/>
      <c r="G1406" s="1"/>
      <c r="H1406" s="1"/>
      <c r="I1406" s="1"/>
    </row>
    <row r="1407" spans="1:9">
      <c r="A1407" s="1"/>
      <c r="B1407" s="2"/>
      <c r="C1407" s="2"/>
      <c r="D1407" s="2"/>
      <c r="E1407" s="1"/>
      <c r="F1407" s="1"/>
      <c r="G1407" s="1"/>
      <c r="H1407" s="1"/>
      <c r="I1407" s="1"/>
    </row>
    <row r="1408" spans="1:9">
      <c r="A1408" s="1"/>
      <c r="B1408" s="2"/>
      <c r="C1408" s="2"/>
      <c r="D1408" s="2"/>
      <c r="E1408" s="1"/>
      <c r="F1408" s="1"/>
      <c r="G1408" s="1"/>
      <c r="H1408" s="1"/>
      <c r="I1408" s="1"/>
    </row>
    <row r="1409" spans="1:9">
      <c r="A1409" s="1"/>
      <c r="B1409" s="2"/>
      <c r="C1409" s="2"/>
      <c r="D1409" s="2"/>
      <c r="E1409" s="1"/>
      <c r="F1409" s="1"/>
      <c r="G1409" s="1"/>
      <c r="H1409" s="1"/>
      <c r="I1409" s="1"/>
    </row>
    <row r="1410" spans="1:9">
      <c r="A1410" s="1"/>
      <c r="B1410" s="2"/>
      <c r="C1410" s="2"/>
      <c r="D1410" s="2"/>
      <c r="E1410" s="1"/>
      <c r="F1410" s="1"/>
      <c r="G1410" s="1"/>
      <c r="H1410" s="1"/>
      <c r="I1410" s="1"/>
    </row>
    <row r="1411" spans="1:9">
      <c r="A1411" s="1"/>
      <c r="B1411" s="2"/>
      <c r="C1411" s="2"/>
      <c r="D1411" s="2"/>
      <c r="E1411" s="1"/>
      <c r="F1411" s="1"/>
      <c r="G1411" s="1"/>
      <c r="H1411" s="1"/>
      <c r="I1411" s="1"/>
    </row>
    <row r="1412" spans="1:9">
      <c r="A1412" s="1"/>
      <c r="B1412" s="2"/>
      <c r="C1412" s="2"/>
      <c r="D1412" s="2"/>
      <c r="E1412" s="1"/>
      <c r="F1412" s="1"/>
      <c r="G1412" s="1"/>
      <c r="H1412" s="1"/>
      <c r="I1412" s="1"/>
    </row>
    <row r="1413" spans="1:9">
      <c r="A1413" s="1"/>
      <c r="B1413" s="2"/>
      <c r="C1413" s="2"/>
      <c r="D1413" s="2"/>
      <c r="E1413" s="1"/>
      <c r="F1413" s="1"/>
      <c r="G1413" s="1"/>
      <c r="H1413" s="1"/>
      <c r="I1413" s="1"/>
    </row>
    <row r="1414" spans="1:9">
      <c r="A1414" s="1"/>
      <c r="B1414" s="2"/>
      <c r="C1414" s="2"/>
      <c r="D1414" s="2"/>
      <c r="E1414" s="1"/>
      <c r="F1414" s="1"/>
      <c r="G1414" s="1"/>
      <c r="H1414" s="1"/>
      <c r="I1414" s="1"/>
    </row>
    <row r="1415" spans="1:9">
      <c r="A1415" s="1"/>
      <c r="B1415" s="2"/>
      <c r="C1415" s="2"/>
      <c r="D1415" s="2"/>
      <c r="E1415" s="1"/>
      <c r="F1415" s="1"/>
      <c r="G1415" s="1"/>
      <c r="H1415" s="1"/>
      <c r="I1415" s="1"/>
    </row>
    <row r="1416" spans="1:9">
      <c r="A1416" s="1"/>
      <c r="B1416" s="2"/>
      <c r="C1416" s="2"/>
      <c r="D1416" s="2"/>
      <c r="E1416" s="1"/>
      <c r="F1416" s="1"/>
      <c r="G1416" s="1"/>
      <c r="H1416" s="1"/>
      <c r="I1416" s="1"/>
    </row>
    <row r="1417" spans="1:9">
      <c r="A1417" s="1"/>
      <c r="B1417" s="2"/>
      <c r="C1417" s="2"/>
      <c r="D1417" s="2"/>
      <c r="E1417" s="1"/>
      <c r="F1417" s="1"/>
      <c r="G1417" s="1"/>
      <c r="H1417" s="1"/>
      <c r="I1417" s="1"/>
    </row>
    <row r="1418" spans="1:9">
      <c r="A1418" s="1"/>
      <c r="B1418" s="2"/>
      <c r="C1418" s="2"/>
      <c r="D1418" s="2"/>
      <c r="E1418" s="1"/>
      <c r="F1418" s="1"/>
      <c r="G1418" s="1"/>
      <c r="H1418" s="1"/>
      <c r="I1418" s="1"/>
    </row>
    <row r="1419" spans="1:9">
      <c r="A1419" s="1"/>
      <c r="B1419" s="2"/>
      <c r="C1419" s="2"/>
      <c r="D1419" s="2"/>
      <c r="E1419" s="1"/>
      <c r="F1419" s="1"/>
      <c r="G1419" s="1"/>
      <c r="H1419" s="1"/>
      <c r="I1419" s="1"/>
    </row>
    <row r="1420" spans="1:9">
      <c r="A1420" s="1"/>
      <c r="B1420" s="2"/>
      <c r="C1420" s="2"/>
      <c r="D1420" s="2"/>
      <c r="E1420" s="1"/>
      <c r="F1420" s="1"/>
      <c r="G1420" s="1"/>
      <c r="H1420" s="1"/>
      <c r="I1420" s="1"/>
    </row>
    <row r="1421" spans="1:9">
      <c r="A1421" s="1"/>
      <c r="B1421" s="2"/>
      <c r="C1421" s="2"/>
      <c r="D1421" s="2"/>
      <c r="E1421" s="1"/>
      <c r="F1421" s="1"/>
      <c r="G1421" s="1"/>
      <c r="H1421" s="1"/>
      <c r="I1421" s="1"/>
    </row>
    <row r="1422" spans="1:9">
      <c r="A1422" s="1"/>
      <c r="B1422" s="2"/>
      <c r="C1422" s="2"/>
      <c r="D1422" s="2"/>
      <c r="E1422" s="1"/>
      <c r="F1422" s="1"/>
      <c r="G1422" s="1"/>
      <c r="H1422" s="1"/>
      <c r="I1422" s="1"/>
    </row>
    <row r="1423" spans="1:9">
      <c r="A1423" s="1"/>
      <c r="B1423" s="2"/>
      <c r="C1423" s="2"/>
      <c r="D1423" s="2"/>
      <c r="E1423" s="1"/>
      <c r="F1423" s="1"/>
      <c r="G1423" s="1"/>
      <c r="H1423" s="1"/>
      <c r="I1423" s="1"/>
    </row>
    <row r="1424" spans="1:9">
      <c r="A1424" s="1"/>
      <c r="B1424" s="2"/>
      <c r="C1424" s="2"/>
      <c r="D1424" s="2"/>
      <c r="E1424" s="1"/>
      <c r="F1424" s="1"/>
      <c r="G1424" s="1"/>
      <c r="H1424" s="1"/>
      <c r="I1424" s="1"/>
    </row>
    <row r="1425" spans="1:9">
      <c r="A1425" s="1"/>
      <c r="B1425" s="2"/>
      <c r="C1425" s="2"/>
      <c r="D1425" s="2"/>
      <c r="E1425" s="1"/>
      <c r="F1425" s="1"/>
      <c r="G1425" s="1"/>
      <c r="H1425" s="1"/>
      <c r="I1425" s="1"/>
    </row>
    <row r="1426" spans="1:9">
      <c r="A1426" s="1"/>
      <c r="B1426" s="2"/>
      <c r="C1426" s="2"/>
      <c r="D1426" s="2"/>
      <c r="E1426" s="1"/>
      <c r="F1426" s="1"/>
      <c r="G1426" s="1"/>
      <c r="H1426" s="1"/>
      <c r="I1426" s="1"/>
    </row>
    <row r="1427" spans="1:9">
      <c r="A1427" s="1"/>
      <c r="B1427" s="2"/>
      <c r="C1427" s="2"/>
      <c r="D1427" s="2"/>
      <c r="E1427" s="1"/>
      <c r="F1427" s="1"/>
      <c r="G1427" s="1"/>
      <c r="H1427" s="1"/>
      <c r="I1427" s="1"/>
    </row>
    <row r="1428" spans="1:9">
      <c r="A1428" s="1"/>
      <c r="B1428" s="2"/>
      <c r="C1428" s="2"/>
      <c r="D1428" s="2"/>
      <c r="E1428" s="1"/>
      <c r="F1428" s="1"/>
      <c r="G1428" s="1"/>
      <c r="H1428" s="1"/>
      <c r="I1428" s="1"/>
    </row>
    <row r="1429" spans="1:9">
      <c r="A1429" s="1"/>
      <c r="B1429" s="2"/>
      <c r="C1429" s="2"/>
      <c r="D1429" s="2"/>
      <c r="E1429" s="1"/>
      <c r="F1429" s="1"/>
      <c r="G1429" s="1"/>
      <c r="H1429" s="1"/>
      <c r="I1429" s="1"/>
    </row>
    <row r="1430" spans="1:9">
      <c r="A1430" s="1"/>
      <c r="B1430" s="2"/>
      <c r="C1430" s="2"/>
      <c r="D1430" s="2"/>
      <c r="E1430" s="1"/>
      <c r="F1430" s="1"/>
      <c r="G1430" s="1"/>
      <c r="H1430" s="1"/>
      <c r="I1430" s="1"/>
    </row>
    <row r="1431" spans="1:9">
      <c r="A1431" s="1"/>
      <c r="B1431" s="2"/>
      <c r="C1431" s="2"/>
      <c r="D1431" s="2"/>
      <c r="E1431" s="1"/>
      <c r="F1431" s="1"/>
      <c r="G1431" s="1"/>
      <c r="H1431" s="1"/>
      <c r="I1431" s="1"/>
    </row>
    <row r="1432" spans="1:9">
      <c r="A1432" s="1"/>
      <c r="B1432" s="2"/>
      <c r="C1432" s="2"/>
      <c r="D1432" s="2"/>
      <c r="E1432" s="1"/>
      <c r="F1432" s="1"/>
      <c r="G1432" s="1"/>
      <c r="H1432" s="1"/>
      <c r="I1432" s="1"/>
    </row>
    <row r="1433" spans="1:9">
      <c r="A1433" s="1"/>
      <c r="B1433" s="2"/>
      <c r="C1433" s="2"/>
      <c r="D1433" s="2"/>
      <c r="E1433" s="1"/>
      <c r="F1433" s="1"/>
      <c r="G1433" s="1"/>
      <c r="H1433" s="1"/>
      <c r="I1433" s="1"/>
    </row>
    <row r="1434" spans="1:9">
      <c r="A1434" s="1"/>
      <c r="B1434" s="2"/>
      <c r="C1434" s="2"/>
      <c r="D1434" s="2"/>
      <c r="E1434" s="1"/>
      <c r="F1434" s="1"/>
      <c r="G1434" s="1"/>
      <c r="H1434" s="1"/>
      <c r="I1434" s="1"/>
    </row>
    <row r="1435" spans="1:9">
      <c r="A1435" s="1"/>
      <c r="B1435" s="2"/>
      <c r="C1435" s="2"/>
      <c r="D1435" s="2"/>
      <c r="E1435" s="1"/>
      <c r="F1435" s="1"/>
      <c r="G1435" s="1"/>
      <c r="H1435" s="1"/>
      <c r="I1435" s="1"/>
    </row>
    <row r="1436" spans="1:9">
      <c r="A1436" s="1"/>
      <c r="B1436" s="2"/>
      <c r="C1436" s="2"/>
      <c r="D1436" s="2"/>
      <c r="E1436" s="1"/>
      <c r="F1436" s="1"/>
      <c r="G1436" s="1"/>
      <c r="H1436" s="1"/>
      <c r="I1436" s="1"/>
    </row>
    <row r="1437" spans="1:9">
      <c r="A1437" s="1"/>
      <c r="B1437" s="2"/>
      <c r="C1437" s="2"/>
      <c r="D1437" s="2"/>
      <c r="E1437" s="1"/>
      <c r="F1437" s="1"/>
      <c r="G1437" s="1"/>
      <c r="H1437" s="1"/>
      <c r="I1437" s="1"/>
    </row>
    <row r="1438" spans="1:9">
      <c r="A1438" s="1"/>
      <c r="B1438" s="2"/>
      <c r="C1438" s="2"/>
      <c r="D1438" s="2"/>
      <c r="E1438" s="1"/>
      <c r="F1438" s="1"/>
      <c r="G1438" s="1"/>
      <c r="H1438" s="1"/>
      <c r="I1438" s="1"/>
    </row>
    <row r="1439" spans="1:9">
      <c r="A1439" s="1"/>
      <c r="B1439" s="2"/>
      <c r="C1439" s="2"/>
      <c r="D1439" s="2"/>
      <c r="E1439" s="1"/>
      <c r="F1439" s="1"/>
      <c r="G1439" s="1"/>
      <c r="H1439" s="1"/>
      <c r="I1439" s="1"/>
    </row>
    <row r="1440" spans="1:9">
      <c r="A1440" s="1"/>
      <c r="B1440" s="2"/>
      <c r="C1440" s="2"/>
      <c r="D1440" s="2"/>
      <c r="E1440" s="1"/>
      <c r="F1440" s="1"/>
      <c r="G1440" s="1"/>
      <c r="H1440" s="1"/>
      <c r="I1440" s="1"/>
    </row>
    <row r="1441" spans="1:9">
      <c r="A1441" s="1"/>
      <c r="B1441" s="2"/>
      <c r="C1441" s="2"/>
      <c r="D1441" s="2"/>
      <c r="E1441" s="1"/>
      <c r="F1441" s="1"/>
      <c r="G1441" s="1"/>
      <c r="H1441" s="1"/>
      <c r="I1441" s="1"/>
    </row>
    <row r="1442" spans="1:9">
      <c r="A1442" s="1"/>
      <c r="B1442" s="2"/>
      <c r="C1442" s="2"/>
      <c r="D1442" s="2"/>
      <c r="E1442" s="1"/>
      <c r="F1442" s="1"/>
      <c r="G1442" s="1"/>
      <c r="H1442" s="1"/>
      <c r="I1442" s="1"/>
    </row>
    <row r="1443" spans="1:9">
      <c r="A1443" s="1"/>
      <c r="B1443" s="2"/>
      <c r="C1443" s="2"/>
      <c r="D1443" s="2"/>
      <c r="E1443" s="1"/>
      <c r="F1443" s="1"/>
      <c r="G1443" s="1"/>
      <c r="H1443" s="1"/>
      <c r="I1443" s="1"/>
    </row>
    <row r="1444" spans="1:9">
      <c r="A1444" s="1"/>
      <c r="B1444" s="2"/>
      <c r="C1444" s="2"/>
      <c r="D1444" s="2"/>
      <c r="E1444" s="1"/>
      <c r="F1444" s="1"/>
      <c r="G1444" s="1"/>
      <c r="H1444" s="1"/>
      <c r="I1444" s="1"/>
    </row>
    <row r="1445" spans="1:9">
      <c r="A1445" s="1"/>
      <c r="B1445" s="2"/>
      <c r="C1445" s="2"/>
      <c r="D1445" s="2"/>
      <c r="E1445" s="1"/>
      <c r="F1445" s="1"/>
      <c r="G1445" s="1"/>
      <c r="H1445" s="1"/>
      <c r="I1445" s="1"/>
    </row>
    <row r="1446" spans="1:9">
      <c r="A1446" s="1"/>
      <c r="B1446" s="2"/>
      <c r="C1446" s="2"/>
      <c r="D1446" s="2"/>
      <c r="E1446" s="1"/>
      <c r="F1446" s="1"/>
      <c r="G1446" s="1"/>
      <c r="H1446" s="1"/>
      <c r="I1446" s="1"/>
    </row>
    <row r="1447" spans="1:9">
      <c r="A1447" s="1"/>
      <c r="B1447" s="2"/>
      <c r="C1447" s="2"/>
      <c r="D1447" s="2"/>
      <c r="E1447" s="1"/>
      <c r="F1447" s="1"/>
      <c r="G1447" s="1"/>
      <c r="H1447" s="1"/>
      <c r="I1447" s="1"/>
    </row>
    <row r="1448" spans="1:9">
      <c r="A1448" s="1"/>
      <c r="B1448" s="2"/>
      <c r="C1448" s="2"/>
      <c r="D1448" s="2"/>
      <c r="E1448" s="1"/>
      <c r="F1448" s="1"/>
      <c r="G1448" s="1"/>
      <c r="H1448" s="1"/>
      <c r="I1448" s="1"/>
    </row>
    <row r="1449" spans="1:9">
      <c r="A1449" s="1"/>
      <c r="B1449" s="2"/>
      <c r="C1449" s="2"/>
      <c r="D1449" s="2"/>
      <c r="E1449" s="1"/>
      <c r="F1449" s="1"/>
      <c r="G1449" s="1"/>
      <c r="H1449" s="1"/>
      <c r="I1449" s="1"/>
    </row>
    <row r="1450" spans="1:9">
      <c r="A1450" s="1"/>
      <c r="B1450" s="2"/>
      <c r="C1450" s="2"/>
      <c r="D1450" s="2"/>
      <c r="E1450" s="1"/>
      <c r="F1450" s="1"/>
      <c r="G1450" s="1"/>
      <c r="H1450" s="1"/>
      <c r="I1450" s="1"/>
    </row>
    <row r="1451" spans="1:9">
      <c r="A1451" s="1"/>
      <c r="B1451" s="2"/>
      <c r="C1451" s="2"/>
      <c r="D1451" s="2"/>
      <c r="E1451" s="1"/>
      <c r="F1451" s="1"/>
      <c r="G1451" s="1"/>
      <c r="H1451" s="1"/>
      <c r="I1451" s="1"/>
    </row>
    <row r="1452" spans="1:9">
      <c r="A1452" s="1"/>
      <c r="B1452" s="2"/>
      <c r="C1452" s="2"/>
      <c r="D1452" s="2"/>
      <c r="E1452" s="1"/>
      <c r="F1452" s="1"/>
      <c r="G1452" s="1"/>
      <c r="H1452" s="1"/>
      <c r="I1452" s="1"/>
    </row>
    <row r="1453" spans="1:9">
      <c r="A1453" s="1"/>
      <c r="B1453" s="2"/>
      <c r="C1453" s="2"/>
      <c r="D1453" s="2"/>
      <c r="E1453" s="1"/>
      <c r="F1453" s="1"/>
      <c r="G1453" s="1"/>
      <c r="H1453" s="1"/>
      <c r="I1453" s="1"/>
    </row>
    <row r="1454" spans="1:9">
      <c r="A1454" s="1"/>
      <c r="B1454" s="2"/>
      <c r="C1454" s="2"/>
      <c r="D1454" s="2"/>
      <c r="E1454" s="1"/>
      <c r="F1454" s="1"/>
      <c r="G1454" s="1"/>
      <c r="H1454" s="1"/>
      <c r="I1454" s="1"/>
    </row>
    <row r="1455" spans="1:9">
      <c r="A1455" s="1"/>
      <c r="B1455" s="2"/>
      <c r="C1455" s="2"/>
      <c r="D1455" s="2"/>
      <c r="E1455" s="1"/>
      <c r="F1455" s="1"/>
      <c r="G1455" s="1"/>
      <c r="H1455" s="1"/>
      <c r="I1455" s="1"/>
    </row>
    <row r="1456" spans="1:9">
      <c r="A1456" s="1"/>
      <c r="B1456" s="2"/>
      <c r="C1456" s="2"/>
      <c r="D1456" s="2"/>
      <c r="E1456" s="1"/>
      <c r="F1456" s="1"/>
      <c r="G1456" s="1"/>
      <c r="H1456" s="1"/>
      <c r="I1456" s="1"/>
    </row>
    <row r="1457" spans="1:9">
      <c r="A1457" s="1"/>
      <c r="B1457" s="2"/>
      <c r="C1457" s="2"/>
      <c r="D1457" s="2"/>
      <c r="E1457" s="1"/>
      <c r="F1457" s="1"/>
      <c r="G1457" s="1"/>
      <c r="H1457" s="1"/>
      <c r="I1457" s="1"/>
    </row>
    <row r="1458" spans="1:9">
      <c r="A1458" s="1"/>
      <c r="B1458" s="2"/>
      <c r="C1458" s="2"/>
      <c r="D1458" s="2"/>
      <c r="E1458" s="1"/>
      <c r="F1458" s="1"/>
      <c r="G1458" s="1"/>
      <c r="H1458" s="1"/>
      <c r="I1458" s="1"/>
    </row>
    <row r="1459" spans="1:9">
      <c r="A1459" s="1"/>
      <c r="B1459" s="2"/>
      <c r="C1459" s="2"/>
      <c r="D1459" s="2"/>
      <c r="E1459" s="1"/>
      <c r="F1459" s="1"/>
      <c r="G1459" s="1"/>
      <c r="H1459" s="1"/>
      <c r="I1459" s="1"/>
    </row>
    <row r="1460" spans="1:9">
      <c r="A1460" s="1"/>
      <c r="B1460" s="2"/>
      <c r="C1460" s="2"/>
      <c r="D1460" s="2"/>
      <c r="E1460" s="1"/>
      <c r="F1460" s="1"/>
      <c r="G1460" s="1"/>
      <c r="H1460" s="1"/>
      <c r="I1460" s="1"/>
    </row>
    <row r="1461" spans="1:9">
      <c r="A1461" s="1"/>
      <c r="B1461" s="2"/>
      <c r="C1461" s="2"/>
      <c r="D1461" s="2"/>
      <c r="E1461" s="1"/>
      <c r="F1461" s="1"/>
      <c r="G1461" s="1"/>
      <c r="H1461" s="1"/>
      <c r="I1461" s="1"/>
    </row>
    <row r="1462" spans="1:9">
      <c r="A1462" s="1"/>
      <c r="B1462" s="2"/>
      <c r="C1462" s="2"/>
      <c r="D1462" s="2"/>
      <c r="E1462" s="1"/>
      <c r="F1462" s="1"/>
      <c r="G1462" s="1"/>
      <c r="H1462" s="1"/>
      <c r="I1462" s="1"/>
    </row>
    <row r="1463" spans="1:9">
      <c r="A1463" s="1"/>
      <c r="B1463" s="2"/>
      <c r="C1463" s="2"/>
      <c r="D1463" s="2"/>
      <c r="E1463" s="1"/>
      <c r="F1463" s="1"/>
      <c r="G1463" s="1"/>
      <c r="H1463" s="1"/>
      <c r="I1463" s="1"/>
    </row>
    <row r="1464" spans="1:9">
      <c r="A1464" s="1"/>
      <c r="B1464" s="2"/>
      <c r="C1464" s="2"/>
      <c r="D1464" s="2"/>
      <c r="E1464" s="1"/>
      <c r="F1464" s="1"/>
      <c r="G1464" s="1"/>
      <c r="H1464" s="1"/>
      <c r="I1464" s="1"/>
    </row>
    <row r="1465" spans="1:9">
      <c r="A1465" s="1"/>
      <c r="B1465" s="2"/>
      <c r="C1465" s="2"/>
      <c r="D1465" s="2"/>
      <c r="E1465" s="1"/>
      <c r="F1465" s="1"/>
      <c r="G1465" s="1"/>
      <c r="H1465" s="1"/>
      <c r="I1465" s="1"/>
    </row>
    <row r="1466" spans="1:9">
      <c r="A1466" s="1"/>
      <c r="B1466" s="2"/>
      <c r="C1466" s="2"/>
      <c r="D1466" s="2"/>
      <c r="E1466" s="1"/>
      <c r="F1466" s="1"/>
      <c r="G1466" s="1"/>
      <c r="H1466" s="1"/>
      <c r="I1466" s="1"/>
    </row>
    <row r="1467" spans="1:9">
      <c r="A1467" s="1"/>
      <c r="B1467" s="2"/>
      <c r="C1467" s="2"/>
      <c r="D1467" s="2"/>
      <c r="E1467" s="1"/>
      <c r="F1467" s="1"/>
      <c r="G1467" s="1"/>
      <c r="H1467" s="1"/>
      <c r="I1467" s="1"/>
    </row>
    <row r="1468" spans="1:9">
      <c r="A1468" s="1"/>
      <c r="B1468" s="2"/>
      <c r="C1468" s="2"/>
      <c r="D1468" s="2"/>
      <c r="E1468" s="1"/>
      <c r="F1468" s="1"/>
      <c r="G1468" s="1"/>
      <c r="H1468" s="1"/>
      <c r="I1468" s="1"/>
    </row>
    <row r="1469" spans="1:9">
      <c r="A1469" s="1"/>
      <c r="B1469" s="2"/>
      <c r="C1469" s="2"/>
      <c r="D1469" s="2"/>
      <c r="E1469" s="1"/>
      <c r="F1469" s="1"/>
      <c r="G1469" s="1"/>
      <c r="H1469" s="1"/>
      <c r="I1469" s="1"/>
    </row>
    <row r="1470" spans="1:9">
      <c r="A1470" s="1"/>
      <c r="B1470" s="2"/>
      <c r="C1470" s="2"/>
      <c r="D1470" s="2"/>
      <c r="E1470" s="1"/>
      <c r="F1470" s="1"/>
      <c r="G1470" s="1"/>
      <c r="H1470" s="1"/>
      <c r="I1470" s="1"/>
    </row>
    <row r="1471" spans="1:9">
      <c r="A1471" s="1"/>
      <c r="B1471" s="2"/>
      <c r="C1471" s="2"/>
      <c r="D1471" s="2"/>
      <c r="E1471" s="1"/>
      <c r="F1471" s="1"/>
      <c r="G1471" s="1"/>
      <c r="H1471" s="1"/>
      <c r="I1471" s="1"/>
    </row>
    <row r="1472" spans="1:9">
      <c r="A1472" s="1"/>
      <c r="B1472" s="2"/>
      <c r="C1472" s="2"/>
      <c r="D1472" s="2"/>
      <c r="E1472" s="1"/>
      <c r="F1472" s="1"/>
      <c r="G1472" s="1"/>
      <c r="H1472" s="1"/>
      <c r="I1472" s="1"/>
    </row>
    <row r="1473" spans="1:9">
      <c r="A1473" s="1"/>
      <c r="B1473" s="2"/>
      <c r="C1473" s="2"/>
      <c r="D1473" s="2"/>
      <c r="E1473" s="1"/>
      <c r="F1473" s="1"/>
      <c r="G1473" s="1"/>
      <c r="H1473" s="1"/>
      <c r="I1473" s="1"/>
    </row>
    <row r="1474" spans="1:9">
      <c r="A1474" s="1"/>
      <c r="B1474" s="2"/>
      <c r="C1474" s="2"/>
      <c r="D1474" s="2"/>
      <c r="E1474" s="1"/>
      <c r="F1474" s="1"/>
      <c r="G1474" s="1"/>
      <c r="H1474" s="1"/>
      <c r="I1474" s="1"/>
    </row>
    <row r="1475" spans="1:9">
      <c r="A1475" s="1"/>
      <c r="B1475" s="2"/>
      <c r="C1475" s="2"/>
      <c r="D1475" s="2"/>
      <c r="E1475" s="1"/>
      <c r="F1475" s="1"/>
      <c r="G1475" s="1"/>
      <c r="H1475" s="1"/>
      <c r="I1475" s="1"/>
    </row>
    <row r="1476" spans="1:9">
      <c r="A1476" s="1"/>
      <c r="B1476" s="2"/>
      <c r="C1476" s="2"/>
      <c r="D1476" s="2"/>
      <c r="E1476" s="1"/>
      <c r="F1476" s="1"/>
      <c r="G1476" s="1"/>
      <c r="H1476" s="1"/>
      <c r="I1476" s="1"/>
    </row>
    <row r="1477" spans="1:9">
      <c r="A1477" s="1"/>
      <c r="B1477" s="2"/>
      <c r="C1477" s="2"/>
      <c r="D1477" s="2"/>
      <c r="E1477" s="1"/>
      <c r="F1477" s="1"/>
      <c r="G1477" s="1"/>
      <c r="H1477" s="1"/>
      <c r="I1477" s="1"/>
    </row>
    <row r="1478" spans="1:9">
      <c r="A1478" s="1"/>
      <c r="B1478" s="2"/>
      <c r="C1478" s="2"/>
      <c r="D1478" s="2"/>
      <c r="E1478" s="1"/>
      <c r="F1478" s="1"/>
      <c r="G1478" s="1"/>
      <c r="H1478" s="1"/>
      <c r="I1478" s="1"/>
    </row>
    <row r="1479" spans="1:9">
      <c r="A1479" s="1"/>
      <c r="B1479" s="2"/>
      <c r="C1479" s="2"/>
      <c r="D1479" s="2"/>
      <c r="E1479" s="1"/>
      <c r="F1479" s="1"/>
      <c r="G1479" s="1"/>
      <c r="H1479" s="1"/>
      <c r="I1479" s="1"/>
    </row>
    <row r="1480" spans="1:9">
      <c r="A1480" s="1"/>
      <c r="B1480" s="2"/>
      <c r="C1480" s="2"/>
      <c r="D1480" s="2"/>
      <c r="E1480" s="1"/>
      <c r="F1480" s="1"/>
      <c r="G1480" s="1"/>
      <c r="H1480" s="1"/>
      <c r="I1480" s="1"/>
    </row>
    <row r="1481" spans="1:9">
      <c r="A1481" s="1"/>
      <c r="B1481" s="2"/>
      <c r="C1481" s="2"/>
      <c r="D1481" s="2"/>
      <c r="E1481" s="1"/>
      <c r="F1481" s="1"/>
      <c r="G1481" s="1"/>
      <c r="H1481" s="1"/>
      <c r="I1481" s="1"/>
    </row>
    <row r="1482" spans="1:9">
      <c r="A1482" s="1"/>
      <c r="B1482" s="2"/>
      <c r="C1482" s="2"/>
      <c r="D1482" s="2"/>
      <c r="E1482" s="1"/>
      <c r="F1482" s="1"/>
      <c r="G1482" s="1"/>
      <c r="H1482" s="1"/>
      <c r="I1482" s="1"/>
    </row>
    <row r="1483" spans="1:9">
      <c r="A1483" s="1"/>
      <c r="B1483" s="2"/>
      <c r="C1483" s="2"/>
      <c r="D1483" s="2"/>
      <c r="E1483" s="1"/>
      <c r="F1483" s="1"/>
      <c r="G1483" s="1"/>
      <c r="H1483" s="1"/>
      <c r="I1483" s="1"/>
    </row>
    <row r="1484" spans="1:9">
      <c r="A1484" s="1"/>
      <c r="B1484" s="2"/>
      <c r="C1484" s="2"/>
      <c r="D1484" s="2"/>
      <c r="E1484" s="1"/>
      <c r="F1484" s="1"/>
      <c r="G1484" s="1"/>
      <c r="H1484" s="1"/>
      <c r="I1484" s="1"/>
    </row>
    <row r="1485" spans="1:9">
      <c r="A1485" s="1"/>
      <c r="B1485" s="2"/>
      <c r="C1485" s="2"/>
      <c r="D1485" s="2"/>
      <c r="E1485" s="1"/>
      <c r="F1485" s="1"/>
      <c r="G1485" s="1"/>
      <c r="H1485" s="1"/>
      <c r="I1485" s="1"/>
    </row>
    <row r="1486" spans="1:9">
      <c r="A1486" s="1"/>
      <c r="B1486" s="2"/>
      <c r="C1486" s="2"/>
      <c r="D1486" s="2"/>
      <c r="E1486" s="1"/>
      <c r="F1486" s="1"/>
      <c r="G1486" s="1"/>
      <c r="H1486" s="1"/>
      <c r="I1486" s="1"/>
    </row>
    <row r="1487" spans="1:9">
      <c r="A1487" s="1"/>
      <c r="B1487" s="2"/>
      <c r="C1487" s="2"/>
      <c r="D1487" s="2"/>
      <c r="E1487" s="1"/>
      <c r="F1487" s="1"/>
      <c r="G1487" s="1"/>
      <c r="H1487" s="1"/>
      <c r="I1487" s="1"/>
    </row>
    <row r="1488" spans="1:9">
      <c r="A1488" s="1"/>
      <c r="B1488" s="2"/>
      <c r="C1488" s="2"/>
      <c r="D1488" s="2"/>
      <c r="E1488" s="1"/>
      <c r="F1488" s="1"/>
      <c r="G1488" s="1"/>
      <c r="H1488" s="1"/>
      <c r="I1488" s="1"/>
    </row>
    <row r="1489" spans="1:9">
      <c r="A1489" s="1"/>
      <c r="B1489" s="2"/>
      <c r="C1489" s="2"/>
      <c r="D1489" s="2"/>
      <c r="E1489" s="1"/>
      <c r="F1489" s="1"/>
      <c r="G1489" s="1"/>
      <c r="H1489" s="1"/>
      <c r="I1489" s="1"/>
    </row>
    <row r="1490" spans="1:9">
      <c r="A1490" s="1"/>
      <c r="B1490" s="2"/>
      <c r="C1490" s="2"/>
      <c r="D1490" s="2"/>
      <c r="E1490" s="1"/>
      <c r="F1490" s="1"/>
      <c r="G1490" s="1"/>
      <c r="H1490" s="1"/>
      <c r="I1490" s="1"/>
    </row>
    <row r="1491" spans="1:9">
      <c r="A1491" s="1"/>
      <c r="B1491" s="2"/>
      <c r="C1491" s="2"/>
      <c r="D1491" s="2"/>
      <c r="E1491" s="1"/>
      <c r="F1491" s="1"/>
      <c r="G1491" s="1"/>
      <c r="H1491" s="1"/>
      <c r="I1491" s="1"/>
    </row>
    <row r="1492" spans="1:9">
      <c r="A1492" s="1"/>
      <c r="B1492" s="2"/>
      <c r="C1492" s="2"/>
      <c r="D1492" s="2"/>
      <c r="E1492" s="1"/>
      <c r="F1492" s="1"/>
      <c r="G1492" s="1"/>
      <c r="H1492" s="1"/>
      <c r="I1492" s="1"/>
    </row>
    <row r="1493" spans="1:9">
      <c r="A1493" s="1"/>
      <c r="B1493" s="2"/>
      <c r="C1493" s="2"/>
      <c r="D1493" s="2"/>
      <c r="E1493" s="1"/>
      <c r="F1493" s="1"/>
      <c r="G1493" s="1"/>
      <c r="H1493" s="1"/>
      <c r="I1493" s="1"/>
    </row>
    <row r="1494" spans="1:9">
      <c r="A1494" s="1"/>
      <c r="B1494" s="2"/>
      <c r="C1494" s="2"/>
      <c r="D1494" s="2"/>
      <c r="E1494" s="1"/>
      <c r="F1494" s="1"/>
      <c r="G1494" s="1"/>
      <c r="H1494" s="1"/>
      <c r="I1494" s="1"/>
    </row>
    <row r="1495" spans="1:9">
      <c r="A1495" s="1"/>
      <c r="B1495" s="2"/>
      <c r="C1495" s="2"/>
      <c r="D1495" s="2"/>
      <c r="E1495" s="1"/>
      <c r="F1495" s="1"/>
      <c r="G1495" s="1"/>
      <c r="H1495" s="1"/>
      <c r="I1495" s="1"/>
    </row>
    <row r="1496" spans="1:9">
      <c r="A1496" s="1"/>
      <c r="B1496" s="2"/>
      <c r="C1496" s="2"/>
      <c r="D1496" s="2"/>
      <c r="E1496" s="1"/>
      <c r="F1496" s="1"/>
      <c r="G1496" s="1"/>
      <c r="H1496" s="1"/>
      <c r="I1496" s="1"/>
    </row>
    <row r="1497" spans="1:9">
      <c r="A1497" s="1"/>
      <c r="B1497" s="2"/>
      <c r="C1497" s="2"/>
      <c r="D1497" s="2"/>
      <c r="E1497" s="1"/>
      <c r="F1497" s="1"/>
      <c r="G1497" s="1"/>
      <c r="H1497" s="1"/>
      <c r="I1497" s="1"/>
    </row>
    <row r="1498" spans="1:9">
      <c r="A1498" s="1"/>
      <c r="B1498" s="2"/>
      <c r="C1498" s="2"/>
      <c r="D1498" s="2"/>
      <c r="E1498" s="1"/>
      <c r="F1498" s="1"/>
      <c r="G1498" s="1"/>
      <c r="H1498" s="1"/>
      <c r="I1498" s="1"/>
    </row>
    <row r="1499" spans="1:9">
      <c r="A1499" s="1"/>
      <c r="B1499" s="2"/>
      <c r="C1499" s="2"/>
      <c r="D1499" s="2"/>
      <c r="E1499" s="1"/>
      <c r="F1499" s="1"/>
      <c r="G1499" s="1"/>
      <c r="H1499" s="1"/>
      <c r="I1499" s="1"/>
    </row>
    <row r="1500" spans="1:9">
      <c r="A1500" s="1"/>
      <c r="B1500" s="2"/>
      <c r="C1500" s="2"/>
      <c r="D1500" s="2"/>
      <c r="E1500" s="1"/>
      <c r="F1500" s="1"/>
      <c r="G1500" s="1"/>
      <c r="H1500" s="1"/>
      <c r="I1500" s="1"/>
    </row>
    <row r="1501" spans="1:9">
      <c r="A1501" s="1"/>
      <c r="B1501" s="2"/>
      <c r="C1501" s="2"/>
      <c r="D1501" s="2"/>
      <c r="E1501" s="1"/>
      <c r="F1501" s="1"/>
      <c r="G1501" s="1"/>
      <c r="H1501" s="1"/>
      <c r="I1501" s="1"/>
    </row>
    <row r="1502" spans="1:9">
      <c r="A1502" s="1"/>
      <c r="B1502" s="2"/>
      <c r="C1502" s="2"/>
      <c r="D1502" s="2"/>
      <c r="E1502" s="1"/>
      <c r="F1502" s="1"/>
      <c r="G1502" s="1"/>
      <c r="H1502" s="1"/>
      <c r="I1502" s="1"/>
    </row>
    <row r="1503" spans="1:9">
      <c r="A1503" s="1"/>
      <c r="B1503" s="2"/>
      <c r="C1503" s="2"/>
      <c r="D1503" s="2"/>
      <c r="E1503" s="1"/>
      <c r="F1503" s="1"/>
      <c r="G1503" s="1"/>
      <c r="H1503" s="1"/>
      <c r="I1503" s="1"/>
    </row>
    <row r="1504" spans="1:9">
      <c r="A1504" s="1"/>
      <c r="B1504" s="2"/>
      <c r="C1504" s="2"/>
      <c r="D1504" s="2"/>
      <c r="E1504" s="1"/>
      <c r="F1504" s="1"/>
      <c r="G1504" s="1"/>
      <c r="H1504" s="1"/>
      <c r="I1504" s="1"/>
    </row>
    <row r="1505" spans="1:9">
      <c r="A1505" s="1"/>
      <c r="B1505" s="2"/>
      <c r="C1505" s="2"/>
      <c r="D1505" s="2"/>
      <c r="E1505" s="1"/>
      <c r="F1505" s="1"/>
      <c r="G1505" s="1"/>
      <c r="H1505" s="1"/>
      <c r="I1505" s="1"/>
    </row>
    <row r="1506" spans="1:9">
      <c r="A1506" s="1"/>
      <c r="B1506" s="2"/>
      <c r="C1506" s="2"/>
      <c r="D1506" s="2"/>
      <c r="E1506" s="1"/>
      <c r="F1506" s="1"/>
      <c r="G1506" s="1"/>
      <c r="H1506" s="1"/>
      <c r="I1506" s="1"/>
    </row>
    <row r="1507" spans="1:9">
      <c r="A1507" s="1"/>
      <c r="B1507" s="2"/>
      <c r="C1507" s="2"/>
      <c r="D1507" s="2"/>
      <c r="E1507" s="1"/>
      <c r="F1507" s="1"/>
      <c r="G1507" s="1"/>
      <c r="H1507" s="1"/>
      <c r="I1507" s="1"/>
    </row>
    <row r="1508" spans="1:9">
      <c r="A1508" s="1"/>
      <c r="B1508" s="2"/>
      <c r="C1508" s="2"/>
      <c r="D1508" s="2"/>
      <c r="E1508" s="1"/>
      <c r="F1508" s="1"/>
      <c r="G1508" s="1"/>
      <c r="H1508" s="1"/>
      <c r="I1508" s="1"/>
    </row>
    <row r="1509" spans="1:9">
      <c r="A1509" s="1"/>
      <c r="B1509" s="2"/>
      <c r="C1509" s="2"/>
      <c r="D1509" s="2"/>
      <c r="E1509" s="1"/>
      <c r="F1509" s="1"/>
      <c r="G1509" s="1"/>
      <c r="H1509" s="1"/>
      <c r="I1509" s="1"/>
    </row>
    <row r="1510" spans="1:9">
      <c r="A1510" s="1"/>
      <c r="B1510" s="2"/>
      <c r="C1510" s="2"/>
      <c r="D1510" s="2"/>
      <c r="E1510" s="1"/>
      <c r="F1510" s="1"/>
      <c r="G1510" s="1"/>
      <c r="H1510" s="1"/>
      <c r="I1510" s="1"/>
    </row>
    <row r="1511" spans="1:9">
      <c r="A1511" s="1"/>
      <c r="B1511" s="2"/>
      <c r="C1511" s="2"/>
      <c r="D1511" s="2"/>
      <c r="E1511" s="1"/>
      <c r="F1511" s="1"/>
      <c r="G1511" s="1"/>
      <c r="H1511" s="1"/>
      <c r="I1511" s="1"/>
    </row>
    <row r="1512" spans="1:9">
      <c r="A1512" s="1"/>
      <c r="B1512" s="2"/>
      <c r="C1512" s="2"/>
      <c r="D1512" s="2"/>
      <c r="E1512" s="1"/>
      <c r="F1512" s="1"/>
      <c r="G1512" s="1"/>
      <c r="H1512" s="1"/>
      <c r="I1512" s="1"/>
    </row>
    <row r="1513" spans="1:9">
      <c r="A1513" s="1"/>
      <c r="B1513" s="2"/>
      <c r="C1513" s="2"/>
      <c r="D1513" s="2"/>
      <c r="E1513" s="1"/>
      <c r="F1513" s="1"/>
      <c r="G1513" s="1"/>
      <c r="H1513" s="1"/>
      <c r="I1513" s="1"/>
    </row>
    <row r="1514" spans="1:9">
      <c r="A1514" s="1"/>
      <c r="B1514" s="2"/>
      <c r="C1514" s="2"/>
      <c r="D1514" s="2"/>
      <c r="E1514" s="1"/>
      <c r="F1514" s="1"/>
      <c r="G1514" s="1"/>
      <c r="H1514" s="1"/>
      <c r="I1514" s="1"/>
    </row>
    <row r="1515" spans="1:9">
      <c r="A1515" s="1"/>
      <c r="B1515" s="2"/>
      <c r="C1515" s="2"/>
      <c r="D1515" s="2"/>
      <c r="E1515" s="1"/>
      <c r="F1515" s="1"/>
      <c r="G1515" s="1"/>
      <c r="H1515" s="1"/>
      <c r="I1515" s="1"/>
    </row>
    <row r="1516" spans="1:9">
      <c r="A1516" s="1"/>
      <c r="B1516" s="2"/>
      <c r="C1516" s="2"/>
      <c r="D1516" s="2"/>
      <c r="E1516" s="1"/>
      <c r="F1516" s="1"/>
      <c r="G1516" s="1"/>
      <c r="H1516" s="1"/>
      <c r="I1516" s="1"/>
    </row>
    <row r="1517" spans="1:9">
      <c r="A1517" s="1"/>
      <c r="B1517" s="2"/>
      <c r="C1517" s="2"/>
      <c r="D1517" s="2"/>
      <c r="E1517" s="1"/>
      <c r="F1517" s="1"/>
      <c r="G1517" s="1"/>
      <c r="H1517" s="1"/>
      <c r="I1517" s="1"/>
    </row>
    <row r="1518" spans="1:9">
      <c r="A1518" s="1"/>
      <c r="B1518" s="2"/>
      <c r="C1518" s="2"/>
      <c r="D1518" s="2"/>
      <c r="E1518" s="1"/>
      <c r="F1518" s="1"/>
      <c r="G1518" s="1"/>
      <c r="H1518" s="1"/>
      <c r="I1518" s="1"/>
    </row>
    <row r="1519" spans="1:9">
      <c r="A1519" s="1"/>
      <c r="B1519" s="2"/>
      <c r="C1519" s="2"/>
      <c r="D1519" s="2"/>
      <c r="E1519" s="1"/>
      <c r="F1519" s="1"/>
      <c r="G1519" s="1"/>
      <c r="H1519" s="1"/>
      <c r="I1519" s="1"/>
    </row>
    <row r="1520" spans="1:9">
      <c r="A1520" s="1"/>
      <c r="B1520" s="2"/>
      <c r="C1520" s="2"/>
      <c r="D1520" s="2"/>
      <c r="E1520" s="1"/>
      <c r="F1520" s="1"/>
      <c r="G1520" s="1"/>
      <c r="H1520" s="1"/>
      <c r="I1520" s="1"/>
    </row>
    <row r="1521" spans="1:9">
      <c r="A1521" s="1"/>
      <c r="B1521" s="2"/>
      <c r="C1521" s="2"/>
      <c r="D1521" s="2"/>
      <c r="E1521" s="1"/>
      <c r="F1521" s="1"/>
      <c r="G1521" s="1"/>
      <c r="H1521" s="1"/>
      <c r="I1521" s="1"/>
    </row>
    <row r="1522" spans="1:9">
      <c r="A1522" s="1"/>
      <c r="B1522" s="2"/>
      <c r="C1522" s="2"/>
      <c r="D1522" s="2"/>
      <c r="E1522" s="1"/>
      <c r="F1522" s="1"/>
      <c r="G1522" s="1"/>
      <c r="H1522" s="1"/>
      <c r="I1522" s="1"/>
    </row>
    <row r="1523" spans="1:9">
      <c r="A1523" s="1"/>
      <c r="B1523" s="2"/>
      <c r="C1523" s="2"/>
      <c r="D1523" s="2"/>
      <c r="E1523" s="1"/>
      <c r="F1523" s="1"/>
      <c r="G1523" s="1"/>
      <c r="H1523" s="1"/>
      <c r="I1523" s="1"/>
    </row>
    <row r="1524" spans="1:9">
      <c r="A1524" s="1"/>
      <c r="B1524" s="2"/>
      <c r="C1524" s="2"/>
      <c r="D1524" s="2"/>
      <c r="E1524" s="1"/>
      <c r="F1524" s="1"/>
      <c r="G1524" s="1"/>
      <c r="H1524" s="1"/>
      <c r="I1524" s="1"/>
    </row>
    <row r="1525" spans="1:9">
      <c r="A1525" s="1"/>
      <c r="B1525" s="2"/>
      <c r="C1525" s="2"/>
      <c r="D1525" s="2"/>
      <c r="E1525" s="1"/>
      <c r="F1525" s="1"/>
      <c r="G1525" s="1"/>
      <c r="H1525" s="1"/>
      <c r="I1525" s="1"/>
    </row>
    <row r="1526" spans="1:9">
      <c r="A1526" s="1"/>
      <c r="B1526" s="2"/>
      <c r="C1526" s="2"/>
      <c r="D1526" s="2"/>
      <c r="E1526" s="1"/>
      <c r="F1526" s="1"/>
      <c r="G1526" s="1"/>
      <c r="H1526" s="1"/>
      <c r="I1526" s="1"/>
    </row>
    <row r="1527" spans="1:9">
      <c r="A1527" s="1"/>
      <c r="B1527" s="2"/>
      <c r="C1527" s="2"/>
      <c r="D1527" s="2"/>
      <c r="E1527" s="1"/>
      <c r="F1527" s="1"/>
      <c r="G1527" s="1"/>
      <c r="H1527" s="1"/>
      <c r="I1527" s="1"/>
    </row>
    <row r="1528" spans="1:9">
      <c r="A1528" s="1"/>
      <c r="B1528" s="2"/>
      <c r="C1528" s="2"/>
      <c r="D1528" s="2"/>
      <c r="E1528" s="1"/>
      <c r="F1528" s="1"/>
      <c r="G1528" s="1"/>
      <c r="H1528" s="1"/>
      <c r="I1528" s="1"/>
    </row>
    <row r="1529" spans="1:9">
      <c r="A1529" s="1"/>
      <c r="B1529" s="2"/>
      <c r="C1529" s="2"/>
      <c r="D1529" s="2"/>
      <c r="E1529" s="1"/>
      <c r="F1529" s="1"/>
      <c r="G1529" s="1"/>
      <c r="H1529" s="1"/>
      <c r="I1529" s="1"/>
    </row>
    <row r="1530" spans="1:9">
      <c r="A1530" s="1"/>
      <c r="B1530" s="2"/>
      <c r="C1530" s="2"/>
      <c r="D1530" s="2"/>
      <c r="E1530" s="1"/>
      <c r="F1530" s="1"/>
      <c r="G1530" s="1"/>
      <c r="H1530" s="1"/>
      <c r="I1530" s="1"/>
    </row>
    <row r="1531" spans="1:9">
      <c r="A1531" s="1"/>
      <c r="B1531" s="2"/>
      <c r="C1531" s="2"/>
      <c r="D1531" s="2"/>
      <c r="E1531" s="1"/>
      <c r="F1531" s="1"/>
      <c r="G1531" s="1"/>
      <c r="H1531" s="1"/>
      <c r="I1531" s="1"/>
    </row>
    <row r="1532" spans="1:9">
      <c r="A1532" s="1"/>
      <c r="B1532" s="2"/>
      <c r="C1532" s="2"/>
      <c r="D1532" s="2"/>
      <c r="E1532" s="1"/>
      <c r="F1532" s="1"/>
      <c r="G1532" s="1"/>
      <c r="H1532" s="1"/>
      <c r="I1532" s="1"/>
    </row>
    <row r="1533" spans="1:9">
      <c r="A1533" s="1"/>
      <c r="B1533" s="2"/>
      <c r="C1533" s="2"/>
      <c r="D1533" s="2"/>
      <c r="E1533" s="1"/>
      <c r="F1533" s="1"/>
      <c r="G1533" s="1"/>
      <c r="H1533" s="1"/>
      <c r="I1533" s="1"/>
    </row>
    <row r="1534" spans="1:9">
      <c r="A1534" s="1"/>
      <c r="B1534" s="2"/>
      <c r="C1534" s="2"/>
      <c r="D1534" s="2"/>
      <c r="E1534" s="1"/>
      <c r="F1534" s="1"/>
      <c r="G1534" s="1"/>
      <c r="H1534" s="1"/>
      <c r="I1534" s="1"/>
    </row>
    <row r="1535" spans="1:9">
      <c r="A1535" s="1"/>
      <c r="B1535" s="2"/>
      <c r="C1535" s="2"/>
      <c r="D1535" s="2"/>
      <c r="E1535" s="1"/>
      <c r="F1535" s="1"/>
      <c r="G1535" s="1"/>
      <c r="H1535" s="1"/>
      <c r="I1535" s="1"/>
    </row>
    <row r="1536" spans="1:9">
      <c r="A1536" s="1"/>
      <c r="B1536" s="2"/>
      <c r="C1536" s="2"/>
      <c r="D1536" s="2"/>
      <c r="E1536" s="1"/>
      <c r="F1536" s="1"/>
      <c r="G1536" s="1"/>
      <c r="H1536" s="1"/>
      <c r="I1536" s="1"/>
    </row>
    <row r="1537" spans="1:9">
      <c r="A1537" s="1"/>
      <c r="B1537" s="2"/>
      <c r="C1537" s="2"/>
      <c r="D1537" s="2"/>
      <c r="E1537" s="1"/>
      <c r="F1537" s="1"/>
      <c r="G1537" s="1"/>
      <c r="H1537" s="1"/>
      <c r="I1537" s="1"/>
    </row>
    <row r="1538" spans="1:9">
      <c r="A1538" s="1"/>
      <c r="B1538" s="2"/>
      <c r="C1538" s="2"/>
      <c r="D1538" s="2"/>
      <c r="E1538" s="1"/>
      <c r="F1538" s="1"/>
      <c r="G1538" s="1"/>
      <c r="H1538" s="1"/>
      <c r="I1538" s="1"/>
    </row>
    <row r="1539" spans="1:9">
      <c r="A1539" s="1"/>
      <c r="B1539" s="2"/>
      <c r="C1539" s="2"/>
      <c r="D1539" s="2"/>
      <c r="E1539" s="1"/>
      <c r="F1539" s="1"/>
      <c r="G1539" s="1"/>
      <c r="H1539" s="1"/>
      <c r="I1539" s="1"/>
    </row>
    <row r="1540" spans="1:9">
      <c r="A1540" s="1"/>
      <c r="B1540" s="2"/>
      <c r="C1540" s="2"/>
      <c r="D1540" s="2"/>
      <c r="E1540" s="1"/>
      <c r="F1540" s="1"/>
      <c r="G1540" s="1"/>
      <c r="H1540" s="1"/>
      <c r="I1540" s="1"/>
    </row>
    <row r="1541" spans="1:9">
      <c r="A1541" s="1"/>
      <c r="B1541" s="2"/>
      <c r="C1541" s="2"/>
      <c r="D1541" s="2"/>
      <c r="E1541" s="1"/>
      <c r="F1541" s="1"/>
      <c r="G1541" s="1"/>
      <c r="H1541" s="1"/>
      <c r="I1541" s="1"/>
    </row>
    <row r="1542" spans="1:9">
      <c r="A1542" s="1"/>
      <c r="B1542" s="2"/>
      <c r="C1542" s="2"/>
      <c r="D1542" s="2"/>
      <c r="E1542" s="1"/>
      <c r="F1542" s="1"/>
      <c r="G1542" s="1"/>
      <c r="H1542" s="1"/>
      <c r="I1542" s="1"/>
    </row>
    <row r="1543" spans="1:9">
      <c r="A1543" s="1"/>
      <c r="B1543" s="2"/>
      <c r="C1543" s="2"/>
      <c r="D1543" s="2"/>
      <c r="E1543" s="1"/>
      <c r="F1543" s="1"/>
      <c r="G1543" s="1"/>
      <c r="H1543" s="1"/>
      <c r="I1543" s="1"/>
    </row>
    <row r="1544" spans="1:9">
      <c r="A1544" s="1"/>
      <c r="B1544" s="2"/>
      <c r="C1544" s="2"/>
      <c r="D1544" s="2"/>
      <c r="E1544" s="1"/>
      <c r="F1544" s="1"/>
      <c r="G1544" s="1"/>
      <c r="H1544" s="1"/>
      <c r="I1544" s="1"/>
    </row>
    <row r="1545" spans="1:9">
      <c r="A1545" s="1"/>
      <c r="B1545" s="2"/>
      <c r="C1545" s="2"/>
      <c r="D1545" s="2"/>
      <c r="E1545" s="1"/>
      <c r="F1545" s="1"/>
      <c r="G1545" s="1"/>
      <c r="H1545" s="1"/>
      <c r="I1545" s="1"/>
    </row>
    <row r="1546" spans="1:9">
      <c r="A1546" s="1"/>
      <c r="B1546" s="2"/>
      <c r="C1546" s="2"/>
      <c r="D1546" s="2"/>
      <c r="E1546" s="1"/>
      <c r="F1546" s="1"/>
      <c r="G1546" s="1"/>
      <c r="H1546" s="1"/>
      <c r="I1546" s="1"/>
    </row>
    <row r="1547" spans="1:9">
      <c r="A1547" s="1"/>
      <c r="B1547" s="2"/>
      <c r="C1547" s="2"/>
      <c r="D1547" s="2"/>
      <c r="E1547" s="1"/>
      <c r="F1547" s="1"/>
      <c r="G1547" s="1"/>
      <c r="H1547" s="1"/>
      <c r="I1547" s="1"/>
    </row>
    <row r="1548" spans="1:9">
      <c r="A1548" s="1"/>
      <c r="B1548" s="2"/>
      <c r="C1548" s="2"/>
      <c r="D1548" s="2"/>
      <c r="E1548" s="1"/>
      <c r="F1548" s="1"/>
      <c r="G1548" s="1"/>
      <c r="H1548" s="1"/>
      <c r="I1548" s="1"/>
    </row>
    <row r="1549" spans="1:9">
      <c r="A1549" s="1"/>
      <c r="B1549" s="2"/>
      <c r="C1549" s="2"/>
      <c r="D1549" s="2"/>
      <c r="E1549" s="1"/>
      <c r="F1549" s="1"/>
      <c r="G1549" s="1"/>
      <c r="H1549" s="1"/>
      <c r="I1549" s="1"/>
    </row>
    <row r="1550" spans="1:9">
      <c r="A1550" s="1"/>
      <c r="B1550" s="2"/>
      <c r="C1550" s="2"/>
      <c r="D1550" s="2"/>
      <c r="E1550" s="1"/>
      <c r="F1550" s="1"/>
      <c r="G1550" s="1"/>
      <c r="H1550" s="1"/>
      <c r="I1550" s="1"/>
    </row>
    <row r="1551" spans="1:9">
      <c r="A1551" s="1"/>
      <c r="B1551" s="2"/>
      <c r="C1551" s="2"/>
      <c r="D1551" s="2"/>
      <c r="E1551" s="1"/>
      <c r="F1551" s="1"/>
      <c r="G1551" s="1"/>
      <c r="H1551" s="1"/>
      <c r="I1551" s="1"/>
    </row>
    <row r="1552" spans="1:9">
      <c r="A1552" s="1"/>
      <c r="B1552" s="2"/>
      <c r="C1552" s="2"/>
      <c r="D1552" s="2"/>
      <c r="E1552" s="1"/>
      <c r="F1552" s="1"/>
      <c r="G1552" s="1"/>
      <c r="H1552" s="1"/>
      <c r="I1552" s="1"/>
    </row>
    <row r="1553" spans="1:9">
      <c r="A1553" s="1"/>
      <c r="B1553" s="2"/>
      <c r="C1553" s="2"/>
      <c r="D1553" s="2"/>
      <c r="E1553" s="1"/>
      <c r="F1553" s="1"/>
      <c r="G1553" s="1"/>
      <c r="H1553" s="1"/>
      <c r="I1553" s="1"/>
    </row>
    <row r="1554" spans="1:9">
      <c r="A1554" s="1"/>
      <c r="B1554" s="2"/>
      <c r="C1554" s="2"/>
      <c r="D1554" s="2"/>
      <c r="E1554" s="1"/>
      <c r="F1554" s="1"/>
      <c r="G1554" s="1"/>
      <c r="H1554" s="1"/>
      <c r="I1554" s="1"/>
    </row>
    <row r="1555" spans="1:9">
      <c r="A1555" s="1"/>
      <c r="B1555" s="2"/>
      <c r="C1555" s="2"/>
      <c r="D1555" s="2"/>
      <c r="E1555" s="1"/>
      <c r="F1555" s="1"/>
      <c r="G1555" s="1"/>
      <c r="H1555" s="1"/>
      <c r="I1555" s="1"/>
    </row>
    <row r="1556" spans="1:9">
      <c r="A1556" s="1"/>
      <c r="B1556" s="2"/>
      <c r="C1556" s="2"/>
      <c r="D1556" s="2"/>
      <c r="E1556" s="1"/>
      <c r="F1556" s="1"/>
      <c r="G1556" s="1"/>
      <c r="H1556" s="1"/>
      <c r="I1556" s="1"/>
    </row>
    <row r="1557" spans="1:9">
      <c r="A1557" s="1"/>
      <c r="B1557" s="2"/>
      <c r="C1557" s="2"/>
      <c r="D1557" s="2"/>
      <c r="E1557" s="1"/>
      <c r="F1557" s="1"/>
      <c r="G1557" s="1"/>
      <c r="H1557" s="1"/>
      <c r="I1557" s="1"/>
    </row>
    <row r="1558" spans="1:9">
      <c r="A1558" s="1"/>
      <c r="B1558" s="2"/>
      <c r="C1558" s="2"/>
      <c r="D1558" s="2"/>
      <c r="E1558" s="1"/>
      <c r="F1558" s="1"/>
      <c r="G1558" s="1"/>
      <c r="H1558" s="1"/>
      <c r="I1558" s="1"/>
    </row>
    <row r="1559" spans="1:9">
      <c r="A1559" s="1"/>
      <c r="B1559" s="2"/>
      <c r="C1559" s="2"/>
      <c r="D1559" s="2"/>
      <c r="E1559" s="1"/>
      <c r="F1559" s="1"/>
      <c r="G1559" s="1"/>
      <c r="H1559" s="1"/>
      <c r="I1559" s="1"/>
    </row>
    <row r="1560" spans="1:9">
      <c r="A1560" s="1"/>
      <c r="B1560" s="2"/>
      <c r="C1560" s="2"/>
      <c r="D1560" s="2"/>
      <c r="E1560" s="1"/>
      <c r="F1560" s="1"/>
      <c r="G1560" s="1"/>
      <c r="H1560" s="1"/>
      <c r="I1560" s="1"/>
    </row>
    <row r="1561" spans="1:9">
      <c r="A1561" s="1"/>
      <c r="B1561" s="2"/>
      <c r="C1561" s="2"/>
      <c r="D1561" s="2"/>
      <c r="E1561" s="1"/>
      <c r="F1561" s="1"/>
      <c r="G1561" s="1"/>
      <c r="H1561" s="1"/>
      <c r="I1561" s="1"/>
    </row>
    <row r="1562" spans="1:9">
      <c r="A1562" s="1"/>
      <c r="B1562" s="2"/>
      <c r="C1562" s="2"/>
      <c r="D1562" s="2"/>
      <c r="E1562" s="1"/>
      <c r="F1562" s="1"/>
      <c r="G1562" s="1"/>
      <c r="H1562" s="1"/>
      <c r="I1562" s="1"/>
    </row>
    <row r="1563" spans="1:9">
      <c r="A1563" s="1"/>
      <c r="B1563" s="2"/>
      <c r="C1563" s="2"/>
      <c r="D1563" s="2"/>
      <c r="E1563" s="1"/>
      <c r="F1563" s="1"/>
      <c r="G1563" s="1"/>
      <c r="H1563" s="1"/>
      <c r="I1563" s="1"/>
    </row>
    <row r="1564" spans="1:9">
      <c r="A1564" s="1"/>
      <c r="B1564" s="2"/>
      <c r="C1564" s="2"/>
      <c r="D1564" s="2"/>
      <c r="E1564" s="1"/>
      <c r="F1564" s="1"/>
      <c r="G1564" s="1"/>
      <c r="H1564" s="1"/>
      <c r="I1564" s="1"/>
    </row>
    <row r="1565" spans="1:9">
      <c r="A1565" s="1"/>
      <c r="B1565" s="2"/>
      <c r="C1565" s="2"/>
      <c r="D1565" s="2"/>
      <c r="E1565" s="1"/>
      <c r="F1565" s="1"/>
      <c r="G1565" s="1"/>
      <c r="H1565" s="1"/>
      <c r="I1565" s="1"/>
    </row>
    <row r="1566" spans="1:9">
      <c r="A1566" s="1"/>
      <c r="B1566" s="2"/>
      <c r="C1566" s="2"/>
      <c r="D1566" s="2"/>
      <c r="E1566" s="1"/>
      <c r="F1566" s="1"/>
      <c r="G1566" s="1"/>
      <c r="H1566" s="1"/>
      <c r="I1566" s="1"/>
    </row>
    <row r="1567" spans="1:9">
      <c r="A1567" s="1"/>
      <c r="B1567" s="2"/>
      <c r="C1567" s="2"/>
      <c r="D1567" s="2"/>
      <c r="E1567" s="1"/>
      <c r="F1567" s="1"/>
      <c r="G1567" s="1"/>
      <c r="H1567" s="1"/>
      <c r="I1567" s="1"/>
    </row>
    <row r="1568" spans="1:9">
      <c r="A1568" s="1"/>
      <c r="B1568" s="2"/>
      <c r="C1568" s="2"/>
      <c r="D1568" s="2"/>
      <c r="E1568" s="1"/>
      <c r="F1568" s="1"/>
      <c r="G1568" s="1"/>
      <c r="H1568" s="1"/>
      <c r="I1568" s="1"/>
    </row>
    <row r="1569" spans="1:9">
      <c r="A1569" s="1"/>
      <c r="B1569" s="2"/>
      <c r="C1569" s="2"/>
      <c r="D1569" s="2"/>
      <c r="E1569" s="1"/>
      <c r="F1569" s="1"/>
      <c r="G1569" s="1"/>
      <c r="H1569" s="1"/>
      <c r="I1569" s="1"/>
    </row>
    <row r="1570" spans="1:9">
      <c r="A1570" s="1"/>
      <c r="B1570" s="2"/>
      <c r="C1570" s="2"/>
      <c r="D1570" s="2"/>
      <c r="E1570" s="1"/>
      <c r="F1570" s="1"/>
      <c r="G1570" s="1"/>
      <c r="H1570" s="1"/>
      <c r="I1570" s="1"/>
    </row>
    <row r="1571" spans="1:9">
      <c r="A1571" s="1"/>
      <c r="B1571" s="2"/>
      <c r="C1571" s="2"/>
      <c r="D1571" s="2"/>
      <c r="E1571" s="1"/>
      <c r="F1571" s="1"/>
      <c r="G1571" s="1"/>
      <c r="H1571" s="1"/>
      <c r="I1571" s="1"/>
    </row>
    <row r="1572" spans="1:9">
      <c r="A1572" s="1"/>
      <c r="B1572" s="2"/>
      <c r="C1572" s="2"/>
      <c r="D1572" s="2"/>
      <c r="E1572" s="1"/>
      <c r="F1572" s="1"/>
      <c r="G1572" s="1"/>
      <c r="H1572" s="1"/>
      <c r="I1572" s="1"/>
    </row>
    <row r="1573" spans="1:9">
      <c r="A1573" s="1"/>
      <c r="B1573" s="2"/>
      <c r="C1573" s="2"/>
      <c r="D1573" s="2"/>
      <c r="E1573" s="1"/>
      <c r="F1573" s="1"/>
      <c r="G1573" s="1"/>
      <c r="H1573" s="1"/>
      <c r="I1573" s="1"/>
    </row>
    <row r="1574" spans="1:9">
      <c r="A1574" s="1"/>
      <c r="B1574" s="2"/>
      <c r="C1574" s="2"/>
      <c r="D1574" s="2"/>
      <c r="E1574" s="1"/>
      <c r="F1574" s="1"/>
      <c r="G1574" s="1"/>
      <c r="H1574" s="1"/>
      <c r="I1574" s="1"/>
    </row>
    <row r="1575" spans="1:9">
      <c r="A1575" s="1"/>
      <c r="B1575" s="2"/>
      <c r="C1575" s="2"/>
      <c r="D1575" s="2"/>
      <c r="E1575" s="1"/>
      <c r="F1575" s="1"/>
      <c r="G1575" s="1"/>
      <c r="H1575" s="1"/>
      <c r="I1575" s="1"/>
    </row>
    <row r="1576" spans="1:9">
      <c r="A1576" s="1"/>
      <c r="B1576" s="2"/>
      <c r="C1576" s="2"/>
      <c r="D1576" s="2"/>
      <c r="E1576" s="1"/>
      <c r="F1576" s="1"/>
      <c r="G1576" s="1"/>
      <c r="H1576" s="1"/>
      <c r="I1576" s="1"/>
    </row>
    <row r="1577" spans="1:9">
      <c r="A1577" s="1"/>
      <c r="B1577" s="2"/>
      <c r="C1577" s="2"/>
      <c r="D1577" s="2"/>
      <c r="E1577" s="1"/>
      <c r="F1577" s="1"/>
      <c r="G1577" s="1"/>
      <c r="H1577" s="1"/>
      <c r="I1577" s="1"/>
    </row>
    <row r="1578" spans="1:9">
      <c r="A1578" s="1"/>
      <c r="B1578" s="2"/>
      <c r="C1578" s="2"/>
      <c r="D1578" s="2"/>
      <c r="E1578" s="1"/>
      <c r="F1578" s="1"/>
      <c r="G1578" s="1"/>
      <c r="H1578" s="1"/>
      <c r="I1578" s="1"/>
    </row>
    <row r="1579" spans="1:9">
      <c r="A1579" s="1"/>
      <c r="B1579" s="2"/>
      <c r="C1579" s="2"/>
      <c r="D1579" s="2"/>
      <c r="E1579" s="1"/>
      <c r="F1579" s="1"/>
      <c r="G1579" s="1"/>
      <c r="H1579" s="1"/>
      <c r="I1579" s="1"/>
    </row>
    <row r="1580" spans="1:9">
      <c r="A1580" s="1"/>
      <c r="B1580" s="2"/>
      <c r="C1580" s="2"/>
      <c r="D1580" s="2"/>
      <c r="E1580" s="1"/>
      <c r="F1580" s="1"/>
      <c r="G1580" s="1"/>
      <c r="H1580" s="1"/>
      <c r="I1580" s="1"/>
    </row>
    <row r="1581" spans="1:9">
      <c r="A1581" s="1"/>
      <c r="B1581" s="2"/>
      <c r="C1581" s="2"/>
      <c r="D1581" s="2"/>
      <c r="E1581" s="1"/>
      <c r="F1581" s="1"/>
      <c r="G1581" s="1"/>
      <c r="H1581" s="1"/>
      <c r="I1581" s="1"/>
    </row>
    <row r="1582" spans="1:9">
      <c r="A1582" s="1"/>
      <c r="B1582" s="2"/>
      <c r="C1582" s="2"/>
      <c r="D1582" s="2"/>
      <c r="E1582" s="1"/>
      <c r="F1582" s="1"/>
      <c r="G1582" s="1"/>
      <c r="H1582" s="1"/>
      <c r="I1582" s="1"/>
    </row>
    <row r="1583" spans="1:9">
      <c r="A1583" s="1"/>
      <c r="B1583" s="2"/>
      <c r="C1583" s="2"/>
      <c r="D1583" s="2"/>
      <c r="E1583" s="1"/>
      <c r="F1583" s="1"/>
      <c r="G1583" s="1"/>
      <c r="H1583" s="1"/>
      <c r="I1583" s="1"/>
    </row>
    <row r="1584" spans="1:9">
      <c r="A1584" s="1"/>
      <c r="B1584" s="2"/>
      <c r="C1584" s="2"/>
      <c r="D1584" s="2"/>
      <c r="E1584" s="1"/>
      <c r="F1584" s="1"/>
      <c r="G1584" s="1"/>
      <c r="H1584" s="1"/>
      <c r="I1584" s="1"/>
    </row>
    <row r="1585" spans="1:9">
      <c r="A1585" s="1"/>
      <c r="B1585" s="2"/>
      <c r="C1585" s="2"/>
      <c r="D1585" s="2"/>
      <c r="E1585" s="1"/>
      <c r="F1585" s="1"/>
      <c r="G1585" s="1"/>
      <c r="H1585" s="1"/>
      <c r="I1585" s="1"/>
    </row>
    <row r="1586" spans="1:9">
      <c r="A1586" s="1"/>
      <c r="B1586" s="2"/>
      <c r="C1586" s="2"/>
      <c r="D1586" s="2"/>
      <c r="E1586" s="1"/>
      <c r="F1586" s="1"/>
      <c r="G1586" s="1"/>
      <c r="H1586" s="1"/>
      <c r="I1586" s="1"/>
    </row>
    <row r="1587" spans="1:9">
      <c r="A1587" s="1"/>
      <c r="B1587" s="2"/>
      <c r="C1587" s="2"/>
      <c r="D1587" s="2"/>
      <c r="E1587" s="1"/>
      <c r="F1587" s="1"/>
      <c r="G1587" s="1"/>
      <c r="H1587" s="1"/>
      <c r="I1587" s="1"/>
    </row>
    <row r="1588" spans="1:9">
      <c r="A1588" s="1"/>
      <c r="B1588" s="2"/>
      <c r="C1588" s="2"/>
      <c r="D1588" s="2"/>
      <c r="E1588" s="1"/>
      <c r="F1588" s="1"/>
      <c r="G1588" s="1"/>
      <c r="H1588" s="1"/>
      <c r="I1588" s="1"/>
    </row>
    <row r="1589" spans="1:9">
      <c r="A1589" s="1"/>
      <c r="B1589" s="2"/>
      <c r="C1589" s="2"/>
      <c r="D1589" s="2"/>
      <c r="E1589" s="1"/>
      <c r="F1589" s="1"/>
      <c r="G1589" s="1"/>
      <c r="H1589" s="1"/>
      <c r="I1589" s="1"/>
    </row>
    <row r="1590" spans="1:9">
      <c r="A1590" s="1"/>
      <c r="B1590" s="2"/>
      <c r="C1590" s="2"/>
      <c r="D1590" s="2"/>
      <c r="E1590" s="1"/>
      <c r="F1590" s="1"/>
      <c r="G1590" s="1"/>
      <c r="H1590" s="1"/>
      <c r="I1590" s="1"/>
    </row>
    <row r="1591" spans="1:9">
      <c r="A1591" s="1"/>
      <c r="B1591" s="2"/>
      <c r="C1591" s="2"/>
      <c r="D1591" s="2"/>
      <c r="E1591" s="1"/>
      <c r="F1591" s="1"/>
      <c r="G1591" s="1"/>
      <c r="H1591" s="1"/>
      <c r="I1591" s="1"/>
    </row>
    <row r="1592" spans="1:9">
      <c r="A1592" s="1"/>
      <c r="B1592" s="2"/>
      <c r="C1592" s="2"/>
      <c r="D1592" s="2"/>
      <c r="E1592" s="1"/>
      <c r="F1592" s="1"/>
      <c r="G1592" s="1"/>
      <c r="H1592" s="1"/>
      <c r="I1592" s="1"/>
    </row>
    <row r="1593" spans="1:9">
      <c r="A1593" s="1"/>
      <c r="B1593" s="2"/>
      <c r="C1593" s="2"/>
      <c r="D1593" s="2"/>
      <c r="E1593" s="1"/>
      <c r="F1593" s="1"/>
      <c r="G1593" s="1"/>
      <c r="H1593" s="1"/>
      <c r="I1593" s="1"/>
    </row>
    <row r="1594" spans="1:9">
      <c r="A1594" s="1"/>
      <c r="B1594" s="2"/>
      <c r="C1594" s="2"/>
      <c r="D1594" s="2"/>
      <c r="E1594" s="1"/>
      <c r="F1594" s="1"/>
      <c r="G1594" s="1"/>
      <c r="H1594" s="1"/>
      <c r="I1594" s="1"/>
    </row>
    <row r="1595" spans="1:9">
      <c r="A1595" s="1"/>
      <c r="B1595" s="2"/>
      <c r="C1595" s="2"/>
      <c r="D1595" s="2"/>
      <c r="E1595" s="1"/>
      <c r="F1595" s="1"/>
      <c r="G1595" s="1"/>
      <c r="H1595" s="1"/>
      <c r="I1595" s="1"/>
    </row>
    <row r="1596" spans="1:9">
      <c r="A1596" s="1"/>
      <c r="B1596" s="2"/>
      <c r="C1596" s="2"/>
      <c r="D1596" s="2"/>
      <c r="E1596" s="1"/>
      <c r="F1596" s="1"/>
      <c r="G1596" s="1"/>
      <c r="H1596" s="1"/>
      <c r="I1596" s="1"/>
    </row>
    <row r="1597" spans="1:9">
      <c r="A1597" s="1"/>
      <c r="B1597" s="2"/>
      <c r="C1597" s="2"/>
      <c r="D1597" s="2"/>
      <c r="E1597" s="1"/>
      <c r="F1597" s="1"/>
      <c r="G1597" s="1"/>
      <c r="H1597" s="1"/>
      <c r="I1597" s="1"/>
    </row>
    <row r="1598" spans="1:9">
      <c r="A1598" s="1"/>
      <c r="B1598" s="2"/>
      <c r="C1598" s="2"/>
      <c r="D1598" s="2"/>
      <c r="E1598" s="1"/>
      <c r="F1598" s="1"/>
      <c r="G1598" s="1"/>
      <c r="H1598" s="1"/>
      <c r="I1598" s="1"/>
    </row>
    <row r="1599" spans="1:9">
      <c r="A1599" s="1"/>
      <c r="B1599" s="2"/>
      <c r="C1599" s="2"/>
      <c r="D1599" s="2"/>
      <c r="E1599" s="1"/>
      <c r="F1599" s="1"/>
      <c r="G1599" s="1"/>
      <c r="H1599" s="1"/>
      <c r="I1599" s="1"/>
    </row>
    <row r="1600" spans="1:9">
      <c r="A1600" s="1"/>
      <c r="B1600" s="2"/>
      <c r="C1600" s="2"/>
      <c r="D1600" s="2"/>
      <c r="E1600" s="1"/>
      <c r="F1600" s="1"/>
      <c r="G1600" s="1"/>
      <c r="H1600" s="1"/>
      <c r="I1600" s="1"/>
    </row>
    <row r="1601" spans="1:9">
      <c r="A1601" s="1"/>
      <c r="B1601" s="2"/>
      <c r="C1601" s="2"/>
      <c r="D1601" s="2"/>
      <c r="E1601" s="1"/>
      <c r="F1601" s="1"/>
      <c r="G1601" s="1"/>
      <c r="H1601" s="1"/>
      <c r="I1601" s="1"/>
    </row>
    <row r="1602" spans="1:9">
      <c r="A1602" s="1"/>
      <c r="B1602" s="2"/>
      <c r="C1602" s="2"/>
      <c r="D1602" s="2"/>
      <c r="E1602" s="1"/>
      <c r="F1602" s="1"/>
      <c r="G1602" s="1"/>
      <c r="H1602" s="1"/>
      <c r="I1602" s="1"/>
    </row>
    <row r="1603" spans="1:9">
      <c r="A1603" s="1"/>
      <c r="B1603" s="2"/>
      <c r="C1603" s="2"/>
      <c r="D1603" s="2"/>
      <c r="E1603" s="1"/>
      <c r="F1603" s="1"/>
      <c r="G1603" s="1"/>
      <c r="H1603" s="1"/>
      <c r="I1603" s="1"/>
    </row>
    <row r="1604" spans="1:9">
      <c r="A1604" s="1"/>
      <c r="B1604" s="2"/>
      <c r="C1604" s="2"/>
      <c r="D1604" s="2"/>
      <c r="E1604" s="1"/>
      <c r="F1604" s="1"/>
      <c r="G1604" s="1"/>
      <c r="H1604" s="1"/>
      <c r="I1604" s="1"/>
    </row>
    <row r="1605" spans="1:9">
      <c r="A1605" s="1"/>
      <c r="B1605" s="2"/>
      <c r="C1605" s="2"/>
      <c r="D1605" s="2"/>
      <c r="E1605" s="1"/>
      <c r="F1605" s="1"/>
      <c r="G1605" s="1"/>
      <c r="H1605" s="1"/>
      <c r="I1605" s="1"/>
    </row>
    <row r="1606" spans="1:9">
      <c r="A1606" s="1"/>
      <c r="B1606" s="2"/>
      <c r="C1606" s="2"/>
      <c r="D1606" s="2"/>
      <c r="E1606" s="1"/>
      <c r="F1606" s="1"/>
      <c r="G1606" s="1"/>
      <c r="H1606" s="1"/>
      <c r="I1606" s="1"/>
    </row>
    <row r="1607" spans="1:9">
      <c r="A1607" s="1"/>
      <c r="B1607" s="2"/>
      <c r="C1607" s="2"/>
      <c r="D1607" s="2"/>
      <c r="E1607" s="1"/>
      <c r="F1607" s="1"/>
      <c r="G1607" s="1"/>
      <c r="H1607" s="1"/>
      <c r="I1607" s="1"/>
    </row>
    <row r="1608" spans="1:9">
      <c r="A1608" s="1"/>
      <c r="B1608" s="2"/>
      <c r="C1608" s="2"/>
      <c r="D1608" s="2"/>
      <c r="E1608" s="1"/>
      <c r="F1608" s="1"/>
      <c r="G1608" s="1"/>
      <c r="H1608" s="1"/>
      <c r="I1608" s="1"/>
    </row>
    <row r="1609" spans="1:9">
      <c r="A1609" s="1"/>
      <c r="B1609" s="2"/>
      <c r="C1609" s="2"/>
      <c r="D1609" s="2"/>
      <c r="E1609" s="1"/>
      <c r="F1609" s="1"/>
      <c r="G1609" s="1"/>
      <c r="H1609" s="1"/>
      <c r="I1609" s="1"/>
    </row>
    <row r="1610" spans="1:9">
      <c r="A1610" s="1"/>
      <c r="B1610" s="2"/>
      <c r="C1610" s="2"/>
      <c r="D1610" s="2"/>
      <c r="E1610" s="1"/>
      <c r="F1610" s="1"/>
      <c r="G1610" s="1"/>
      <c r="H1610" s="1"/>
      <c r="I1610" s="1"/>
    </row>
    <row r="1611" spans="1:9">
      <c r="A1611" s="1"/>
      <c r="B1611" s="2"/>
      <c r="C1611" s="2"/>
      <c r="D1611" s="2"/>
      <c r="E1611" s="1"/>
      <c r="F1611" s="1"/>
      <c r="G1611" s="1"/>
      <c r="H1611" s="1"/>
      <c r="I1611" s="1"/>
    </row>
    <row r="1612" spans="1:9">
      <c r="A1612" s="1"/>
      <c r="B1612" s="2"/>
      <c r="C1612" s="2"/>
      <c r="D1612" s="2"/>
      <c r="E1612" s="1"/>
      <c r="F1612" s="1"/>
      <c r="G1612" s="1"/>
      <c r="H1612" s="1"/>
      <c r="I1612" s="1"/>
    </row>
    <row r="1613" spans="1:9">
      <c r="A1613" s="1"/>
      <c r="B1613" s="2"/>
      <c r="C1613" s="2"/>
      <c r="D1613" s="2"/>
      <c r="E1613" s="1"/>
      <c r="F1613" s="1"/>
      <c r="G1613" s="1"/>
      <c r="H1613" s="1"/>
      <c r="I1613" s="1"/>
    </row>
    <row r="1614" spans="1:9">
      <c r="A1614" s="1"/>
      <c r="B1614" s="2"/>
      <c r="C1614" s="2"/>
      <c r="D1614" s="2"/>
      <c r="E1614" s="1"/>
      <c r="F1614" s="1"/>
      <c r="G1614" s="1"/>
      <c r="H1614" s="1"/>
      <c r="I1614" s="1"/>
    </row>
    <row r="1615" spans="1:9">
      <c r="A1615" s="1"/>
      <c r="B1615" s="2"/>
      <c r="C1615" s="2"/>
      <c r="D1615" s="2"/>
      <c r="E1615" s="1"/>
      <c r="F1615" s="1"/>
      <c r="G1615" s="1"/>
      <c r="H1615" s="1"/>
      <c r="I1615" s="1"/>
    </row>
    <row r="1616" spans="1:9">
      <c r="A1616" s="1"/>
      <c r="B1616" s="2"/>
      <c r="C1616" s="2"/>
      <c r="D1616" s="2"/>
      <c r="E1616" s="1"/>
      <c r="F1616" s="1"/>
      <c r="G1616" s="1"/>
      <c r="H1616" s="1"/>
      <c r="I1616" s="1"/>
    </row>
    <row r="1617" spans="1:9">
      <c r="A1617" s="1"/>
      <c r="B1617" s="2"/>
      <c r="C1617" s="2"/>
      <c r="D1617" s="2"/>
      <c r="E1617" s="1"/>
      <c r="F1617" s="1"/>
      <c r="G1617" s="1"/>
      <c r="H1617" s="1"/>
      <c r="I1617" s="1"/>
    </row>
    <row r="1618" spans="1:9">
      <c r="A1618" s="1"/>
      <c r="B1618" s="2"/>
      <c r="C1618" s="2"/>
      <c r="D1618" s="2"/>
      <c r="E1618" s="1"/>
      <c r="F1618" s="1"/>
      <c r="G1618" s="1"/>
      <c r="H1618" s="1"/>
      <c r="I1618" s="1"/>
    </row>
    <row r="1619" spans="1:9">
      <c r="A1619" s="1"/>
      <c r="B1619" s="2"/>
      <c r="C1619" s="2"/>
      <c r="D1619" s="2"/>
      <c r="E1619" s="1"/>
      <c r="F1619" s="1"/>
      <c r="G1619" s="1"/>
      <c r="H1619" s="1"/>
      <c r="I1619" s="1"/>
    </row>
    <row r="1620" spans="1:9">
      <c r="A1620" s="1"/>
      <c r="B1620" s="2"/>
      <c r="C1620" s="2"/>
      <c r="D1620" s="2"/>
      <c r="E1620" s="1"/>
      <c r="F1620" s="1"/>
      <c r="G1620" s="1"/>
      <c r="H1620" s="1"/>
      <c r="I1620" s="1"/>
    </row>
    <row r="1621" spans="1:9">
      <c r="A1621" s="1"/>
      <c r="B1621" s="2"/>
      <c r="C1621" s="2"/>
      <c r="D1621" s="2"/>
      <c r="E1621" s="1"/>
      <c r="F1621" s="1"/>
      <c r="G1621" s="1"/>
      <c r="H1621" s="1"/>
      <c r="I1621" s="1"/>
    </row>
    <row r="1622" spans="1:9">
      <c r="A1622" s="1"/>
      <c r="B1622" s="2"/>
      <c r="C1622" s="2"/>
      <c r="D1622" s="2"/>
      <c r="E1622" s="1"/>
      <c r="F1622" s="1"/>
      <c r="G1622" s="1"/>
      <c r="H1622" s="1"/>
      <c r="I1622" s="1"/>
    </row>
    <row r="1623" spans="1:9">
      <c r="A1623" s="1"/>
      <c r="B1623" s="2"/>
      <c r="C1623" s="2"/>
      <c r="D1623" s="2"/>
      <c r="E1623" s="1"/>
      <c r="F1623" s="1"/>
      <c r="G1623" s="1"/>
      <c r="H1623" s="1"/>
      <c r="I1623" s="1"/>
    </row>
    <row r="1624" spans="1:9">
      <c r="A1624" s="1"/>
      <c r="B1624" s="2"/>
      <c r="C1624" s="2"/>
      <c r="D1624" s="2"/>
      <c r="E1624" s="1"/>
      <c r="F1624" s="1"/>
      <c r="G1624" s="1"/>
      <c r="H1624" s="1"/>
      <c r="I1624" s="1"/>
    </row>
    <row r="1625" spans="1:9">
      <c r="A1625" s="1"/>
      <c r="B1625" s="2"/>
      <c r="C1625" s="2"/>
      <c r="D1625" s="2"/>
      <c r="E1625" s="1"/>
      <c r="F1625" s="1"/>
      <c r="G1625" s="1"/>
      <c r="H1625" s="1"/>
      <c r="I1625" s="1"/>
    </row>
    <row r="1626" spans="1:9">
      <c r="A1626" s="1"/>
      <c r="B1626" s="2"/>
      <c r="C1626" s="2"/>
      <c r="D1626" s="2"/>
      <c r="E1626" s="1"/>
      <c r="F1626" s="1"/>
      <c r="G1626" s="1"/>
      <c r="H1626" s="1"/>
      <c r="I1626" s="1"/>
    </row>
    <row r="1627" spans="1:9">
      <c r="A1627" s="1"/>
      <c r="B1627" s="2"/>
      <c r="C1627" s="2"/>
      <c r="D1627" s="2"/>
      <c r="E1627" s="1"/>
      <c r="F1627" s="1"/>
      <c r="G1627" s="1"/>
      <c r="H1627" s="1"/>
      <c r="I1627" s="1"/>
    </row>
    <row r="1628" spans="1:9">
      <c r="A1628" s="1"/>
      <c r="B1628" s="2"/>
      <c r="C1628" s="2"/>
      <c r="D1628" s="2"/>
      <c r="E1628" s="1"/>
      <c r="F1628" s="1"/>
      <c r="G1628" s="1"/>
      <c r="H1628" s="1"/>
      <c r="I1628" s="1"/>
    </row>
    <row r="1629" spans="1:9">
      <c r="A1629" s="1"/>
      <c r="B1629" s="2"/>
      <c r="C1629" s="2"/>
      <c r="D1629" s="2"/>
      <c r="E1629" s="1"/>
      <c r="F1629" s="1"/>
      <c r="G1629" s="1"/>
      <c r="H1629" s="1"/>
      <c r="I1629" s="1"/>
    </row>
    <row r="1630" spans="1:9">
      <c r="A1630" s="1"/>
      <c r="B1630" s="2"/>
      <c r="C1630" s="2"/>
      <c r="D1630" s="2"/>
      <c r="E1630" s="1"/>
      <c r="F1630" s="1"/>
      <c r="G1630" s="1"/>
      <c r="H1630" s="1"/>
      <c r="I1630" s="1"/>
    </row>
    <row r="1631" spans="1:9">
      <c r="A1631" s="1"/>
      <c r="B1631" s="2"/>
      <c r="C1631" s="2"/>
      <c r="D1631" s="2"/>
      <c r="E1631" s="1"/>
      <c r="F1631" s="1"/>
      <c r="G1631" s="1"/>
      <c r="H1631" s="1"/>
      <c r="I1631" s="1"/>
    </row>
    <row r="1632" spans="1:9">
      <c r="A1632" s="1"/>
      <c r="B1632" s="2"/>
      <c r="C1632" s="2"/>
      <c r="D1632" s="2"/>
      <c r="E1632" s="1"/>
      <c r="F1632" s="1"/>
      <c r="G1632" s="1"/>
      <c r="H1632" s="1"/>
      <c r="I1632" s="1"/>
    </row>
    <row r="1633" spans="1:9">
      <c r="A1633" s="1"/>
      <c r="B1633" s="2"/>
      <c r="C1633" s="2"/>
      <c r="D1633" s="2"/>
      <c r="E1633" s="1"/>
      <c r="F1633" s="1"/>
      <c r="G1633" s="1"/>
      <c r="H1633" s="1"/>
      <c r="I1633" s="1"/>
    </row>
    <row r="1634" spans="1:9">
      <c r="A1634" s="1"/>
      <c r="B1634" s="2"/>
      <c r="C1634" s="2"/>
      <c r="D1634" s="2"/>
      <c r="E1634" s="1"/>
      <c r="F1634" s="1"/>
      <c r="G1634" s="1"/>
      <c r="H1634" s="1"/>
      <c r="I1634" s="1"/>
    </row>
    <row r="1635" spans="1:9">
      <c r="A1635" s="1"/>
      <c r="B1635" s="2"/>
      <c r="C1635" s="2"/>
      <c r="D1635" s="2"/>
      <c r="E1635" s="1"/>
      <c r="F1635" s="1"/>
      <c r="G1635" s="1"/>
      <c r="H1635" s="1"/>
      <c r="I1635" s="1"/>
    </row>
    <row r="1636" spans="1:9">
      <c r="A1636" s="1"/>
      <c r="B1636" s="2"/>
      <c r="C1636" s="2"/>
      <c r="D1636" s="2"/>
      <c r="E1636" s="1"/>
      <c r="F1636" s="1"/>
      <c r="G1636" s="1"/>
      <c r="H1636" s="1"/>
      <c r="I1636" s="1"/>
    </row>
    <row r="1637" spans="1:9">
      <c r="A1637" s="1"/>
      <c r="B1637" s="2"/>
      <c r="C1637" s="2"/>
      <c r="D1637" s="2"/>
      <c r="E1637" s="1"/>
      <c r="F1637" s="1"/>
      <c r="G1637" s="1"/>
      <c r="H1637" s="1"/>
      <c r="I1637" s="1"/>
    </row>
    <row r="1638" spans="1:9">
      <c r="A1638" s="1"/>
      <c r="B1638" s="2"/>
      <c r="C1638" s="2"/>
      <c r="D1638" s="2"/>
      <c r="E1638" s="1"/>
      <c r="F1638" s="1"/>
      <c r="G1638" s="1"/>
      <c r="H1638" s="1"/>
      <c r="I1638" s="1"/>
    </row>
    <row r="1639" spans="1:9">
      <c r="A1639" s="1"/>
      <c r="B1639" s="2"/>
      <c r="C1639" s="2"/>
      <c r="D1639" s="2"/>
      <c r="E1639" s="1"/>
      <c r="F1639" s="1"/>
      <c r="G1639" s="1"/>
      <c r="H1639" s="1"/>
      <c r="I1639" s="1"/>
    </row>
    <row r="1640" spans="1:9">
      <c r="A1640" s="1"/>
      <c r="B1640" s="2"/>
      <c r="C1640" s="2"/>
      <c r="D1640" s="2"/>
      <c r="E1640" s="1"/>
      <c r="F1640" s="1"/>
      <c r="G1640" s="1"/>
      <c r="H1640" s="1"/>
      <c r="I1640" s="1"/>
    </row>
    <row r="1641" spans="1:9">
      <c r="A1641" s="1"/>
      <c r="B1641" s="2"/>
      <c r="C1641" s="2"/>
      <c r="D1641" s="2"/>
      <c r="E1641" s="1"/>
      <c r="F1641" s="1"/>
      <c r="G1641" s="1"/>
      <c r="H1641" s="1"/>
      <c r="I1641" s="1"/>
    </row>
    <row r="1642" spans="1:9">
      <c r="A1642" s="1"/>
      <c r="B1642" s="2"/>
      <c r="C1642" s="2"/>
      <c r="D1642" s="2"/>
      <c r="E1642" s="1"/>
      <c r="F1642" s="1"/>
      <c r="G1642" s="1"/>
      <c r="H1642" s="1"/>
      <c r="I1642" s="1"/>
    </row>
    <row r="1643" spans="1:9">
      <c r="A1643" s="1"/>
      <c r="B1643" s="2"/>
      <c r="C1643" s="2"/>
      <c r="D1643" s="2"/>
      <c r="E1643" s="1"/>
      <c r="F1643" s="1"/>
      <c r="G1643" s="1"/>
      <c r="H1643" s="1"/>
      <c r="I1643" s="1"/>
    </row>
    <row r="1644" spans="1:9">
      <c r="A1644" s="1"/>
      <c r="B1644" s="2"/>
      <c r="C1644" s="2"/>
      <c r="D1644" s="2"/>
      <c r="E1644" s="1"/>
      <c r="F1644" s="1"/>
      <c r="G1644" s="1"/>
      <c r="H1644" s="1"/>
      <c r="I1644" s="1"/>
    </row>
    <row r="1645" spans="1:9">
      <c r="A1645" s="1"/>
      <c r="B1645" s="2"/>
      <c r="C1645" s="2"/>
      <c r="D1645" s="2"/>
      <c r="E1645" s="1"/>
      <c r="F1645" s="1"/>
      <c r="G1645" s="1"/>
      <c r="H1645" s="1"/>
      <c r="I1645" s="1"/>
    </row>
    <row r="1646" spans="1:9">
      <c r="A1646" s="1"/>
      <c r="B1646" s="2"/>
      <c r="C1646" s="2"/>
      <c r="D1646" s="2"/>
      <c r="E1646" s="1"/>
      <c r="F1646" s="1"/>
      <c r="G1646" s="1"/>
      <c r="H1646" s="1"/>
      <c r="I1646" s="1"/>
    </row>
    <row r="1647" spans="1:9">
      <c r="A1647" s="1"/>
      <c r="B1647" s="2"/>
      <c r="C1647" s="2"/>
      <c r="D1647" s="2"/>
      <c r="E1647" s="1"/>
      <c r="F1647" s="1"/>
      <c r="G1647" s="1"/>
      <c r="H1647" s="1"/>
      <c r="I1647" s="1"/>
    </row>
    <row r="1648" spans="1:9">
      <c r="A1648" s="1"/>
      <c r="B1648" s="2"/>
      <c r="C1648" s="2"/>
      <c r="D1648" s="2"/>
      <c r="E1648" s="1"/>
      <c r="F1648" s="1"/>
      <c r="G1648" s="1"/>
      <c r="H1648" s="1"/>
      <c r="I1648" s="1"/>
    </row>
    <row r="1649" spans="1:9">
      <c r="A1649" s="1"/>
      <c r="B1649" s="2"/>
      <c r="C1649" s="2"/>
      <c r="D1649" s="2"/>
      <c r="E1649" s="1"/>
      <c r="F1649" s="1"/>
      <c r="G1649" s="1"/>
      <c r="H1649" s="1"/>
      <c r="I1649" s="1"/>
    </row>
    <row r="1650" spans="1:9">
      <c r="A1650" s="1"/>
      <c r="B1650" s="2"/>
      <c r="C1650" s="2"/>
      <c r="D1650" s="2"/>
      <c r="E1650" s="1"/>
      <c r="F1650" s="1"/>
      <c r="G1650" s="1"/>
      <c r="H1650" s="1"/>
      <c r="I1650" s="1"/>
    </row>
    <row r="1651" spans="1:9">
      <c r="A1651" s="1"/>
      <c r="B1651" s="2"/>
      <c r="C1651" s="2"/>
      <c r="D1651" s="2"/>
      <c r="E1651" s="1"/>
      <c r="F1651" s="1"/>
      <c r="G1651" s="1"/>
      <c r="H1651" s="1"/>
      <c r="I1651" s="1"/>
    </row>
    <row r="1652" spans="1:9">
      <c r="A1652" s="1"/>
      <c r="B1652" s="2"/>
      <c r="C1652" s="2"/>
      <c r="D1652" s="2"/>
      <c r="E1652" s="1"/>
      <c r="F1652" s="1"/>
      <c r="G1652" s="1"/>
      <c r="H1652" s="1"/>
      <c r="I1652" s="1"/>
    </row>
    <row r="1653" spans="1:9">
      <c r="A1653" s="1"/>
      <c r="B1653" s="2"/>
      <c r="C1653" s="2"/>
      <c r="D1653" s="2"/>
      <c r="E1653" s="1"/>
      <c r="F1653" s="1"/>
      <c r="G1653" s="1"/>
      <c r="H1653" s="1"/>
      <c r="I1653" s="1"/>
    </row>
    <row r="1654" spans="1:9">
      <c r="A1654" s="1"/>
      <c r="B1654" s="2"/>
      <c r="C1654" s="2"/>
      <c r="D1654" s="2"/>
      <c r="E1654" s="1"/>
      <c r="F1654" s="1"/>
      <c r="G1654" s="1"/>
      <c r="H1654" s="1"/>
      <c r="I1654" s="1"/>
    </row>
    <row r="1655" spans="1:9">
      <c r="A1655" s="1"/>
      <c r="B1655" s="2"/>
      <c r="C1655" s="2"/>
      <c r="D1655" s="2"/>
      <c r="E1655" s="1"/>
      <c r="F1655" s="1"/>
      <c r="G1655" s="1"/>
      <c r="H1655" s="1"/>
      <c r="I1655" s="1"/>
    </row>
    <row r="1656" spans="1:9">
      <c r="A1656" s="1"/>
      <c r="B1656" s="2"/>
      <c r="C1656" s="2"/>
      <c r="D1656" s="2"/>
      <c r="E1656" s="1"/>
      <c r="F1656" s="1"/>
      <c r="G1656" s="1"/>
      <c r="H1656" s="1"/>
      <c r="I1656" s="1"/>
    </row>
    <row r="1657" spans="1:9">
      <c r="A1657" s="1"/>
      <c r="B1657" s="2"/>
      <c r="C1657" s="2"/>
      <c r="D1657" s="2"/>
      <c r="E1657" s="1"/>
      <c r="F1657" s="1"/>
      <c r="G1657" s="1"/>
      <c r="H1657" s="1"/>
      <c r="I1657" s="1"/>
    </row>
    <row r="1658" spans="1:9">
      <c r="A1658" s="1"/>
      <c r="B1658" s="2"/>
      <c r="C1658" s="2"/>
      <c r="D1658" s="2"/>
      <c r="E1658" s="1"/>
      <c r="F1658" s="1"/>
      <c r="G1658" s="1"/>
      <c r="H1658" s="1"/>
      <c r="I1658" s="1"/>
    </row>
    <row r="1659" spans="1:9">
      <c r="A1659" s="1"/>
      <c r="B1659" s="2"/>
      <c r="C1659" s="2"/>
      <c r="D1659" s="2"/>
      <c r="E1659" s="1"/>
      <c r="F1659" s="1"/>
      <c r="G1659" s="1"/>
      <c r="H1659" s="1"/>
      <c r="I1659" s="1"/>
    </row>
    <row r="1660" spans="1:9">
      <c r="A1660" s="1"/>
      <c r="B1660" s="2"/>
      <c r="C1660" s="2"/>
      <c r="D1660" s="2"/>
      <c r="E1660" s="1"/>
      <c r="F1660" s="1"/>
      <c r="G1660" s="1"/>
      <c r="H1660" s="1"/>
      <c r="I1660" s="1"/>
    </row>
    <row r="1661" spans="1:9">
      <c r="A1661" s="1"/>
      <c r="B1661" s="2"/>
      <c r="C1661" s="2"/>
      <c r="D1661" s="2"/>
      <c r="E1661" s="1"/>
      <c r="F1661" s="1"/>
      <c r="G1661" s="1"/>
      <c r="H1661" s="1"/>
      <c r="I1661" s="1"/>
    </row>
    <row r="1662" spans="1:9">
      <c r="A1662" s="1"/>
      <c r="B1662" s="2"/>
      <c r="C1662" s="2"/>
      <c r="D1662" s="2"/>
      <c r="E1662" s="1"/>
      <c r="F1662" s="1"/>
      <c r="G1662" s="1"/>
      <c r="H1662" s="1"/>
      <c r="I1662" s="1"/>
    </row>
    <row r="1663" spans="1:9">
      <c r="A1663" s="1"/>
      <c r="B1663" s="2"/>
      <c r="C1663" s="2"/>
      <c r="D1663" s="2"/>
      <c r="E1663" s="1"/>
      <c r="F1663" s="1"/>
      <c r="G1663" s="1"/>
      <c r="H1663" s="1"/>
      <c r="I1663" s="1"/>
    </row>
    <row r="1664" spans="1:9">
      <c r="A1664" s="1"/>
      <c r="B1664" s="2"/>
      <c r="C1664" s="2"/>
      <c r="D1664" s="2"/>
      <c r="E1664" s="1"/>
      <c r="F1664" s="1"/>
      <c r="G1664" s="1"/>
      <c r="H1664" s="1"/>
      <c r="I1664" s="1"/>
    </row>
    <row r="1665" spans="1:9">
      <c r="A1665" s="1"/>
      <c r="B1665" s="2"/>
      <c r="C1665" s="2"/>
      <c r="D1665" s="2"/>
      <c r="E1665" s="1"/>
      <c r="F1665" s="1"/>
      <c r="G1665" s="1"/>
      <c r="H1665" s="1"/>
      <c r="I1665" s="1"/>
    </row>
    <row r="1666" spans="1:9">
      <c r="A1666" s="1"/>
      <c r="B1666" s="2"/>
      <c r="C1666" s="2"/>
      <c r="D1666" s="2"/>
      <c r="E1666" s="1"/>
      <c r="F1666" s="1"/>
      <c r="G1666" s="1"/>
      <c r="H1666" s="1"/>
      <c r="I1666" s="1"/>
    </row>
    <row r="1667" spans="1:9">
      <c r="A1667" s="1"/>
      <c r="B1667" s="2"/>
      <c r="C1667" s="2"/>
      <c r="D1667" s="2"/>
      <c r="E1667" s="1"/>
      <c r="F1667" s="1"/>
      <c r="G1667" s="1"/>
      <c r="H1667" s="1"/>
      <c r="I1667" s="1"/>
    </row>
    <row r="1668" spans="1:9">
      <c r="A1668" s="1"/>
      <c r="B1668" s="2"/>
      <c r="C1668" s="2"/>
      <c r="D1668" s="2"/>
      <c r="E1668" s="1"/>
      <c r="F1668" s="1"/>
      <c r="G1668" s="1"/>
      <c r="H1668" s="1"/>
      <c r="I1668" s="1"/>
    </row>
    <row r="1669" spans="1:9">
      <c r="A1669" s="1"/>
      <c r="B1669" s="2"/>
      <c r="C1669" s="2"/>
      <c r="D1669" s="2"/>
      <c r="E1669" s="1"/>
      <c r="F1669" s="1"/>
      <c r="G1669" s="1"/>
      <c r="H1669" s="1"/>
      <c r="I1669" s="1"/>
    </row>
    <row r="1670" spans="1:9">
      <c r="A1670" s="1"/>
      <c r="B1670" s="2"/>
      <c r="C1670" s="2"/>
      <c r="D1670" s="2"/>
      <c r="E1670" s="1"/>
      <c r="F1670" s="1"/>
      <c r="G1670" s="1"/>
      <c r="H1670" s="1"/>
      <c r="I1670" s="1"/>
    </row>
    <row r="1671" spans="1:9">
      <c r="A1671" s="1"/>
      <c r="B1671" s="2"/>
      <c r="C1671" s="2"/>
      <c r="D1671" s="2"/>
      <c r="E1671" s="1"/>
      <c r="F1671" s="1"/>
      <c r="G1671" s="1"/>
      <c r="H1671" s="1"/>
      <c r="I1671" s="1"/>
    </row>
    <row r="1672" spans="1:9">
      <c r="A1672" s="1"/>
      <c r="B1672" s="2"/>
      <c r="C1672" s="2"/>
      <c r="D1672" s="2"/>
      <c r="E1672" s="1"/>
      <c r="F1672" s="1"/>
      <c r="G1672" s="1"/>
      <c r="H1672" s="1"/>
      <c r="I1672" s="1"/>
    </row>
    <row r="1673" spans="1:9">
      <c r="A1673" s="1"/>
      <c r="B1673" s="2"/>
      <c r="C1673" s="2"/>
      <c r="D1673" s="2"/>
      <c r="E1673" s="1"/>
      <c r="F1673" s="1"/>
      <c r="G1673" s="1"/>
      <c r="H1673" s="1"/>
      <c r="I1673" s="1"/>
    </row>
    <row r="1674" spans="1:9">
      <c r="A1674" s="1"/>
      <c r="B1674" s="2"/>
      <c r="C1674" s="2"/>
      <c r="D1674" s="2"/>
      <c r="E1674" s="1"/>
      <c r="F1674" s="1"/>
      <c r="G1674" s="1"/>
      <c r="H1674" s="1"/>
      <c r="I1674" s="1"/>
    </row>
    <row r="1675" spans="1:9">
      <c r="A1675" s="1"/>
      <c r="B1675" s="2"/>
      <c r="C1675" s="2"/>
      <c r="D1675" s="2"/>
      <c r="E1675" s="1"/>
      <c r="F1675" s="1"/>
      <c r="G1675" s="1"/>
      <c r="H1675" s="1"/>
      <c r="I1675" s="1"/>
    </row>
    <row r="1676" spans="1:9">
      <c r="A1676" s="1"/>
      <c r="B1676" s="2"/>
      <c r="C1676" s="2"/>
      <c r="D1676" s="2"/>
      <c r="E1676" s="1"/>
      <c r="F1676" s="1"/>
      <c r="G1676" s="1"/>
      <c r="H1676" s="1"/>
      <c r="I1676" s="1"/>
    </row>
    <row r="1677" spans="1:9">
      <c r="A1677" s="1"/>
      <c r="B1677" s="2"/>
      <c r="C1677" s="2"/>
      <c r="D1677" s="2"/>
      <c r="E1677" s="1"/>
      <c r="F1677" s="1"/>
      <c r="G1677" s="1"/>
      <c r="H1677" s="1"/>
      <c r="I1677" s="1"/>
    </row>
    <row r="1678" spans="1:9">
      <c r="A1678" s="1"/>
      <c r="B1678" s="2"/>
      <c r="C1678" s="2"/>
      <c r="D1678" s="2"/>
      <c r="E1678" s="1"/>
      <c r="F1678" s="1"/>
      <c r="G1678" s="1"/>
      <c r="H1678" s="1"/>
      <c r="I1678" s="1"/>
    </row>
    <row r="1679" spans="1:9">
      <c r="A1679" s="1"/>
      <c r="B1679" s="2"/>
      <c r="C1679" s="2"/>
      <c r="D1679" s="2"/>
      <c r="E1679" s="1"/>
      <c r="F1679" s="1"/>
      <c r="G1679" s="1"/>
      <c r="H1679" s="1"/>
      <c r="I1679" s="1"/>
    </row>
    <row r="1680" spans="1:9">
      <c r="A1680" s="1"/>
      <c r="B1680" s="2"/>
      <c r="C1680" s="2"/>
      <c r="D1680" s="2"/>
      <c r="E1680" s="1"/>
      <c r="F1680" s="1"/>
      <c r="G1680" s="1"/>
      <c r="H1680" s="1"/>
      <c r="I1680" s="1"/>
    </row>
    <row r="1681" spans="1:9">
      <c r="A1681" s="1"/>
      <c r="B1681" s="2"/>
      <c r="C1681" s="2"/>
      <c r="D1681" s="2"/>
      <c r="E1681" s="1"/>
      <c r="F1681" s="1"/>
      <c r="G1681" s="1"/>
      <c r="H1681" s="1"/>
      <c r="I1681" s="1"/>
    </row>
    <row r="1682" spans="1:9">
      <c r="A1682" s="1"/>
      <c r="B1682" s="2"/>
      <c r="C1682" s="2"/>
      <c r="D1682" s="2"/>
      <c r="E1682" s="1"/>
      <c r="F1682" s="1"/>
      <c r="G1682" s="1"/>
      <c r="H1682" s="1"/>
      <c r="I1682" s="1"/>
    </row>
    <row r="1683" spans="1:9">
      <c r="A1683" s="1"/>
      <c r="B1683" s="2"/>
      <c r="C1683" s="2"/>
      <c r="D1683" s="2"/>
      <c r="E1683" s="1"/>
      <c r="F1683" s="1"/>
      <c r="G1683" s="1"/>
      <c r="H1683" s="1"/>
      <c r="I1683" s="1"/>
    </row>
    <row r="1684" spans="1:9">
      <c r="A1684" s="1"/>
      <c r="B1684" s="2"/>
      <c r="C1684" s="2"/>
      <c r="D1684" s="2"/>
      <c r="E1684" s="1"/>
      <c r="F1684" s="1"/>
      <c r="G1684" s="1"/>
      <c r="H1684" s="1"/>
      <c r="I1684" s="1"/>
    </row>
    <row r="1685" spans="1:9">
      <c r="A1685" s="1"/>
      <c r="B1685" s="2"/>
      <c r="C1685" s="2"/>
      <c r="D1685" s="2"/>
      <c r="E1685" s="1"/>
      <c r="F1685" s="1"/>
      <c r="G1685" s="1"/>
      <c r="H1685" s="1"/>
      <c r="I1685" s="1"/>
    </row>
    <row r="1686" spans="1:9">
      <c r="A1686" s="1"/>
      <c r="B1686" s="2"/>
      <c r="C1686" s="2"/>
      <c r="D1686" s="2"/>
      <c r="E1686" s="1"/>
      <c r="F1686" s="1"/>
      <c r="G1686" s="1"/>
      <c r="H1686" s="1"/>
      <c r="I1686" s="1"/>
    </row>
    <row r="1687" spans="1:9">
      <c r="A1687" s="1"/>
      <c r="B1687" s="2"/>
      <c r="C1687" s="2"/>
      <c r="D1687" s="2"/>
      <c r="E1687" s="1"/>
      <c r="F1687" s="1"/>
      <c r="G1687" s="1"/>
      <c r="H1687" s="1"/>
      <c r="I1687" s="1"/>
    </row>
    <row r="1688" spans="1:9">
      <c r="A1688" s="1"/>
      <c r="B1688" s="2"/>
      <c r="C1688" s="2"/>
      <c r="D1688" s="2"/>
      <c r="E1688" s="1"/>
      <c r="F1688" s="1"/>
      <c r="G1688" s="1"/>
      <c r="H1688" s="1"/>
      <c r="I1688" s="1"/>
    </row>
    <row r="1689" spans="1:9">
      <c r="A1689" s="1"/>
      <c r="B1689" s="2"/>
      <c r="C1689" s="2"/>
      <c r="D1689" s="2"/>
      <c r="E1689" s="1"/>
      <c r="F1689" s="1"/>
      <c r="G1689" s="1"/>
      <c r="H1689" s="1"/>
      <c r="I1689" s="1"/>
    </row>
    <row r="1690" spans="1:9">
      <c r="A1690" s="1"/>
      <c r="B1690" s="2"/>
      <c r="C1690" s="2"/>
      <c r="D1690" s="2"/>
      <c r="E1690" s="1"/>
      <c r="F1690" s="1"/>
      <c r="G1690" s="1"/>
      <c r="H1690" s="1"/>
      <c r="I1690" s="1"/>
    </row>
    <row r="1691" spans="1:9">
      <c r="A1691" s="1"/>
      <c r="B1691" s="2"/>
      <c r="C1691" s="2"/>
      <c r="D1691" s="2"/>
      <c r="E1691" s="1"/>
      <c r="F1691" s="1"/>
      <c r="G1691" s="1"/>
      <c r="H1691" s="1"/>
      <c r="I1691" s="1"/>
    </row>
    <row r="1692" spans="1:9">
      <c r="A1692" s="1"/>
      <c r="B1692" s="2"/>
      <c r="C1692" s="2"/>
      <c r="D1692" s="2"/>
      <c r="E1692" s="1"/>
      <c r="F1692" s="1"/>
      <c r="G1692" s="1"/>
      <c r="H1692" s="1"/>
      <c r="I1692" s="1"/>
    </row>
    <row r="1693" spans="1:9">
      <c r="A1693" s="1"/>
      <c r="B1693" s="2"/>
      <c r="C1693" s="2"/>
      <c r="D1693" s="2"/>
      <c r="E1693" s="1"/>
      <c r="F1693" s="1"/>
      <c r="G1693" s="1"/>
      <c r="H1693" s="1"/>
      <c r="I1693" s="1"/>
    </row>
    <row r="1694" spans="1:9">
      <c r="A1694" s="1"/>
      <c r="B1694" s="2"/>
      <c r="C1694" s="2"/>
      <c r="D1694" s="2"/>
      <c r="E1694" s="1"/>
      <c r="F1694" s="1"/>
      <c r="G1694" s="1"/>
      <c r="H1694" s="1"/>
      <c r="I1694" s="1"/>
    </row>
    <row r="1695" spans="1:9">
      <c r="A1695" s="1"/>
      <c r="B1695" s="2"/>
      <c r="C1695" s="2"/>
      <c r="D1695" s="2"/>
      <c r="E1695" s="1"/>
      <c r="F1695" s="1"/>
      <c r="G1695" s="1"/>
      <c r="H1695" s="1"/>
      <c r="I1695" s="1"/>
    </row>
    <row r="1696" spans="1:9">
      <c r="A1696" s="1"/>
      <c r="B1696" s="2"/>
      <c r="C1696" s="2"/>
      <c r="D1696" s="2"/>
      <c r="E1696" s="1"/>
      <c r="F1696" s="1"/>
      <c r="G1696" s="1"/>
      <c r="H1696" s="1"/>
      <c r="I1696" s="1"/>
    </row>
    <row r="1697" spans="1:9">
      <c r="A1697" s="1"/>
      <c r="B1697" s="2"/>
      <c r="C1697" s="2"/>
      <c r="D1697" s="2"/>
      <c r="E1697" s="1"/>
      <c r="F1697" s="1"/>
      <c r="G1697" s="1"/>
      <c r="H1697" s="1"/>
      <c r="I1697" s="1"/>
    </row>
    <row r="1698" spans="1:9">
      <c r="A1698" s="1"/>
      <c r="B1698" s="2"/>
      <c r="C1698" s="2"/>
      <c r="D1698" s="2"/>
      <c r="E1698" s="1"/>
      <c r="F1698" s="1"/>
      <c r="G1698" s="1"/>
      <c r="H1698" s="1"/>
      <c r="I1698" s="1"/>
    </row>
    <row r="1699" spans="1:9">
      <c r="A1699" s="1"/>
      <c r="B1699" s="2"/>
      <c r="C1699" s="2"/>
      <c r="D1699" s="2"/>
      <c r="E1699" s="1"/>
      <c r="F1699" s="1"/>
      <c r="G1699" s="1"/>
      <c r="H1699" s="1"/>
      <c r="I1699" s="1"/>
    </row>
    <row r="1700" spans="1:9">
      <c r="A1700" s="1"/>
      <c r="B1700" s="2"/>
      <c r="C1700" s="2"/>
      <c r="D1700" s="2"/>
      <c r="E1700" s="1"/>
      <c r="F1700" s="1"/>
      <c r="G1700" s="1"/>
      <c r="H1700" s="1"/>
      <c r="I1700" s="1"/>
    </row>
    <row r="1701" spans="1:9">
      <c r="A1701" s="1"/>
      <c r="B1701" s="2"/>
      <c r="C1701" s="2"/>
      <c r="D1701" s="2"/>
      <c r="E1701" s="1"/>
      <c r="F1701" s="1"/>
      <c r="G1701" s="1"/>
      <c r="H1701" s="1"/>
      <c r="I1701" s="1"/>
    </row>
    <row r="1702" spans="1:9">
      <c r="A1702" s="1"/>
      <c r="B1702" s="2"/>
      <c r="C1702" s="2"/>
      <c r="D1702" s="2"/>
      <c r="E1702" s="1"/>
      <c r="F1702" s="1"/>
      <c r="G1702" s="1"/>
      <c r="H1702" s="1"/>
      <c r="I1702" s="1"/>
    </row>
    <row r="1703" spans="1:9">
      <c r="A1703" s="1"/>
      <c r="B1703" s="2"/>
      <c r="C1703" s="2"/>
      <c r="D1703" s="2"/>
      <c r="E1703" s="1"/>
      <c r="F1703" s="1"/>
      <c r="G1703" s="1"/>
      <c r="H1703" s="1"/>
      <c r="I1703" s="1"/>
    </row>
    <row r="1704" spans="1:9">
      <c r="A1704" s="1"/>
      <c r="B1704" s="2"/>
      <c r="C1704" s="2"/>
      <c r="D1704" s="2"/>
      <c r="E1704" s="1"/>
      <c r="F1704" s="1"/>
      <c r="G1704" s="1"/>
      <c r="H1704" s="1"/>
      <c r="I1704" s="1"/>
    </row>
    <row r="1705" spans="1:9">
      <c r="A1705" s="1"/>
      <c r="B1705" s="2"/>
      <c r="C1705" s="2"/>
      <c r="D1705" s="2"/>
      <c r="E1705" s="1"/>
      <c r="F1705" s="1"/>
      <c r="G1705" s="1"/>
      <c r="H1705" s="1"/>
      <c r="I1705" s="1"/>
    </row>
    <row r="1706" spans="1:9">
      <c r="A1706" s="1"/>
      <c r="B1706" s="2"/>
      <c r="C1706" s="2"/>
      <c r="D1706" s="2"/>
      <c r="E1706" s="1"/>
      <c r="F1706" s="1"/>
      <c r="G1706" s="1"/>
      <c r="H1706" s="1"/>
      <c r="I1706" s="1"/>
    </row>
    <row r="1707" spans="1:9">
      <c r="A1707" s="1"/>
      <c r="B1707" s="2"/>
      <c r="C1707" s="2"/>
      <c r="D1707" s="2"/>
      <c r="E1707" s="1"/>
      <c r="F1707" s="1"/>
      <c r="G1707" s="1"/>
      <c r="H1707" s="1"/>
      <c r="I1707" s="1"/>
    </row>
    <row r="1708" spans="1:9">
      <c r="A1708" s="1"/>
      <c r="B1708" s="2"/>
      <c r="C1708" s="2"/>
      <c r="D1708" s="2"/>
      <c r="E1708" s="1"/>
      <c r="F1708" s="1"/>
      <c r="G1708" s="1"/>
      <c r="H1708" s="1"/>
      <c r="I1708" s="1"/>
    </row>
    <row r="1709" spans="1:9">
      <c r="A1709" s="1"/>
      <c r="B1709" s="2"/>
      <c r="C1709" s="2"/>
      <c r="D1709" s="2"/>
      <c r="E1709" s="1"/>
      <c r="F1709" s="1"/>
      <c r="G1709" s="1"/>
      <c r="H1709" s="1"/>
      <c r="I1709" s="1"/>
    </row>
    <row r="1710" spans="1:9">
      <c r="A1710" s="1"/>
      <c r="B1710" s="2"/>
      <c r="C1710" s="2"/>
      <c r="D1710" s="2"/>
      <c r="E1710" s="1"/>
      <c r="F1710" s="1"/>
      <c r="G1710" s="1"/>
      <c r="H1710" s="1"/>
      <c r="I1710" s="1"/>
    </row>
    <row r="1711" spans="1:9">
      <c r="A1711" s="1"/>
      <c r="B1711" s="2"/>
      <c r="C1711" s="2"/>
      <c r="D1711" s="2"/>
      <c r="E1711" s="1"/>
      <c r="F1711" s="1"/>
      <c r="G1711" s="1"/>
      <c r="H1711" s="1"/>
      <c r="I1711" s="1"/>
    </row>
    <row r="1712" spans="1:9">
      <c r="A1712" s="1"/>
      <c r="B1712" s="2"/>
      <c r="C1712" s="2"/>
      <c r="D1712" s="2"/>
      <c r="E1712" s="1"/>
      <c r="F1712" s="1"/>
      <c r="G1712" s="1"/>
      <c r="H1712" s="1"/>
      <c r="I1712" s="1"/>
    </row>
    <row r="1713" spans="1:9">
      <c r="A1713" s="1"/>
      <c r="B1713" s="2"/>
      <c r="C1713" s="2"/>
      <c r="D1713" s="2"/>
      <c r="E1713" s="1"/>
      <c r="F1713" s="1"/>
      <c r="G1713" s="1"/>
      <c r="H1713" s="1"/>
      <c r="I1713" s="1"/>
    </row>
    <row r="1714" spans="1:9">
      <c r="A1714" s="1"/>
      <c r="B1714" s="2"/>
      <c r="C1714" s="2"/>
      <c r="D1714" s="2"/>
      <c r="E1714" s="1"/>
      <c r="F1714" s="1"/>
      <c r="G1714" s="1"/>
      <c r="H1714" s="1"/>
      <c r="I1714" s="1"/>
    </row>
    <row r="1715" spans="1:9">
      <c r="A1715" s="1"/>
      <c r="B1715" s="2"/>
      <c r="C1715" s="2"/>
      <c r="D1715" s="2"/>
      <c r="E1715" s="1"/>
      <c r="F1715" s="1"/>
      <c r="G1715" s="1"/>
      <c r="H1715" s="1"/>
      <c r="I1715" s="1"/>
    </row>
    <row r="1716" spans="1:9">
      <c r="A1716" s="1"/>
      <c r="B1716" s="2"/>
      <c r="C1716" s="2"/>
      <c r="D1716" s="2"/>
      <c r="E1716" s="1"/>
      <c r="F1716" s="1"/>
      <c r="G1716" s="1"/>
      <c r="H1716" s="1"/>
      <c r="I1716" s="1"/>
    </row>
    <row r="1717" spans="1:9">
      <c r="A1717" s="1"/>
      <c r="B1717" s="2"/>
      <c r="C1717" s="2"/>
      <c r="D1717" s="2"/>
      <c r="E1717" s="1"/>
      <c r="F1717" s="1"/>
      <c r="G1717" s="1"/>
      <c r="H1717" s="1"/>
      <c r="I1717" s="1"/>
    </row>
    <row r="1718" spans="1:9">
      <c r="A1718" s="1"/>
      <c r="B1718" s="2"/>
      <c r="C1718" s="2"/>
      <c r="D1718" s="2"/>
      <c r="E1718" s="1"/>
      <c r="F1718" s="1"/>
      <c r="G1718" s="1"/>
      <c r="H1718" s="1"/>
      <c r="I1718" s="1"/>
    </row>
    <row r="1719" spans="1:9">
      <c r="A1719" s="1"/>
      <c r="B1719" s="2"/>
      <c r="C1719" s="2"/>
      <c r="D1719" s="2"/>
      <c r="E1719" s="1"/>
      <c r="F1719" s="1"/>
      <c r="G1719" s="1"/>
      <c r="H1719" s="1"/>
      <c r="I1719" s="1"/>
    </row>
    <row r="1720" spans="1:9">
      <c r="A1720" s="1"/>
      <c r="B1720" s="2"/>
      <c r="C1720" s="2"/>
      <c r="D1720" s="2"/>
      <c r="E1720" s="1"/>
      <c r="F1720" s="1"/>
      <c r="G1720" s="1"/>
      <c r="H1720" s="1"/>
      <c r="I1720" s="1"/>
    </row>
    <row r="1721" spans="1:9">
      <c r="A1721" s="1"/>
      <c r="B1721" s="2"/>
      <c r="C1721" s="2"/>
      <c r="D1721" s="2"/>
      <c r="E1721" s="1"/>
      <c r="F1721" s="1"/>
      <c r="G1721" s="1"/>
      <c r="H1721" s="1"/>
      <c r="I1721" s="1"/>
    </row>
    <row r="1722" spans="1:9">
      <c r="A1722" s="1"/>
      <c r="B1722" s="2"/>
      <c r="C1722" s="2"/>
      <c r="D1722" s="2"/>
      <c r="E1722" s="1"/>
      <c r="F1722" s="1"/>
      <c r="G1722" s="1"/>
      <c r="H1722" s="1"/>
      <c r="I1722" s="1"/>
    </row>
    <row r="1723" spans="1:9">
      <c r="A1723" s="1"/>
      <c r="B1723" s="2"/>
      <c r="C1723" s="2"/>
      <c r="D1723" s="2"/>
      <c r="E1723" s="1"/>
      <c r="F1723" s="1"/>
      <c r="G1723" s="1"/>
      <c r="H1723" s="1"/>
      <c r="I1723" s="1"/>
    </row>
    <row r="1724" spans="1:9">
      <c r="A1724" s="1"/>
      <c r="B1724" s="2"/>
      <c r="C1724" s="2"/>
      <c r="D1724" s="2"/>
      <c r="E1724" s="1"/>
      <c r="F1724" s="1"/>
      <c r="G1724" s="1"/>
      <c r="H1724" s="1"/>
      <c r="I1724" s="1"/>
    </row>
    <row r="1725" spans="1:9">
      <c r="A1725" s="1"/>
      <c r="B1725" s="2"/>
      <c r="C1725" s="2"/>
      <c r="D1725" s="2"/>
      <c r="E1725" s="1"/>
      <c r="F1725" s="1"/>
      <c r="G1725" s="1"/>
      <c r="H1725" s="1"/>
      <c r="I1725" s="1"/>
    </row>
    <row r="1726" spans="1:9">
      <c r="A1726" s="1"/>
      <c r="B1726" s="2"/>
      <c r="C1726" s="2"/>
      <c r="D1726" s="2"/>
      <c r="E1726" s="1"/>
      <c r="F1726" s="1"/>
      <c r="G1726" s="1"/>
      <c r="H1726" s="1"/>
      <c r="I1726" s="1"/>
    </row>
    <row r="1727" spans="1:9">
      <c r="A1727" s="1"/>
      <c r="B1727" s="2"/>
      <c r="C1727" s="2"/>
      <c r="D1727" s="2"/>
      <c r="E1727" s="1"/>
      <c r="F1727" s="1"/>
      <c r="G1727" s="1"/>
      <c r="H1727" s="1"/>
      <c r="I1727" s="1"/>
    </row>
    <row r="1728" spans="1:9">
      <c r="A1728" s="1"/>
      <c r="B1728" s="2"/>
      <c r="C1728" s="2"/>
      <c r="D1728" s="2"/>
      <c r="E1728" s="1"/>
      <c r="F1728" s="1"/>
      <c r="G1728" s="1"/>
      <c r="H1728" s="1"/>
      <c r="I1728" s="1"/>
    </row>
    <row r="1729" spans="1:9">
      <c r="A1729" s="1"/>
      <c r="B1729" s="2"/>
      <c r="C1729" s="2"/>
      <c r="D1729" s="2"/>
      <c r="E1729" s="1"/>
      <c r="F1729" s="1"/>
      <c r="G1729" s="1"/>
      <c r="H1729" s="1"/>
      <c r="I1729" s="1"/>
    </row>
    <row r="1730" spans="1:9">
      <c r="A1730" s="1"/>
      <c r="B1730" s="2"/>
      <c r="C1730" s="2"/>
      <c r="D1730" s="2"/>
      <c r="E1730" s="1"/>
      <c r="F1730" s="1"/>
      <c r="G1730" s="1"/>
      <c r="H1730" s="1"/>
      <c r="I1730" s="1"/>
    </row>
    <row r="1731" spans="1:9">
      <c r="A1731" s="1"/>
      <c r="B1731" s="2"/>
      <c r="C1731" s="2"/>
      <c r="D1731" s="2"/>
      <c r="E1731" s="1"/>
      <c r="F1731" s="1"/>
      <c r="G1731" s="1"/>
      <c r="H1731" s="1"/>
      <c r="I1731" s="1"/>
    </row>
    <row r="1732" spans="1:9">
      <c r="A1732" s="1"/>
      <c r="B1732" s="2"/>
      <c r="C1732" s="2"/>
      <c r="D1732" s="2"/>
      <c r="E1732" s="1"/>
      <c r="F1732" s="1"/>
      <c r="G1732" s="1"/>
      <c r="H1732" s="1"/>
      <c r="I1732" s="1"/>
    </row>
    <row r="1733" spans="1:9">
      <c r="A1733" s="1"/>
      <c r="B1733" s="2"/>
      <c r="C1733" s="2"/>
      <c r="D1733" s="2"/>
      <c r="E1733" s="1"/>
      <c r="F1733" s="1"/>
      <c r="G1733" s="1"/>
      <c r="H1733" s="1"/>
      <c r="I1733" s="1"/>
    </row>
    <row r="1734" spans="1:9">
      <c r="A1734" s="1"/>
      <c r="B1734" s="2"/>
      <c r="C1734" s="2"/>
      <c r="D1734" s="2"/>
      <c r="E1734" s="1"/>
      <c r="F1734" s="1"/>
      <c r="G1734" s="1"/>
      <c r="H1734" s="1"/>
      <c r="I1734" s="1"/>
    </row>
    <row r="1735" spans="1:9">
      <c r="A1735" s="1"/>
      <c r="B1735" s="2"/>
      <c r="C1735" s="2"/>
      <c r="D1735" s="2"/>
      <c r="E1735" s="1"/>
      <c r="F1735" s="1"/>
      <c r="G1735" s="1"/>
      <c r="H1735" s="1"/>
      <c r="I1735" s="1"/>
    </row>
    <row r="1736" spans="1:9">
      <c r="A1736" s="1"/>
      <c r="B1736" s="2"/>
      <c r="C1736" s="2"/>
      <c r="D1736" s="2"/>
      <c r="E1736" s="1"/>
      <c r="F1736" s="1"/>
      <c r="G1736" s="1"/>
      <c r="H1736" s="1"/>
      <c r="I1736" s="1"/>
    </row>
    <row r="1737" spans="1:9">
      <c r="A1737" s="1"/>
      <c r="B1737" s="2"/>
      <c r="C1737" s="2"/>
      <c r="D1737" s="2"/>
      <c r="E1737" s="1"/>
      <c r="F1737" s="1"/>
      <c r="G1737" s="1"/>
      <c r="H1737" s="1"/>
      <c r="I1737" s="1"/>
    </row>
    <row r="1738" spans="1:9">
      <c r="A1738" s="1"/>
      <c r="B1738" s="2"/>
      <c r="C1738" s="2"/>
      <c r="D1738" s="2"/>
      <c r="E1738" s="1"/>
      <c r="F1738" s="1"/>
      <c r="G1738" s="1"/>
      <c r="H1738" s="1"/>
      <c r="I1738" s="1"/>
    </row>
    <row r="1739" spans="1:9">
      <c r="A1739" s="1"/>
      <c r="B1739" s="2"/>
      <c r="C1739" s="2"/>
      <c r="D1739" s="2"/>
      <c r="E1739" s="1"/>
      <c r="F1739" s="1"/>
      <c r="G1739" s="1"/>
      <c r="H1739" s="1"/>
      <c r="I1739" s="1"/>
    </row>
    <row r="1740" spans="1:9">
      <c r="A1740" s="1"/>
      <c r="B1740" s="2"/>
      <c r="C1740" s="2"/>
      <c r="D1740" s="2"/>
      <c r="E1740" s="1"/>
      <c r="F1740" s="1"/>
      <c r="G1740" s="1"/>
      <c r="H1740" s="1"/>
      <c r="I1740" s="1"/>
    </row>
    <row r="1741" spans="1:9">
      <c r="A1741" s="1"/>
      <c r="B1741" s="2"/>
      <c r="C1741" s="2"/>
      <c r="D1741" s="2"/>
      <c r="E1741" s="1"/>
      <c r="F1741" s="1"/>
      <c r="G1741" s="1"/>
      <c r="H1741" s="1"/>
      <c r="I1741" s="1"/>
    </row>
    <row r="1742" spans="1:9">
      <c r="A1742" s="1"/>
      <c r="B1742" s="2"/>
      <c r="C1742" s="2"/>
      <c r="D1742" s="2"/>
      <c r="E1742" s="1"/>
      <c r="F1742" s="1"/>
      <c r="G1742" s="1"/>
      <c r="H1742" s="1"/>
      <c r="I1742" s="1"/>
    </row>
    <row r="1743" spans="1:9">
      <c r="A1743" s="1"/>
      <c r="B1743" s="2"/>
      <c r="C1743" s="2"/>
      <c r="D1743" s="2"/>
      <c r="E1743" s="1"/>
      <c r="F1743" s="1"/>
      <c r="G1743" s="1"/>
      <c r="H1743" s="1"/>
      <c r="I1743" s="1"/>
    </row>
    <row r="1744" spans="1:9">
      <c r="A1744" s="1"/>
      <c r="B1744" s="2"/>
      <c r="C1744" s="2"/>
      <c r="D1744" s="2"/>
      <c r="E1744" s="1"/>
      <c r="F1744" s="1"/>
      <c r="G1744" s="1"/>
      <c r="H1744" s="1"/>
      <c r="I1744" s="1"/>
    </row>
    <row r="1745" spans="1:9">
      <c r="A1745" s="1"/>
      <c r="B1745" s="2"/>
      <c r="C1745" s="2"/>
      <c r="D1745" s="2"/>
      <c r="E1745" s="1"/>
      <c r="F1745" s="1"/>
      <c r="G1745" s="1"/>
      <c r="H1745" s="1"/>
      <c r="I1745" s="1"/>
    </row>
    <row r="1746" spans="1:9">
      <c r="A1746" s="1"/>
      <c r="B1746" s="2"/>
      <c r="C1746" s="2"/>
      <c r="D1746" s="2"/>
      <c r="E1746" s="1"/>
      <c r="F1746" s="1"/>
      <c r="G1746" s="1"/>
      <c r="H1746" s="1"/>
      <c r="I1746" s="1"/>
    </row>
    <row r="1747" spans="1:9">
      <c r="A1747" s="1"/>
      <c r="B1747" s="2"/>
      <c r="C1747" s="2"/>
      <c r="D1747" s="2"/>
      <c r="E1747" s="1"/>
      <c r="F1747" s="1"/>
      <c r="G1747" s="1"/>
      <c r="H1747" s="1"/>
      <c r="I1747" s="1"/>
    </row>
    <row r="1748" spans="1:9">
      <c r="A1748" s="1"/>
      <c r="B1748" s="2"/>
      <c r="C1748" s="2"/>
      <c r="D1748" s="2"/>
      <c r="E1748" s="1"/>
      <c r="F1748" s="1"/>
      <c r="G1748" s="1"/>
      <c r="H1748" s="1"/>
      <c r="I1748" s="1"/>
    </row>
    <row r="1749" spans="1:9">
      <c r="A1749" s="1"/>
      <c r="B1749" s="2"/>
      <c r="C1749" s="2"/>
      <c r="D1749" s="2"/>
      <c r="E1749" s="1"/>
      <c r="F1749" s="1"/>
      <c r="G1749" s="1"/>
      <c r="H1749" s="1"/>
      <c r="I1749" s="1"/>
    </row>
    <row r="1750" spans="1:9">
      <c r="A1750" s="1"/>
      <c r="B1750" s="2"/>
      <c r="C1750" s="2"/>
      <c r="D1750" s="2"/>
      <c r="E1750" s="1"/>
      <c r="F1750" s="1"/>
      <c r="G1750" s="1"/>
      <c r="H1750" s="1"/>
      <c r="I1750" s="1"/>
    </row>
    <row r="1751" spans="1:9">
      <c r="A1751" s="1"/>
      <c r="B1751" s="2"/>
      <c r="C1751" s="2"/>
      <c r="D1751" s="2"/>
      <c r="E1751" s="1"/>
      <c r="F1751" s="1"/>
      <c r="G1751" s="1"/>
      <c r="H1751" s="1"/>
      <c r="I1751" s="1"/>
    </row>
    <row r="1752" spans="1:9">
      <c r="A1752" s="1"/>
      <c r="B1752" s="2"/>
      <c r="C1752" s="2"/>
      <c r="D1752" s="2"/>
      <c r="E1752" s="1"/>
      <c r="F1752" s="1"/>
      <c r="G1752" s="1"/>
      <c r="H1752" s="1"/>
      <c r="I1752" s="1"/>
    </row>
    <row r="1753" spans="1:9">
      <c r="A1753" s="1"/>
      <c r="B1753" s="2"/>
      <c r="C1753" s="2"/>
      <c r="D1753" s="2"/>
      <c r="E1753" s="1"/>
      <c r="F1753" s="1"/>
      <c r="G1753" s="1"/>
      <c r="H1753" s="1"/>
      <c r="I1753" s="1"/>
    </row>
    <row r="1754" spans="1:9">
      <c r="A1754" s="1"/>
      <c r="B1754" s="2"/>
      <c r="C1754" s="2"/>
      <c r="D1754" s="2"/>
      <c r="E1754" s="1"/>
      <c r="F1754" s="1"/>
      <c r="G1754" s="1"/>
      <c r="H1754" s="1"/>
      <c r="I1754" s="1"/>
    </row>
    <row r="1755" spans="1:9">
      <c r="A1755" s="1"/>
      <c r="B1755" s="2"/>
      <c r="C1755" s="2"/>
      <c r="D1755" s="2"/>
      <c r="E1755" s="1"/>
      <c r="F1755" s="1"/>
      <c r="G1755" s="1"/>
      <c r="H1755" s="1"/>
      <c r="I1755" s="1"/>
    </row>
    <row r="1756" spans="1:9">
      <c r="A1756" s="1"/>
      <c r="B1756" s="2"/>
      <c r="C1756" s="2"/>
      <c r="D1756" s="2"/>
      <c r="E1756" s="1"/>
      <c r="F1756" s="1"/>
      <c r="G1756" s="1"/>
      <c r="H1756" s="1"/>
      <c r="I1756" s="1"/>
    </row>
    <row r="1757" spans="1:9">
      <c r="A1757" s="1"/>
      <c r="B1757" s="2"/>
      <c r="C1757" s="2"/>
      <c r="D1757" s="2"/>
      <c r="E1757" s="1"/>
      <c r="F1757" s="1"/>
      <c r="G1757" s="1"/>
      <c r="H1757" s="1"/>
      <c r="I1757" s="1"/>
    </row>
    <row r="1758" spans="1:9">
      <c r="A1758" s="1"/>
      <c r="B1758" s="2"/>
      <c r="C1758" s="2"/>
      <c r="D1758" s="2"/>
      <c r="E1758" s="1"/>
      <c r="F1758" s="1"/>
      <c r="G1758" s="1"/>
      <c r="H1758" s="1"/>
      <c r="I1758" s="1"/>
    </row>
    <row r="1759" spans="1:9">
      <c r="A1759" s="1"/>
      <c r="B1759" s="2"/>
      <c r="C1759" s="2"/>
      <c r="D1759" s="2"/>
      <c r="E1759" s="1"/>
      <c r="F1759" s="1"/>
      <c r="G1759" s="1"/>
      <c r="H1759" s="1"/>
      <c r="I1759" s="1"/>
    </row>
    <row r="1760" spans="1:9">
      <c r="A1760" s="1"/>
      <c r="B1760" s="2"/>
      <c r="C1760" s="2"/>
      <c r="D1760" s="2"/>
      <c r="E1760" s="1"/>
      <c r="F1760" s="1"/>
      <c r="G1760" s="1"/>
      <c r="H1760" s="1"/>
      <c r="I1760" s="1"/>
    </row>
    <row r="1761" spans="1:9">
      <c r="A1761" s="1"/>
      <c r="B1761" s="2"/>
      <c r="C1761" s="2"/>
      <c r="D1761" s="2"/>
      <c r="E1761" s="1"/>
      <c r="F1761" s="1"/>
      <c r="G1761" s="1"/>
      <c r="H1761" s="1"/>
      <c r="I1761" s="1"/>
    </row>
    <row r="1762" spans="1:9">
      <c r="A1762" s="1"/>
      <c r="B1762" s="2"/>
      <c r="C1762" s="2"/>
      <c r="D1762" s="2"/>
      <c r="E1762" s="1"/>
      <c r="F1762" s="1"/>
      <c r="G1762" s="1"/>
      <c r="H1762" s="1"/>
      <c r="I1762" s="1"/>
    </row>
    <row r="1763" spans="1:9">
      <c r="A1763" s="1"/>
      <c r="B1763" s="2"/>
      <c r="C1763" s="2"/>
      <c r="D1763" s="2"/>
      <c r="E1763" s="1"/>
      <c r="F1763" s="1"/>
      <c r="G1763" s="1"/>
      <c r="H1763" s="1"/>
      <c r="I1763" s="1"/>
    </row>
    <row r="1764" spans="1:9">
      <c r="A1764" s="1"/>
      <c r="B1764" s="2"/>
      <c r="C1764" s="2"/>
      <c r="D1764" s="2"/>
      <c r="E1764" s="1"/>
      <c r="F1764" s="1"/>
      <c r="G1764" s="1"/>
      <c r="H1764" s="1"/>
      <c r="I1764" s="1"/>
    </row>
    <row r="1765" spans="1:9">
      <c r="A1765" s="1"/>
      <c r="B1765" s="2"/>
      <c r="C1765" s="2"/>
      <c r="D1765" s="2"/>
      <c r="E1765" s="1"/>
      <c r="F1765" s="1"/>
      <c r="G1765" s="1"/>
      <c r="H1765" s="1"/>
      <c r="I1765" s="1"/>
    </row>
    <row r="1766" spans="1:9">
      <c r="A1766" s="1"/>
      <c r="B1766" s="2"/>
      <c r="C1766" s="2"/>
      <c r="D1766" s="2"/>
      <c r="E1766" s="1"/>
      <c r="F1766" s="1"/>
      <c r="G1766" s="1"/>
      <c r="H1766" s="1"/>
      <c r="I1766" s="1"/>
    </row>
    <row r="1767" spans="1:9">
      <c r="A1767" s="1"/>
      <c r="B1767" s="2"/>
      <c r="C1767" s="2"/>
      <c r="D1767" s="2"/>
      <c r="E1767" s="1"/>
      <c r="F1767" s="1"/>
      <c r="G1767" s="1"/>
      <c r="H1767" s="1"/>
      <c r="I1767" s="1"/>
    </row>
    <row r="1768" spans="1:9">
      <c r="A1768" s="1"/>
      <c r="B1768" s="2"/>
      <c r="C1768" s="2"/>
      <c r="D1768" s="2"/>
      <c r="E1768" s="1"/>
      <c r="F1768" s="1"/>
      <c r="G1768" s="1"/>
      <c r="H1768" s="1"/>
      <c r="I1768" s="1"/>
    </row>
    <row r="1769" spans="1:9">
      <c r="A1769" s="1"/>
      <c r="B1769" s="2"/>
      <c r="C1769" s="2"/>
      <c r="D1769" s="2"/>
      <c r="E1769" s="1"/>
      <c r="F1769" s="1"/>
      <c r="G1769" s="1"/>
      <c r="H1769" s="1"/>
      <c r="I1769" s="1"/>
    </row>
    <row r="1770" spans="1:9">
      <c r="A1770" s="1"/>
      <c r="B1770" s="2"/>
      <c r="C1770" s="2"/>
      <c r="D1770" s="2"/>
      <c r="E1770" s="1"/>
      <c r="F1770" s="1"/>
      <c r="G1770" s="1"/>
      <c r="H1770" s="1"/>
      <c r="I1770" s="1"/>
    </row>
    <row r="1771" spans="1:9">
      <c r="A1771" s="1"/>
      <c r="B1771" s="2"/>
      <c r="C1771" s="2"/>
      <c r="D1771" s="2"/>
      <c r="E1771" s="1"/>
      <c r="F1771" s="1"/>
      <c r="G1771" s="1"/>
      <c r="H1771" s="1"/>
      <c r="I1771" s="1"/>
    </row>
    <row r="1772" spans="1:9">
      <c r="A1772" s="1"/>
      <c r="B1772" s="2"/>
      <c r="C1772" s="2"/>
      <c r="D1772" s="2"/>
      <c r="E1772" s="1"/>
      <c r="F1772" s="1"/>
      <c r="G1772" s="1"/>
      <c r="H1772" s="1"/>
      <c r="I1772" s="1"/>
    </row>
    <row r="1773" spans="1:9">
      <c r="A1773" s="1"/>
      <c r="B1773" s="2"/>
      <c r="C1773" s="2"/>
      <c r="D1773" s="2"/>
      <c r="E1773" s="1"/>
      <c r="F1773" s="1"/>
      <c r="G1773" s="1"/>
      <c r="H1773" s="1"/>
      <c r="I1773" s="1"/>
    </row>
    <row r="1774" spans="1:9">
      <c r="A1774" s="1"/>
      <c r="B1774" s="2"/>
      <c r="C1774" s="2"/>
      <c r="D1774" s="2"/>
      <c r="E1774" s="1"/>
      <c r="F1774" s="1"/>
      <c r="G1774" s="1"/>
      <c r="H1774" s="1"/>
      <c r="I1774" s="1"/>
    </row>
    <row r="1775" spans="1:9">
      <c r="A1775" s="1"/>
      <c r="B1775" s="2"/>
      <c r="C1775" s="2"/>
      <c r="D1775" s="2"/>
      <c r="E1775" s="1"/>
      <c r="F1775" s="1"/>
      <c r="G1775" s="1"/>
      <c r="H1775" s="1"/>
      <c r="I1775" s="1"/>
    </row>
    <row r="1776" spans="1:9">
      <c r="A1776" s="1"/>
      <c r="B1776" s="2"/>
      <c r="C1776" s="2"/>
      <c r="D1776" s="2"/>
      <c r="E1776" s="1"/>
      <c r="F1776" s="1"/>
      <c r="G1776" s="1"/>
      <c r="H1776" s="1"/>
      <c r="I1776" s="1"/>
    </row>
    <row r="1777" spans="1:9">
      <c r="A1777" s="1"/>
      <c r="B1777" s="2"/>
      <c r="C1777" s="2"/>
      <c r="D1777" s="2"/>
      <c r="E1777" s="1"/>
      <c r="F1777" s="1"/>
      <c r="G1777" s="1"/>
      <c r="H1777" s="1"/>
      <c r="I1777" s="1"/>
    </row>
    <row r="1778" spans="1:9">
      <c r="A1778" s="1"/>
      <c r="B1778" s="2"/>
      <c r="C1778" s="2"/>
      <c r="D1778" s="2"/>
      <c r="E1778" s="1"/>
      <c r="F1778" s="1"/>
      <c r="G1778" s="1"/>
      <c r="H1778" s="1"/>
      <c r="I1778" s="1"/>
    </row>
    <row r="1779" spans="1:9">
      <c r="A1779" s="1"/>
      <c r="B1779" s="2"/>
      <c r="C1779" s="2"/>
      <c r="D1779" s="2"/>
      <c r="E1779" s="1"/>
      <c r="F1779" s="1"/>
      <c r="G1779" s="1"/>
      <c r="H1779" s="1"/>
      <c r="I1779" s="1"/>
    </row>
    <row r="1780" spans="1:9">
      <c r="A1780" s="1"/>
      <c r="B1780" s="2"/>
      <c r="C1780" s="2"/>
      <c r="D1780" s="2"/>
      <c r="E1780" s="1"/>
      <c r="F1780" s="1"/>
      <c r="G1780" s="1"/>
      <c r="H1780" s="1"/>
      <c r="I1780" s="1"/>
    </row>
    <row r="1781" spans="1:9">
      <c r="A1781" s="1"/>
      <c r="B1781" s="2"/>
      <c r="C1781" s="2"/>
      <c r="D1781" s="2"/>
      <c r="E1781" s="1"/>
      <c r="F1781" s="1"/>
      <c r="G1781" s="1"/>
      <c r="H1781" s="1"/>
      <c r="I1781" s="1"/>
    </row>
    <row r="1782" spans="1:9">
      <c r="A1782" s="1"/>
      <c r="B1782" s="2"/>
      <c r="C1782" s="2"/>
      <c r="D1782" s="2"/>
      <c r="E1782" s="1"/>
      <c r="F1782" s="1"/>
      <c r="G1782" s="1"/>
      <c r="H1782" s="1"/>
      <c r="I1782" s="1"/>
    </row>
    <row r="1783" spans="1:9">
      <c r="A1783" s="1"/>
      <c r="B1783" s="2"/>
      <c r="C1783" s="2"/>
      <c r="D1783" s="2"/>
      <c r="E1783" s="1"/>
      <c r="F1783" s="1"/>
      <c r="G1783" s="1"/>
      <c r="H1783" s="1"/>
      <c r="I1783" s="1"/>
    </row>
    <row r="1784" spans="1:9">
      <c r="A1784" s="1"/>
      <c r="B1784" s="2"/>
      <c r="C1784" s="2"/>
      <c r="D1784" s="2"/>
      <c r="E1784" s="1"/>
      <c r="F1784" s="1"/>
      <c r="G1784" s="1"/>
      <c r="H1784" s="1"/>
      <c r="I1784" s="1"/>
    </row>
    <row r="1785" spans="1:9">
      <c r="A1785" s="1"/>
      <c r="B1785" s="2"/>
      <c r="C1785" s="2"/>
      <c r="D1785" s="2"/>
      <c r="E1785" s="1"/>
      <c r="F1785" s="1"/>
      <c r="G1785" s="1"/>
      <c r="H1785" s="1"/>
      <c r="I1785" s="1"/>
    </row>
    <row r="1786" spans="1:9">
      <c r="A1786" s="1"/>
      <c r="B1786" s="2"/>
      <c r="C1786" s="2"/>
      <c r="D1786" s="2"/>
      <c r="E1786" s="1"/>
      <c r="F1786" s="1"/>
      <c r="G1786" s="1"/>
      <c r="H1786" s="1"/>
      <c r="I1786" s="1"/>
    </row>
    <row r="1787" spans="1:9">
      <c r="A1787" s="1"/>
      <c r="B1787" s="2"/>
      <c r="C1787" s="2"/>
      <c r="D1787" s="2"/>
      <c r="E1787" s="1"/>
      <c r="F1787" s="1"/>
      <c r="G1787" s="1"/>
      <c r="H1787" s="1"/>
      <c r="I1787" s="1"/>
    </row>
    <row r="1788" spans="1:9">
      <c r="A1788" s="1"/>
      <c r="B1788" s="2"/>
      <c r="C1788" s="2"/>
      <c r="D1788" s="2"/>
      <c r="E1788" s="1"/>
      <c r="F1788" s="1"/>
      <c r="G1788" s="1"/>
      <c r="H1788" s="1"/>
      <c r="I1788" s="1"/>
    </row>
    <row r="1789" spans="1:9">
      <c r="A1789" s="1"/>
      <c r="B1789" s="2"/>
      <c r="C1789" s="2"/>
      <c r="D1789" s="2"/>
      <c r="E1789" s="1"/>
      <c r="F1789" s="1"/>
      <c r="G1789" s="1"/>
      <c r="H1789" s="1"/>
      <c r="I1789" s="1"/>
    </row>
    <row r="1790" spans="1:9">
      <c r="A1790" s="1"/>
      <c r="B1790" s="2"/>
      <c r="C1790" s="2"/>
      <c r="D1790" s="2"/>
      <c r="E1790" s="1"/>
      <c r="F1790" s="1"/>
      <c r="G1790" s="1"/>
      <c r="H1790" s="1"/>
      <c r="I1790" s="1"/>
    </row>
    <row r="1791" spans="1:9">
      <c r="A1791" s="1"/>
      <c r="B1791" s="2"/>
      <c r="C1791" s="2"/>
      <c r="D1791" s="2"/>
      <c r="E1791" s="1"/>
      <c r="F1791" s="1"/>
      <c r="G1791" s="1"/>
      <c r="H1791" s="1"/>
      <c r="I1791" s="1"/>
    </row>
    <row r="1792" spans="1:9">
      <c r="A1792" s="1"/>
      <c r="B1792" s="2"/>
      <c r="C1792" s="2"/>
      <c r="D1792" s="2"/>
      <c r="E1792" s="1"/>
      <c r="F1792" s="1"/>
      <c r="G1792" s="1"/>
      <c r="H1792" s="1"/>
      <c r="I1792" s="1"/>
    </row>
    <row r="1793" spans="1:9">
      <c r="A1793" s="1"/>
      <c r="B1793" s="2"/>
      <c r="C1793" s="2"/>
      <c r="D1793" s="2"/>
      <c r="E1793" s="1"/>
      <c r="F1793" s="1"/>
      <c r="G1793" s="1"/>
      <c r="H1793" s="1"/>
      <c r="I1793" s="1"/>
    </row>
    <row r="1794" spans="1:9">
      <c r="A1794" s="1"/>
      <c r="B1794" s="2"/>
      <c r="C1794" s="2"/>
      <c r="D1794" s="2"/>
      <c r="E1794" s="1"/>
      <c r="F1794" s="1"/>
      <c r="G1794" s="1"/>
      <c r="H1794" s="1"/>
      <c r="I1794" s="1"/>
    </row>
    <row r="1795" spans="1:9">
      <c r="A1795" s="1"/>
      <c r="B1795" s="2"/>
      <c r="C1795" s="2"/>
      <c r="D1795" s="2"/>
      <c r="E1795" s="1"/>
      <c r="F1795" s="1"/>
      <c r="G1795" s="1"/>
      <c r="H1795" s="1"/>
      <c r="I1795" s="1"/>
    </row>
    <row r="1796" spans="1:9">
      <c r="A1796" s="1"/>
      <c r="B1796" s="2"/>
      <c r="C1796" s="2"/>
      <c r="D1796" s="2"/>
      <c r="E1796" s="1"/>
      <c r="F1796" s="1"/>
      <c r="G1796" s="1"/>
      <c r="H1796" s="1"/>
      <c r="I1796" s="1"/>
    </row>
    <row r="1797" spans="1:9">
      <c r="A1797" s="1"/>
      <c r="B1797" s="2"/>
      <c r="C1797" s="2"/>
      <c r="D1797" s="2"/>
      <c r="E1797" s="1"/>
      <c r="F1797" s="1"/>
      <c r="G1797" s="1"/>
      <c r="H1797" s="1"/>
      <c r="I1797" s="1"/>
    </row>
    <row r="1798" spans="1:9">
      <c r="A1798" s="1"/>
      <c r="B1798" s="2"/>
      <c r="C1798" s="2"/>
      <c r="D1798" s="2"/>
      <c r="E1798" s="1"/>
      <c r="F1798" s="1"/>
      <c r="G1798" s="1"/>
      <c r="H1798" s="1"/>
      <c r="I1798" s="1"/>
    </row>
    <row r="1799" spans="1:9">
      <c r="A1799" s="1"/>
      <c r="B1799" s="2"/>
      <c r="C1799" s="2"/>
      <c r="D1799" s="2"/>
      <c r="E1799" s="1"/>
      <c r="F1799" s="1"/>
      <c r="G1799" s="1"/>
      <c r="H1799" s="1"/>
      <c r="I1799" s="1"/>
    </row>
    <row r="1800" spans="1:9">
      <c r="A1800" s="1"/>
      <c r="B1800" s="2"/>
      <c r="C1800" s="2"/>
      <c r="D1800" s="2"/>
      <c r="E1800" s="1"/>
      <c r="F1800" s="1"/>
      <c r="G1800" s="1"/>
      <c r="H1800" s="1"/>
      <c r="I1800" s="1"/>
    </row>
    <row r="1801" spans="1:9">
      <c r="A1801" s="1"/>
      <c r="B1801" s="2"/>
      <c r="C1801" s="2"/>
      <c r="D1801" s="2"/>
      <c r="E1801" s="1"/>
      <c r="F1801" s="1"/>
      <c r="G1801" s="1"/>
      <c r="H1801" s="1"/>
      <c r="I1801" s="1"/>
    </row>
    <row r="1802" spans="1:9">
      <c r="A1802" s="1"/>
      <c r="B1802" s="2"/>
      <c r="C1802" s="2"/>
      <c r="D1802" s="2"/>
      <c r="E1802" s="1"/>
      <c r="F1802" s="1"/>
      <c r="G1802" s="1"/>
      <c r="H1802" s="1"/>
      <c r="I1802" s="1"/>
    </row>
    <row r="1803" spans="1:9">
      <c r="A1803" s="1"/>
      <c r="B1803" s="2"/>
      <c r="C1803" s="2"/>
      <c r="D1803" s="2"/>
      <c r="E1803" s="1"/>
      <c r="F1803" s="1"/>
      <c r="G1803" s="1"/>
      <c r="H1803" s="1"/>
      <c r="I1803" s="1"/>
    </row>
    <row r="1804" spans="1:9">
      <c r="A1804" s="1"/>
      <c r="B1804" s="2"/>
      <c r="C1804" s="2"/>
      <c r="D1804" s="2"/>
      <c r="E1804" s="1"/>
      <c r="F1804" s="1"/>
      <c r="G1804" s="1"/>
      <c r="H1804" s="1"/>
      <c r="I1804" s="1"/>
    </row>
    <row r="1805" spans="1:9">
      <c r="A1805" s="1"/>
      <c r="B1805" s="2"/>
      <c r="C1805" s="2"/>
      <c r="D1805" s="2"/>
      <c r="E1805" s="1"/>
      <c r="F1805" s="1"/>
      <c r="G1805" s="1"/>
      <c r="H1805" s="1"/>
      <c r="I1805" s="1"/>
    </row>
    <row r="1806" spans="1:9">
      <c r="A1806" s="1"/>
      <c r="B1806" s="2"/>
      <c r="C1806" s="2"/>
      <c r="D1806" s="2"/>
      <c r="E1806" s="1"/>
      <c r="F1806" s="1"/>
      <c r="G1806" s="1"/>
      <c r="H1806" s="1"/>
      <c r="I1806" s="1"/>
    </row>
    <row r="1807" spans="1:9">
      <c r="A1807" s="1"/>
      <c r="B1807" s="2"/>
      <c r="C1807" s="2"/>
      <c r="D1807" s="2"/>
      <c r="E1807" s="1"/>
      <c r="F1807" s="1"/>
      <c r="G1807" s="1"/>
      <c r="H1807" s="1"/>
      <c r="I1807" s="1"/>
    </row>
    <row r="1808" spans="1:9">
      <c r="A1808" s="1"/>
      <c r="B1808" s="2"/>
      <c r="C1808" s="2"/>
      <c r="D1808" s="2"/>
      <c r="E1808" s="1"/>
      <c r="F1808" s="1"/>
      <c r="G1808" s="1"/>
      <c r="H1808" s="1"/>
      <c r="I1808" s="1"/>
    </row>
    <row r="1809" spans="1:9">
      <c r="A1809" s="1"/>
      <c r="B1809" s="2"/>
      <c r="C1809" s="2"/>
      <c r="D1809" s="2"/>
      <c r="E1809" s="1"/>
      <c r="F1809" s="1"/>
      <c r="G1809" s="1"/>
      <c r="H1809" s="1"/>
      <c r="I1809" s="1"/>
    </row>
    <row r="1810" spans="1:9">
      <c r="A1810" s="1"/>
      <c r="B1810" s="2"/>
      <c r="C1810" s="2"/>
      <c r="D1810" s="2"/>
      <c r="E1810" s="1"/>
      <c r="F1810" s="1"/>
      <c r="G1810" s="1"/>
      <c r="H1810" s="1"/>
      <c r="I1810" s="1"/>
    </row>
    <row r="1811" spans="1:9">
      <c r="A1811" s="1"/>
      <c r="B1811" s="2"/>
      <c r="C1811" s="2"/>
      <c r="D1811" s="2"/>
      <c r="E1811" s="1"/>
      <c r="F1811" s="1"/>
      <c r="G1811" s="1"/>
      <c r="H1811" s="1"/>
      <c r="I1811" s="1"/>
    </row>
    <row r="1812" spans="1:9">
      <c r="A1812" s="1"/>
      <c r="B1812" s="2"/>
      <c r="C1812" s="2"/>
      <c r="D1812" s="2"/>
      <c r="E1812" s="1"/>
      <c r="F1812" s="1"/>
      <c r="G1812" s="1"/>
      <c r="H1812" s="1"/>
      <c r="I1812" s="1"/>
    </row>
    <row r="1813" spans="1:9">
      <c r="A1813" s="1"/>
      <c r="B1813" s="2"/>
      <c r="C1813" s="2"/>
      <c r="D1813" s="2"/>
      <c r="E1813" s="1"/>
      <c r="F1813" s="1"/>
      <c r="G1813" s="1"/>
      <c r="H1813" s="1"/>
      <c r="I1813" s="1"/>
    </row>
    <row r="1814" spans="1:9">
      <c r="A1814" s="1"/>
      <c r="B1814" s="2"/>
      <c r="C1814" s="2"/>
      <c r="D1814" s="2"/>
      <c r="E1814" s="1"/>
      <c r="F1814" s="1"/>
      <c r="G1814" s="1"/>
      <c r="H1814" s="1"/>
      <c r="I1814" s="1"/>
    </row>
    <row r="1815" spans="1:9">
      <c r="A1815" s="1"/>
      <c r="B1815" s="2"/>
      <c r="C1815" s="2"/>
      <c r="D1815" s="2"/>
      <c r="E1815" s="1"/>
      <c r="F1815" s="1"/>
      <c r="G1815" s="1"/>
      <c r="H1815" s="1"/>
      <c r="I1815" s="1"/>
    </row>
    <row r="1816" spans="1:9">
      <c r="A1816" s="1"/>
      <c r="B1816" s="2"/>
      <c r="C1816" s="2"/>
      <c r="D1816" s="2"/>
      <c r="E1816" s="1"/>
      <c r="F1816" s="1"/>
      <c r="G1816" s="1"/>
      <c r="H1816" s="1"/>
      <c r="I1816" s="1"/>
    </row>
    <row r="1817" spans="1:9">
      <c r="A1817" s="1"/>
      <c r="B1817" s="2"/>
      <c r="C1817" s="2"/>
      <c r="D1817" s="2"/>
      <c r="E1817" s="1"/>
      <c r="F1817" s="1"/>
      <c r="G1817" s="1"/>
      <c r="H1817" s="1"/>
      <c r="I1817" s="1"/>
    </row>
    <row r="1818" spans="1:9">
      <c r="A1818" s="1"/>
      <c r="B1818" s="2"/>
      <c r="C1818" s="2"/>
      <c r="D1818" s="2"/>
      <c r="E1818" s="1"/>
      <c r="F1818" s="1"/>
      <c r="G1818" s="1"/>
      <c r="H1818" s="1"/>
      <c r="I1818" s="1"/>
    </row>
    <row r="1819" spans="1:9">
      <c r="A1819" s="1"/>
      <c r="B1819" s="2"/>
      <c r="C1819" s="2"/>
      <c r="D1819" s="2"/>
      <c r="E1819" s="1"/>
      <c r="F1819" s="1"/>
      <c r="G1819" s="1"/>
      <c r="H1819" s="1"/>
      <c r="I1819" s="1"/>
    </row>
    <row r="1820" spans="1:9">
      <c r="A1820" s="1"/>
      <c r="B1820" s="2"/>
      <c r="C1820" s="2"/>
      <c r="D1820" s="2"/>
      <c r="E1820" s="1"/>
      <c r="F1820" s="1"/>
      <c r="G1820" s="1"/>
      <c r="H1820" s="1"/>
      <c r="I1820" s="1"/>
    </row>
    <row r="1821" spans="1:9">
      <c r="A1821" s="1"/>
      <c r="B1821" s="2"/>
      <c r="C1821" s="2"/>
      <c r="D1821" s="2"/>
      <c r="E1821" s="1"/>
      <c r="F1821" s="1"/>
      <c r="G1821" s="1"/>
      <c r="H1821" s="1"/>
      <c r="I1821" s="1"/>
    </row>
    <row r="1822" spans="1:9">
      <c r="A1822" s="1"/>
      <c r="B1822" s="2"/>
      <c r="C1822" s="2"/>
      <c r="D1822" s="2"/>
      <c r="E1822" s="1"/>
      <c r="F1822" s="1"/>
      <c r="G1822" s="1"/>
      <c r="H1822" s="1"/>
      <c r="I1822" s="1"/>
    </row>
    <row r="1823" spans="1:9">
      <c r="A1823" s="1"/>
      <c r="B1823" s="2"/>
      <c r="C1823" s="2"/>
      <c r="D1823" s="2"/>
      <c r="E1823" s="1"/>
      <c r="F1823" s="1"/>
      <c r="G1823" s="1"/>
      <c r="H1823" s="1"/>
      <c r="I1823" s="1"/>
    </row>
    <row r="1824" spans="1:9">
      <c r="A1824" s="1"/>
      <c r="B1824" s="2"/>
      <c r="C1824" s="2"/>
      <c r="D1824" s="2"/>
      <c r="E1824" s="1"/>
      <c r="F1824" s="1"/>
      <c r="G1824" s="1"/>
      <c r="H1824" s="1"/>
      <c r="I1824" s="1"/>
    </row>
    <row r="1825" spans="1:9">
      <c r="A1825" s="1"/>
      <c r="B1825" s="2"/>
      <c r="C1825" s="2"/>
      <c r="D1825" s="2"/>
      <c r="E1825" s="1"/>
      <c r="F1825" s="1"/>
      <c r="G1825" s="1"/>
      <c r="H1825" s="1"/>
      <c r="I1825" s="1"/>
    </row>
    <row r="1826" spans="1:9">
      <c r="A1826" s="1"/>
      <c r="B1826" s="2"/>
      <c r="C1826" s="2"/>
      <c r="D1826" s="2"/>
      <c r="E1826" s="1"/>
      <c r="F1826" s="1"/>
      <c r="G1826" s="1"/>
      <c r="H1826" s="1"/>
      <c r="I1826" s="1"/>
    </row>
    <row r="1827" spans="1:9">
      <c r="A1827" s="1"/>
      <c r="B1827" s="2"/>
      <c r="C1827" s="2"/>
      <c r="D1827" s="2"/>
      <c r="E1827" s="1"/>
      <c r="F1827" s="1"/>
      <c r="G1827" s="1"/>
      <c r="H1827" s="1"/>
      <c r="I1827" s="1"/>
    </row>
    <row r="1828" spans="1:9">
      <c r="A1828" s="1"/>
      <c r="B1828" s="2"/>
      <c r="C1828" s="2"/>
      <c r="D1828" s="2"/>
      <c r="E1828" s="1"/>
      <c r="F1828" s="1"/>
      <c r="G1828" s="1"/>
      <c r="H1828" s="1"/>
      <c r="I1828" s="1"/>
    </row>
    <row r="1829" spans="1:9">
      <c r="A1829" s="1"/>
      <c r="B1829" s="2"/>
      <c r="C1829" s="2"/>
      <c r="D1829" s="2"/>
      <c r="E1829" s="1"/>
      <c r="F1829" s="1"/>
      <c r="G1829" s="1"/>
      <c r="H1829" s="1"/>
      <c r="I1829" s="1"/>
    </row>
    <row r="1830" spans="1:9">
      <c r="A1830" s="1"/>
      <c r="B1830" s="2"/>
      <c r="C1830" s="2"/>
      <c r="D1830" s="2"/>
      <c r="E1830" s="1"/>
      <c r="F1830" s="1"/>
      <c r="G1830" s="1"/>
      <c r="H1830" s="1"/>
      <c r="I1830" s="1"/>
    </row>
    <row r="1831" spans="1:9">
      <c r="A1831" s="1"/>
      <c r="B1831" s="2"/>
      <c r="C1831" s="2"/>
      <c r="D1831" s="2"/>
      <c r="E1831" s="1"/>
      <c r="F1831" s="1"/>
      <c r="G1831" s="1"/>
      <c r="H1831" s="1"/>
      <c r="I1831" s="1"/>
    </row>
    <row r="1832" spans="1:9">
      <c r="A1832" s="1"/>
      <c r="B1832" s="2"/>
      <c r="C1832" s="2"/>
      <c r="D1832" s="2"/>
      <c r="E1832" s="1"/>
      <c r="F1832" s="1"/>
      <c r="G1832" s="1"/>
      <c r="H1832" s="1"/>
      <c r="I1832" s="1"/>
    </row>
    <row r="1833" spans="1:9">
      <c r="A1833" s="1"/>
      <c r="B1833" s="2"/>
      <c r="C1833" s="2"/>
      <c r="D1833" s="2"/>
      <c r="E1833" s="1"/>
      <c r="F1833" s="1"/>
      <c r="G1833" s="1"/>
      <c r="H1833" s="1"/>
      <c r="I1833" s="1"/>
    </row>
    <row r="1834" spans="1:9">
      <c r="A1834" s="1"/>
      <c r="B1834" s="2"/>
      <c r="C1834" s="2"/>
      <c r="D1834" s="2"/>
      <c r="E1834" s="1"/>
      <c r="F1834" s="1"/>
      <c r="G1834" s="1"/>
      <c r="H1834" s="1"/>
      <c r="I1834" s="1"/>
    </row>
    <row r="1835" spans="1:9">
      <c r="A1835" s="1"/>
      <c r="B1835" s="2"/>
      <c r="C1835" s="2"/>
      <c r="D1835" s="2"/>
      <c r="E1835" s="1"/>
      <c r="F1835" s="1"/>
      <c r="G1835" s="1"/>
      <c r="H1835" s="1"/>
      <c r="I1835" s="1"/>
    </row>
    <row r="1836" spans="1:9">
      <c r="A1836" s="1"/>
      <c r="B1836" s="2"/>
      <c r="C1836" s="2"/>
      <c r="D1836" s="2"/>
      <c r="E1836" s="1"/>
      <c r="F1836" s="1"/>
      <c r="G1836" s="1"/>
      <c r="H1836" s="1"/>
      <c r="I1836" s="1"/>
    </row>
    <row r="1837" spans="1:9">
      <c r="A1837" s="1"/>
      <c r="B1837" s="2"/>
      <c r="C1837" s="2"/>
      <c r="D1837" s="2"/>
      <c r="E1837" s="1"/>
      <c r="F1837" s="1"/>
      <c r="G1837" s="1"/>
      <c r="H1837" s="1"/>
      <c r="I1837" s="1"/>
    </row>
    <row r="1838" spans="1:9">
      <c r="A1838" s="1"/>
      <c r="B1838" s="2"/>
      <c r="C1838" s="2"/>
      <c r="D1838" s="2"/>
      <c r="E1838" s="1"/>
      <c r="F1838" s="1"/>
      <c r="G1838" s="1"/>
      <c r="H1838" s="1"/>
      <c r="I1838" s="1"/>
    </row>
    <row r="1839" spans="1:9">
      <c r="A1839" s="1"/>
      <c r="B1839" s="2"/>
      <c r="C1839" s="2"/>
      <c r="D1839" s="2"/>
      <c r="E1839" s="1"/>
      <c r="F1839" s="1"/>
      <c r="G1839" s="1"/>
      <c r="H1839" s="1"/>
      <c r="I1839" s="1"/>
    </row>
    <row r="1840" spans="1:9">
      <c r="A1840" s="1"/>
      <c r="B1840" s="2"/>
      <c r="C1840" s="2"/>
      <c r="D1840" s="2"/>
      <c r="E1840" s="1"/>
      <c r="F1840" s="1"/>
      <c r="G1840" s="1"/>
      <c r="H1840" s="1"/>
      <c r="I1840" s="1"/>
    </row>
    <row r="1841" spans="1:9">
      <c r="A1841" s="1"/>
      <c r="B1841" s="2"/>
      <c r="C1841" s="2"/>
      <c r="D1841" s="2"/>
      <c r="E1841" s="1"/>
      <c r="F1841" s="1"/>
      <c r="G1841" s="1"/>
      <c r="H1841" s="1"/>
      <c r="I1841" s="1"/>
    </row>
    <row r="1842" spans="1:9">
      <c r="A1842" s="1"/>
      <c r="B1842" s="2"/>
      <c r="C1842" s="2"/>
      <c r="D1842" s="2"/>
      <c r="E1842" s="1"/>
      <c r="F1842" s="1"/>
      <c r="G1842" s="1"/>
      <c r="H1842" s="1"/>
      <c r="I1842" s="1"/>
    </row>
    <row r="1843" spans="1:9">
      <c r="A1843" s="1"/>
      <c r="B1843" s="2"/>
      <c r="C1843" s="2"/>
      <c r="D1843" s="2"/>
      <c r="E1843" s="1"/>
      <c r="F1843" s="1"/>
      <c r="G1843" s="1"/>
      <c r="H1843" s="1"/>
      <c r="I1843" s="1"/>
    </row>
    <row r="1844" spans="1:9">
      <c r="A1844" s="1"/>
      <c r="B1844" s="2"/>
      <c r="C1844" s="2"/>
      <c r="D1844" s="2"/>
      <c r="E1844" s="1"/>
      <c r="F1844" s="1"/>
      <c r="G1844" s="1"/>
      <c r="H1844" s="1"/>
      <c r="I1844" s="1"/>
    </row>
    <row r="1845" spans="1:9">
      <c r="A1845" s="1"/>
      <c r="B1845" s="2"/>
      <c r="C1845" s="2"/>
      <c r="D1845" s="2"/>
      <c r="E1845" s="1"/>
      <c r="F1845" s="1"/>
      <c r="G1845" s="1"/>
      <c r="H1845" s="1"/>
      <c r="I1845" s="1"/>
    </row>
    <row r="1846" spans="1:9">
      <c r="A1846" s="1"/>
      <c r="B1846" s="2"/>
      <c r="C1846" s="2"/>
      <c r="D1846" s="2"/>
      <c r="E1846" s="1"/>
      <c r="F1846" s="1"/>
      <c r="G1846" s="1"/>
      <c r="H1846" s="1"/>
      <c r="I1846" s="1"/>
    </row>
    <row r="1847" spans="1:9">
      <c r="A1847" s="1"/>
      <c r="B1847" s="2"/>
      <c r="C1847" s="2"/>
      <c r="D1847" s="2"/>
      <c r="E1847" s="1"/>
      <c r="F1847" s="1"/>
      <c r="G1847" s="1"/>
      <c r="H1847" s="1"/>
      <c r="I1847" s="1"/>
    </row>
    <row r="1848" spans="1:9">
      <c r="A1848" s="1"/>
      <c r="B1848" s="2"/>
      <c r="C1848" s="2"/>
      <c r="D1848" s="2"/>
      <c r="E1848" s="1"/>
      <c r="F1848" s="1"/>
      <c r="G1848" s="1"/>
      <c r="H1848" s="1"/>
      <c r="I1848" s="1"/>
    </row>
    <row r="1849" spans="1:9">
      <c r="A1849" s="1"/>
      <c r="B1849" s="2"/>
      <c r="C1849" s="2"/>
      <c r="D1849" s="2"/>
      <c r="E1849" s="1"/>
      <c r="F1849" s="1"/>
      <c r="G1849" s="1"/>
      <c r="H1849" s="1"/>
      <c r="I1849" s="1"/>
    </row>
    <row r="1850" spans="1:9">
      <c r="A1850" s="1"/>
      <c r="B1850" s="2"/>
      <c r="C1850" s="2"/>
      <c r="D1850" s="2"/>
      <c r="E1850" s="1"/>
      <c r="F1850" s="1"/>
      <c r="G1850" s="1"/>
      <c r="H1850" s="1"/>
      <c r="I1850" s="1"/>
    </row>
    <row r="1851" spans="1:9">
      <c r="A1851" s="1"/>
      <c r="B1851" s="2"/>
      <c r="C1851" s="2"/>
      <c r="D1851" s="2"/>
      <c r="E1851" s="1"/>
      <c r="F1851" s="1"/>
      <c r="G1851" s="1"/>
      <c r="H1851" s="1"/>
      <c r="I1851" s="1"/>
    </row>
    <row r="1852" spans="1:9">
      <c r="A1852" s="1"/>
      <c r="B1852" s="2"/>
      <c r="C1852" s="2"/>
      <c r="D1852" s="2"/>
      <c r="E1852" s="1"/>
      <c r="F1852" s="1"/>
      <c r="G1852" s="1"/>
      <c r="H1852" s="1"/>
      <c r="I1852" s="1"/>
    </row>
    <row r="1853" spans="1:9">
      <c r="A1853" s="1"/>
      <c r="B1853" s="2"/>
      <c r="C1853" s="2"/>
      <c r="D1853" s="2"/>
      <c r="E1853" s="1"/>
      <c r="F1853" s="1"/>
      <c r="G1853" s="1"/>
      <c r="H1853" s="1"/>
      <c r="I1853" s="1"/>
    </row>
    <row r="1854" spans="1:9">
      <c r="A1854" s="1"/>
      <c r="B1854" s="2"/>
      <c r="C1854" s="2"/>
      <c r="D1854" s="2"/>
      <c r="E1854" s="1"/>
      <c r="F1854" s="1"/>
      <c r="G1854" s="1"/>
      <c r="H1854" s="1"/>
      <c r="I1854" s="1"/>
    </row>
    <row r="1855" spans="1:9">
      <c r="A1855" s="1"/>
      <c r="B1855" s="2"/>
      <c r="C1855" s="2"/>
      <c r="D1855" s="2"/>
      <c r="E1855" s="1"/>
      <c r="F1855" s="1"/>
      <c r="G1855" s="1"/>
      <c r="H1855" s="1"/>
      <c r="I1855" s="1"/>
    </row>
    <row r="1856" spans="1:9">
      <c r="A1856" s="1"/>
      <c r="B1856" s="2"/>
      <c r="C1856" s="2"/>
      <c r="D1856" s="2"/>
      <c r="E1856" s="1"/>
      <c r="F1856" s="1"/>
      <c r="G1856" s="1"/>
      <c r="H1856" s="1"/>
      <c r="I1856" s="1"/>
    </row>
    <row r="1857" spans="1:9">
      <c r="A1857" s="1"/>
      <c r="B1857" s="2"/>
      <c r="C1857" s="2"/>
      <c r="D1857" s="2"/>
      <c r="E1857" s="1"/>
      <c r="F1857" s="1"/>
      <c r="G1857" s="1"/>
      <c r="H1857" s="1"/>
      <c r="I1857" s="1"/>
    </row>
    <row r="1858" spans="1:9">
      <c r="A1858" s="1"/>
      <c r="B1858" s="2"/>
      <c r="C1858" s="2"/>
      <c r="D1858" s="2"/>
      <c r="E1858" s="1"/>
      <c r="F1858" s="1"/>
      <c r="G1858" s="1"/>
      <c r="H1858" s="1"/>
      <c r="I1858" s="1"/>
    </row>
    <row r="1859" spans="1:9">
      <c r="A1859" s="1"/>
      <c r="B1859" s="2"/>
      <c r="C1859" s="2"/>
      <c r="D1859" s="2"/>
      <c r="E1859" s="1"/>
      <c r="F1859" s="1"/>
      <c r="G1859" s="1"/>
      <c r="H1859" s="1"/>
      <c r="I1859" s="1"/>
    </row>
    <row r="1860" spans="1:9">
      <c r="A1860" s="1"/>
      <c r="B1860" s="2"/>
      <c r="C1860" s="2"/>
      <c r="D1860" s="2"/>
      <c r="E1860" s="1"/>
      <c r="F1860" s="1"/>
      <c r="G1860" s="1"/>
      <c r="H1860" s="1"/>
      <c r="I1860" s="1"/>
    </row>
    <row r="1861" spans="1:9">
      <c r="A1861" s="1"/>
      <c r="B1861" s="2"/>
      <c r="C1861" s="2"/>
      <c r="D1861" s="2"/>
      <c r="E1861" s="1"/>
      <c r="F1861" s="1"/>
      <c r="G1861" s="1"/>
      <c r="H1861" s="1"/>
      <c r="I1861" s="1"/>
    </row>
    <row r="1862" spans="1:9">
      <c r="A1862" s="1"/>
      <c r="B1862" s="2"/>
      <c r="C1862" s="2"/>
      <c r="D1862" s="2"/>
      <c r="E1862" s="1"/>
      <c r="F1862" s="1"/>
      <c r="G1862" s="1"/>
      <c r="H1862" s="1"/>
      <c r="I1862" s="1"/>
    </row>
    <row r="1863" spans="1:9">
      <c r="A1863" s="1"/>
      <c r="B1863" s="2"/>
      <c r="C1863" s="2"/>
      <c r="D1863" s="2"/>
      <c r="E1863" s="1"/>
      <c r="F1863" s="1"/>
      <c r="G1863" s="1"/>
      <c r="H1863" s="1"/>
      <c r="I1863" s="1"/>
    </row>
    <row r="1864" spans="1:9">
      <c r="A1864" s="1"/>
      <c r="B1864" s="2"/>
      <c r="C1864" s="2"/>
      <c r="D1864" s="2"/>
      <c r="E1864" s="1"/>
      <c r="F1864" s="1"/>
      <c r="G1864" s="1"/>
      <c r="H1864" s="1"/>
      <c r="I1864" s="1"/>
    </row>
    <row r="1865" spans="1:9">
      <c r="A1865" s="1"/>
      <c r="B1865" s="2"/>
      <c r="C1865" s="2"/>
      <c r="D1865" s="2"/>
      <c r="E1865" s="1"/>
      <c r="F1865" s="1"/>
      <c r="G1865" s="1"/>
      <c r="H1865" s="1"/>
      <c r="I1865" s="1"/>
    </row>
    <row r="1866" spans="1:9">
      <c r="A1866" s="1"/>
      <c r="B1866" s="2"/>
      <c r="C1866" s="2"/>
      <c r="D1866" s="2"/>
      <c r="E1866" s="1"/>
      <c r="F1866" s="1"/>
      <c r="G1866" s="1"/>
      <c r="H1866" s="1"/>
      <c r="I1866" s="1"/>
    </row>
    <row r="1867" spans="1:9">
      <c r="A1867" s="1"/>
      <c r="B1867" s="2"/>
      <c r="C1867" s="2"/>
      <c r="D1867" s="2"/>
      <c r="E1867" s="1"/>
      <c r="F1867" s="1"/>
      <c r="G1867" s="1"/>
      <c r="H1867" s="1"/>
      <c r="I1867" s="1"/>
    </row>
    <row r="1868" spans="1:9">
      <c r="A1868" s="1"/>
      <c r="B1868" s="2"/>
      <c r="C1868" s="2"/>
      <c r="D1868" s="2"/>
      <c r="E1868" s="1"/>
      <c r="F1868" s="1"/>
      <c r="G1868" s="1"/>
      <c r="H1868" s="1"/>
      <c r="I1868" s="1"/>
    </row>
    <row r="1869" spans="1:9">
      <c r="A1869" s="1"/>
      <c r="B1869" s="2"/>
      <c r="C1869" s="2"/>
      <c r="D1869" s="2"/>
      <c r="E1869" s="1"/>
      <c r="F1869" s="1"/>
      <c r="G1869" s="1"/>
      <c r="H1869" s="1"/>
      <c r="I1869" s="1"/>
    </row>
    <row r="1870" spans="1:9">
      <c r="A1870" s="1"/>
      <c r="B1870" s="2"/>
      <c r="C1870" s="2"/>
      <c r="D1870" s="2"/>
      <c r="E1870" s="1"/>
      <c r="F1870" s="1"/>
      <c r="G1870" s="1"/>
      <c r="H1870" s="1"/>
      <c r="I1870" s="1"/>
    </row>
    <row r="1871" spans="1:9">
      <c r="A1871" s="1"/>
      <c r="B1871" s="2"/>
      <c r="C1871" s="2"/>
      <c r="D1871" s="2"/>
      <c r="E1871" s="1"/>
      <c r="F1871" s="1"/>
      <c r="G1871" s="1"/>
      <c r="H1871" s="1"/>
      <c r="I1871" s="1"/>
    </row>
    <row r="1872" spans="1:9">
      <c r="A1872" s="1"/>
      <c r="B1872" s="2"/>
      <c r="C1872" s="2"/>
      <c r="D1872" s="2"/>
      <c r="E1872" s="1"/>
      <c r="F1872" s="1"/>
      <c r="G1872" s="1"/>
      <c r="H1872" s="1"/>
      <c r="I1872" s="1"/>
    </row>
    <row r="1873" spans="1:9">
      <c r="A1873" s="1"/>
      <c r="B1873" s="2"/>
      <c r="C1873" s="2"/>
      <c r="D1873" s="2"/>
      <c r="E1873" s="1"/>
      <c r="F1873" s="1"/>
      <c r="G1873" s="1"/>
      <c r="H1873" s="1"/>
      <c r="I1873" s="1"/>
    </row>
    <row r="1874" spans="1:9">
      <c r="A1874" s="1"/>
      <c r="B1874" s="2"/>
      <c r="C1874" s="2"/>
      <c r="D1874" s="2"/>
      <c r="E1874" s="1"/>
      <c r="F1874" s="1"/>
      <c r="G1874" s="1"/>
      <c r="H1874" s="1"/>
      <c r="I1874" s="1"/>
    </row>
    <row r="1875" spans="1:9">
      <c r="A1875" s="1"/>
      <c r="B1875" s="2"/>
      <c r="C1875" s="2"/>
      <c r="D1875" s="2"/>
      <c r="E1875" s="1"/>
      <c r="F1875" s="1"/>
      <c r="G1875" s="1"/>
      <c r="H1875" s="1"/>
      <c r="I1875" s="1"/>
    </row>
    <row r="1876" spans="1:9">
      <c r="A1876" s="1"/>
      <c r="B1876" s="2"/>
      <c r="C1876" s="2"/>
      <c r="D1876" s="2"/>
      <c r="E1876" s="1"/>
      <c r="F1876" s="1"/>
      <c r="G1876" s="1"/>
      <c r="H1876" s="1"/>
      <c r="I1876" s="1"/>
    </row>
    <row r="1877" spans="1:9">
      <c r="A1877" s="1"/>
      <c r="B1877" s="2"/>
      <c r="C1877" s="2"/>
      <c r="D1877" s="2"/>
      <c r="E1877" s="1"/>
      <c r="F1877" s="1"/>
      <c r="G1877" s="1"/>
      <c r="H1877" s="1"/>
      <c r="I1877" s="1"/>
    </row>
    <row r="1878" spans="1:9">
      <c r="A1878" s="1"/>
      <c r="B1878" s="2"/>
      <c r="C1878" s="2"/>
      <c r="D1878" s="2"/>
      <c r="E1878" s="1"/>
      <c r="F1878" s="1"/>
      <c r="G1878" s="1"/>
      <c r="H1878" s="1"/>
      <c r="I1878" s="1"/>
    </row>
    <row r="1879" spans="1:9">
      <c r="A1879" s="1"/>
      <c r="B1879" s="2"/>
      <c r="C1879" s="2"/>
      <c r="D1879" s="2"/>
      <c r="E1879" s="1"/>
      <c r="F1879" s="1"/>
      <c r="G1879" s="1"/>
      <c r="H1879" s="1"/>
      <c r="I1879" s="1"/>
    </row>
    <row r="1880" spans="1:9">
      <c r="A1880" s="1"/>
      <c r="B1880" s="2"/>
      <c r="C1880" s="2"/>
      <c r="D1880" s="2"/>
      <c r="E1880" s="1"/>
      <c r="F1880" s="1"/>
      <c r="G1880" s="1"/>
      <c r="H1880" s="1"/>
      <c r="I1880" s="1"/>
    </row>
    <row r="1881" spans="1:9">
      <c r="A1881" s="1"/>
      <c r="B1881" s="2"/>
      <c r="C1881" s="2"/>
      <c r="D1881" s="2"/>
      <c r="E1881" s="1"/>
      <c r="F1881" s="1"/>
      <c r="G1881" s="1"/>
      <c r="H1881" s="1"/>
      <c r="I1881" s="1"/>
    </row>
    <row r="1882" spans="1:9">
      <c r="A1882" s="1"/>
      <c r="B1882" s="2"/>
      <c r="C1882" s="2"/>
      <c r="D1882" s="2"/>
      <c r="E1882" s="1"/>
      <c r="F1882" s="1"/>
      <c r="G1882" s="1"/>
      <c r="H1882" s="1"/>
      <c r="I1882" s="1"/>
    </row>
    <row r="1883" spans="1:9">
      <c r="A1883" s="1"/>
      <c r="B1883" s="2"/>
      <c r="C1883" s="2"/>
      <c r="D1883" s="2"/>
      <c r="E1883" s="1"/>
      <c r="F1883" s="1"/>
      <c r="G1883" s="1"/>
      <c r="H1883" s="1"/>
      <c r="I1883" s="1"/>
    </row>
    <row r="1884" spans="1:9">
      <c r="A1884" s="1"/>
      <c r="B1884" s="2"/>
      <c r="C1884" s="2"/>
      <c r="D1884" s="2"/>
      <c r="E1884" s="1"/>
      <c r="F1884" s="1"/>
      <c r="G1884" s="1"/>
      <c r="H1884" s="1"/>
      <c r="I1884" s="1"/>
    </row>
    <row r="1885" spans="1:9">
      <c r="A1885" s="1"/>
      <c r="B1885" s="2"/>
      <c r="C1885" s="2"/>
      <c r="D1885" s="2"/>
      <c r="E1885" s="1"/>
      <c r="F1885" s="1"/>
      <c r="G1885" s="1"/>
      <c r="H1885" s="1"/>
      <c r="I1885" s="1"/>
    </row>
    <row r="1886" spans="1:9">
      <c r="A1886" s="1"/>
      <c r="B1886" s="2"/>
      <c r="C1886" s="2"/>
      <c r="D1886" s="2"/>
      <c r="E1886" s="1"/>
      <c r="F1886" s="1"/>
      <c r="G1886" s="1"/>
      <c r="H1886" s="1"/>
      <c r="I1886" s="1"/>
    </row>
    <row r="1887" spans="1:9">
      <c r="A1887" s="1"/>
      <c r="B1887" s="2"/>
      <c r="C1887" s="2"/>
      <c r="D1887" s="2"/>
      <c r="E1887" s="1"/>
      <c r="F1887" s="1"/>
      <c r="G1887" s="1"/>
      <c r="H1887" s="1"/>
      <c r="I1887" s="1"/>
    </row>
    <row r="1888" spans="1:9">
      <c r="A1888" s="1"/>
      <c r="B1888" s="2"/>
      <c r="C1888" s="2"/>
      <c r="D1888" s="2"/>
      <c r="E1888" s="1"/>
      <c r="F1888" s="1"/>
      <c r="G1888" s="1"/>
      <c r="H1888" s="1"/>
      <c r="I1888" s="1"/>
    </row>
    <row r="1889" spans="1:9">
      <c r="A1889" s="1"/>
      <c r="B1889" s="2"/>
      <c r="C1889" s="2"/>
      <c r="D1889" s="2"/>
      <c r="E1889" s="1"/>
      <c r="F1889" s="1"/>
      <c r="G1889" s="1"/>
      <c r="H1889" s="1"/>
      <c r="I1889" s="1"/>
    </row>
    <row r="1890" spans="1:9">
      <c r="A1890" s="1"/>
      <c r="B1890" s="2"/>
      <c r="C1890" s="2"/>
      <c r="D1890" s="2"/>
      <c r="E1890" s="1"/>
      <c r="F1890" s="1"/>
      <c r="G1890" s="1"/>
      <c r="H1890" s="1"/>
      <c r="I1890" s="1"/>
    </row>
    <row r="1891" spans="1:9">
      <c r="A1891" s="1"/>
      <c r="B1891" s="2"/>
      <c r="C1891" s="2"/>
      <c r="D1891" s="2"/>
      <c r="E1891" s="1"/>
      <c r="F1891" s="1"/>
      <c r="G1891" s="1"/>
      <c r="H1891" s="1"/>
      <c r="I1891" s="1"/>
    </row>
    <row r="1892" spans="1:9">
      <c r="A1892" s="1"/>
      <c r="B1892" s="2"/>
      <c r="C1892" s="2"/>
      <c r="D1892" s="2"/>
      <c r="E1892" s="1"/>
      <c r="F1892" s="1"/>
      <c r="G1892" s="1"/>
      <c r="H1892" s="1"/>
      <c r="I1892" s="1"/>
    </row>
    <row r="1893" spans="1:9">
      <c r="A1893" s="1"/>
      <c r="B1893" s="2"/>
      <c r="C1893" s="2"/>
      <c r="D1893" s="2"/>
      <c r="E1893" s="1"/>
      <c r="F1893" s="1"/>
      <c r="G1893" s="1"/>
      <c r="H1893" s="1"/>
      <c r="I1893" s="1"/>
    </row>
    <row r="1894" spans="1:9">
      <c r="A1894" s="1"/>
      <c r="B1894" s="2"/>
      <c r="C1894" s="2"/>
      <c r="D1894" s="2"/>
      <c r="E1894" s="1"/>
      <c r="F1894" s="1"/>
      <c r="G1894" s="1"/>
      <c r="H1894" s="1"/>
      <c r="I1894" s="1"/>
    </row>
    <row r="1895" spans="1:9">
      <c r="A1895" s="1"/>
      <c r="B1895" s="2"/>
      <c r="C1895" s="2"/>
      <c r="D1895" s="2"/>
      <c r="E1895" s="1"/>
      <c r="F1895" s="1"/>
      <c r="G1895" s="1"/>
      <c r="H1895" s="1"/>
      <c r="I1895" s="1"/>
    </row>
    <row r="1896" spans="1:9">
      <c r="A1896" s="1"/>
      <c r="B1896" s="2"/>
      <c r="C1896" s="2"/>
      <c r="D1896" s="2"/>
      <c r="E1896" s="1"/>
      <c r="F1896" s="1"/>
      <c r="G1896" s="1"/>
      <c r="H1896" s="1"/>
      <c r="I1896" s="1"/>
    </row>
    <row r="1897" spans="1:9">
      <c r="A1897" s="1"/>
      <c r="B1897" s="2"/>
      <c r="C1897" s="2"/>
      <c r="D1897" s="2"/>
      <c r="E1897" s="1"/>
      <c r="F1897" s="1"/>
      <c r="G1897" s="1"/>
      <c r="H1897" s="1"/>
      <c r="I1897" s="1"/>
    </row>
    <row r="1898" spans="1:9">
      <c r="A1898" s="1"/>
      <c r="B1898" s="2"/>
      <c r="C1898" s="2"/>
      <c r="D1898" s="2"/>
      <c r="E1898" s="1"/>
      <c r="F1898" s="1"/>
      <c r="G1898" s="1"/>
      <c r="H1898" s="1"/>
      <c r="I1898" s="1"/>
    </row>
    <row r="1899" spans="1:9">
      <c r="A1899" s="1"/>
      <c r="B1899" s="2"/>
      <c r="C1899" s="2"/>
      <c r="D1899" s="2"/>
      <c r="E1899" s="1"/>
      <c r="F1899" s="1"/>
      <c r="G1899" s="1"/>
      <c r="H1899" s="1"/>
      <c r="I1899" s="1"/>
    </row>
    <row r="1900" spans="1:9">
      <c r="A1900" s="1"/>
      <c r="B1900" s="2"/>
      <c r="C1900" s="2"/>
      <c r="D1900" s="2"/>
      <c r="E1900" s="1"/>
      <c r="F1900" s="1"/>
      <c r="G1900" s="1"/>
      <c r="H1900" s="1"/>
      <c r="I1900" s="1"/>
    </row>
    <row r="1901" spans="1:9">
      <c r="A1901" s="1"/>
      <c r="B1901" s="2"/>
      <c r="C1901" s="2"/>
      <c r="D1901" s="2"/>
      <c r="E1901" s="1"/>
      <c r="F1901" s="1"/>
      <c r="G1901" s="1"/>
      <c r="H1901" s="1"/>
      <c r="I1901" s="1"/>
    </row>
    <row r="1902" spans="1:9">
      <c r="A1902" s="1"/>
      <c r="B1902" s="2"/>
      <c r="C1902" s="2"/>
      <c r="D1902" s="2"/>
      <c r="E1902" s="1"/>
      <c r="F1902" s="1"/>
      <c r="G1902" s="1"/>
      <c r="H1902" s="1"/>
      <c r="I1902" s="1"/>
    </row>
    <row r="1903" spans="1:9">
      <c r="A1903" s="1"/>
      <c r="B1903" s="2"/>
      <c r="C1903" s="2"/>
      <c r="D1903" s="2"/>
      <c r="E1903" s="1"/>
      <c r="F1903" s="1"/>
      <c r="G1903" s="1"/>
      <c r="H1903" s="1"/>
      <c r="I1903" s="1"/>
    </row>
    <row r="1904" spans="1:9">
      <c r="A1904" s="1"/>
      <c r="B1904" s="2"/>
      <c r="C1904" s="2"/>
      <c r="D1904" s="2"/>
      <c r="E1904" s="1"/>
      <c r="F1904" s="1"/>
      <c r="G1904" s="1"/>
      <c r="H1904" s="1"/>
      <c r="I1904" s="1"/>
    </row>
    <row r="1905" spans="1:9">
      <c r="A1905" s="1"/>
      <c r="B1905" s="2"/>
      <c r="C1905" s="2"/>
      <c r="D1905" s="2"/>
      <c r="E1905" s="1"/>
      <c r="F1905" s="1"/>
      <c r="G1905" s="1"/>
      <c r="H1905" s="1"/>
      <c r="I1905" s="1"/>
    </row>
    <row r="1906" spans="1:9">
      <c r="A1906" s="1"/>
      <c r="B1906" s="2"/>
      <c r="C1906" s="2"/>
      <c r="D1906" s="2"/>
      <c r="E1906" s="1"/>
      <c r="F1906" s="1"/>
      <c r="G1906" s="1"/>
      <c r="H1906" s="1"/>
      <c r="I1906" s="1"/>
    </row>
    <row r="1907" spans="1:9">
      <c r="A1907" s="1"/>
      <c r="B1907" s="2"/>
      <c r="C1907" s="2"/>
      <c r="D1907" s="2"/>
      <c r="E1907" s="1"/>
      <c r="F1907" s="1"/>
      <c r="G1907" s="1"/>
      <c r="H1907" s="1"/>
      <c r="I1907" s="1"/>
    </row>
    <row r="1908" spans="1:9">
      <c r="A1908" s="1"/>
      <c r="B1908" s="2"/>
      <c r="C1908" s="2"/>
      <c r="D1908" s="2"/>
      <c r="E1908" s="1"/>
      <c r="F1908" s="1"/>
      <c r="G1908" s="1"/>
      <c r="H1908" s="1"/>
      <c r="I1908" s="1"/>
    </row>
    <row r="1909" spans="1:9">
      <c r="A1909" s="1"/>
      <c r="B1909" s="2"/>
      <c r="C1909" s="2"/>
      <c r="D1909" s="2"/>
      <c r="E1909" s="1"/>
      <c r="F1909" s="1"/>
      <c r="G1909" s="1"/>
      <c r="H1909" s="1"/>
      <c r="I1909" s="1"/>
    </row>
    <row r="1910" spans="1:9">
      <c r="A1910" s="1"/>
      <c r="B1910" s="2"/>
      <c r="C1910" s="2"/>
      <c r="D1910" s="2"/>
      <c r="E1910" s="1"/>
      <c r="F1910" s="1"/>
      <c r="G1910" s="1"/>
      <c r="H1910" s="1"/>
      <c r="I1910" s="1"/>
    </row>
    <row r="1911" spans="1:9">
      <c r="A1911" s="1"/>
      <c r="B1911" s="2"/>
      <c r="C1911" s="2"/>
      <c r="D1911" s="2"/>
      <c r="E1911" s="1"/>
      <c r="F1911" s="1"/>
      <c r="G1911" s="1"/>
      <c r="H1911" s="1"/>
      <c r="I1911" s="1"/>
    </row>
    <row r="1912" spans="1:9">
      <c r="A1912" s="1"/>
      <c r="B1912" s="2"/>
      <c r="C1912" s="2"/>
      <c r="D1912" s="2"/>
      <c r="E1912" s="1"/>
      <c r="F1912" s="1"/>
      <c r="G1912" s="1"/>
      <c r="H1912" s="1"/>
      <c r="I1912" s="1"/>
    </row>
    <row r="1913" spans="1:9">
      <c r="A1913" s="1"/>
      <c r="B1913" s="2"/>
      <c r="C1913" s="2"/>
      <c r="D1913" s="2"/>
      <c r="E1913" s="1"/>
      <c r="F1913" s="1"/>
      <c r="G1913" s="1"/>
      <c r="H1913" s="1"/>
      <c r="I1913" s="1"/>
    </row>
    <row r="1914" spans="1:9">
      <c r="A1914" s="1"/>
      <c r="B1914" s="2"/>
      <c r="C1914" s="2"/>
      <c r="D1914" s="2"/>
      <c r="E1914" s="1"/>
      <c r="F1914" s="1"/>
      <c r="G1914" s="1"/>
      <c r="H1914" s="1"/>
      <c r="I1914" s="1"/>
    </row>
    <row r="1915" spans="1:9">
      <c r="A1915" s="1"/>
      <c r="B1915" s="2"/>
      <c r="C1915" s="2"/>
      <c r="D1915" s="2"/>
      <c r="E1915" s="1"/>
      <c r="F1915" s="1"/>
      <c r="G1915" s="1"/>
      <c r="H1915" s="1"/>
      <c r="I1915" s="1"/>
    </row>
    <row r="1916" spans="1:9">
      <c r="A1916" s="1"/>
      <c r="B1916" s="2"/>
      <c r="C1916" s="2"/>
      <c r="D1916" s="2"/>
      <c r="E1916" s="1"/>
      <c r="F1916" s="1"/>
      <c r="G1916" s="1"/>
      <c r="H1916" s="1"/>
      <c r="I1916" s="1"/>
    </row>
    <row r="1917" spans="1:9">
      <c r="A1917" s="1"/>
      <c r="B1917" s="2"/>
      <c r="C1917" s="2"/>
      <c r="D1917" s="2"/>
      <c r="E1917" s="1"/>
      <c r="F1917" s="1"/>
      <c r="G1917" s="1"/>
      <c r="H1917" s="1"/>
      <c r="I1917" s="1"/>
    </row>
    <row r="1918" spans="1:9">
      <c r="A1918" s="1"/>
      <c r="B1918" s="2"/>
      <c r="C1918" s="2"/>
      <c r="D1918" s="2"/>
      <c r="E1918" s="1"/>
      <c r="F1918" s="1"/>
      <c r="G1918" s="1"/>
      <c r="H1918" s="1"/>
      <c r="I1918" s="1"/>
    </row>
    <row r="1919" spans="1:9">
      <c r="A1919" s="1"/>
      <c r="B1919" s="2"/>
      <c r="C1919" s="2"/>
      <c r="D1919" s="2"/>
      <c r="E1919" s="1"/>
      <c r="F1919" s="1"/>
      <c r="G1919" s="1"/>
      <c r="H1919" s="1"/>
      <c r="I1919" s="1"/>
    </row>
    <row r="1920" spans="1:9">
      <c r="A1920" s="1"/>
      <c r="B1920" s="2"/>
      <c r="C1920" s="2"/>
      <c r="D1920" s="2"/>
      <c r="E1920" s="1"/>
      <c r="F1920" s="1"/>
      <c r="G1920" s="1"/>
      <c r="H1920" s="1"/>
      <c r="I1920" s="1"/>
    </row>
    <row r="1921" spans="1:9">
      <c r="A1921" s="1"/>
      <c r="B1921" s="2"/>
      <c r="C1921" s="2"/>
      <c r="D1921" s="2"/>
      <c r="E1921" s="1"/>
      <c r="F1921" s="1"/>
      <c r="G1921" s="1"/>
      <c r="H1921" s="1"/>
      <c r="I1921" s="1"/>
    </row>
    <row r="1922" spans="1:9">
      <c r="A1922" s="1"/>
      <c r="B1922" s="2"/>
      <c r="C1922" s="2"/>
      <c r="D1922" s="2"/>
      <c r="E1922" s="1"/>
      <c r="F1922" s="1"/>
      <c r="G1922" s="1"/>
      <c r="H1922" s="1"/>
      <c r="I1922" s="1"/>
    </row>
    <row r="1923" spans="1:9">
      <c r="A1923" s="1"/>
      <c r="B1923" s="2"/>
      <c r="C1923" s="2"/>
      <c r="D1923" s="2"/>
      <c r="E1923" s="1"/>
      <c r="F1923" s="1"/>
      <c r="G1923" s="1"/>
      <c r="H1923" s="1"/>
      <c r="I1923" s="1"/>
    </row>
    <row r="1924" spans="1:9">
      <c r="A1924" s="1"/>
      <c r="B1924" s="2"/>
      <c r="C1924" s="2"/>
      <c r="D1924" s="2"/>
      <c r="E1924" s="1"/>
      <c r="F1924" s="1"/>
      <c r="G1924" s="1"/>
      <c r="H1924" s="1"/>
      <c r="I1924" s="1"/>
    </row>
    <row r="1925" spans="1:9">
      <c r="A1925" s="1"/>
      <c r="B1925" s="2"/>
      <c r="C1925" s="2"/>
      <c r="D1925" s="2"/>
      <c r="E1925" s="1"/>
      <c r="F1925" s="1"/>
      <c r="G1925" s="1"/>
      <c r="H1925" s="1"/>
      <c r="I1925" s="1"/>
    </row>
    <row r="1926" spans="1:9">
      <c r="A1926" s="1"/>
      <c r="B1926" s="2"/>
      <c r="C1926" s="2"/>
      <c r="D1926" s="2"/>
      <c r="E1926" s="1"/>
      <c r="F1926" s="1"/>
      <c r="G1926" s="1"/>
      <c r="H1926" s="1"/>
      <c r="I1926" s="1"/>
    </row>
    <row r="1927" spans="1:9">
      <c r="A1927" s="1"/>
      <c r="B1927" s="2"/>
      <c r="C1927" s="2"/>
      <c r="D1927" s="2"/>
      <c r="E1927" s="1"/>
      <c r="F1927" s="1"/>
      <c r="G1927" s="1"/>
      <c r="H1927" s="1"/>
      <c r="I1927" s="1"/>
    </row>
    <row r="1928" spans="1:9">
      <c r="A1928" s="1"/>
      <c r="B1928" s="2"/>
      <c r="C1928" s="2"/>
      <c r="D1928" s="2"/>
      <c r="E1928" s="1"/>
      <c r="F1928" s="1"/>
      <c r="G1928" s="1"/>
      <c r="H1928" s="1"/>
      <c r="I1928" s="1"/>
    </row>
    <row r="1929" spans="1:9">
      <c r="A1929" s="1"/>
      <c r="B1929" s="2"/>
      <c r="C1929" s="2"/>
      <c r="D1929" s="2"/>
      <c r="E1929" s="1"/>
      <c r="F1929" s="1"/>
      <c r="G1929" s="1"/>
      <c r="H1929" s="1"/>
      <c r="I1929" s="1"/>
    </row>
    <row r="1930" spans="1:9">
      <c r="A1930" s="1"/>
      <c r="B1930" s="2"/>
      <c r="C1930" s="2"/>
      <c r="D1930" s="2"/>
      <c r="E1930" s="1"/>
      <c r="F1930" s="1"/>
      <c r="G1930" s="1"/>
      <c r="H1930" s="1"/>
      <c r="I1930" s="1"/>
    </row>
    <row r="1931" spans="1:9">
      <c r="A1931" s="1"/>
      <c r="B1931" s="2"/>
      <c r="C1931" s="2"/>
      <c r="D1931" s="2"/>
      <c r="E1931" s="1"/>
      <c r="F1931" s="1"/>
      <c r="G1931" s="1"/>
      <c r="H1931" s="1"/>
      <c r="I1931" s="1"/>
    </row>
    <row r="1932" spans="1:9">
      <c r="A1932" s="1"/>
      <c r="B1932" s="2"/>
      <c r="C1932" s="2"/>
      <c r="D1932" s="2"/>
      <c r="E1932" s="1"/>
      <c r="F1932" s="1"/>
      <c r="G1932" s="1"/>
      <c r="H1932" s="1"/>
      <c r="I1932" s="1"/>
    </row>
    <row r="1933" spans="1:9">
      <c r="A1933" s="1"/>
      <c r="B1933" s="2"/>
      <c r="C1933" s="2"/>
      <c r="D1933" s="2"/>
      <c r="E1933" s="1"/>
      <c r="F1933" s="1"/>
      <c r="G1933" s="1"/>
      <c r="H1933" s="1"/>
      <c r="I1933" s="1"/>
    </row>
    <row r="1934" spans="1:9">
      <c r="A1934" s="1"/>
      <c r="B1934" s="2"/>
      <c r="C1934" s="2"/>
      <c r="D1934" s="2"/>
      <c r="E1934" s="1"/>
      <c r="F1934" s="1"/>
      <c r="G1934" s="1"/>
      <c r="H1934" s="1"/>
      <c r="I1934" s="1"/>
    </row>
    <row r="1935" spans="1:9">
      <c r="A1935" s="1"/>
      <c r="B1935" s="2"/>
      <c r="C1935" s="2"/>
      <c r="D1935" s="2"/>
      <c r="E1935" s="1"/>
      <c r="F1935" s="1"/>
      <c r="G1935" s="1"/>
      <c r="H1935" s="1"/>
      <c r="I1935" s="1"/>
    </row>
    <row r="1936" spans="1:9">
      <c r="A1936" s="1"/>
      <c r="B1936" s="2"/>
      <c r="C1936" s="2"/>
      <c r="D1936" s="2"/>
      <c r="E1936" s="1"/>
      <c r="F1936" s="1"/>
      <c r="G1936" s="1"/>
      <c r="H1936" s="1"/>
      <c r="I1936" s="1"/>
    </row>
    <row r="1937" spans="1:9">
      <c r="A1937" s="1"/>
      <c r="B1937" s="2"/>
      <c r="C1937" s="2"/>
      <c r="D1937" s="2"/>
      <c r="E1937" s="1"/>
      <c r="F1937" s="1"/>
      <c r="G1937" s="1"/>
      <c r="H1937" s="1"/>
      <c r="I1937" s="1"/>
    </row>
    <row r="1938" spans="1:9">
      <c r="A1938" s="1"/>
      <c r="B1938" s="2"/>
      <c r="C1938" s="2"/>
      <c r="D1938" s="2"/>
      <c r="E1938" s="1"/>
      <c r="F1938" s="1"/>
      <c r="G1938" s="1"/>
      <c r="H1938" s="1"/>
      <c r="I1938" s="1"/>
    </row>
    <row r="1939" spans="1:9">
      <c r="A1939" s="1"/>
      <c r="B1939" s="2"/>
      <c r="C1939" s="2"/>
      <c r="D1939" s="2"/>
      <c r="E1939" s="1"/>
      <c r="F1939" s="1"/>
      <c r="G1939" s="1"/>
      <c r="H1939" s="1"/>
      <c r="I1939" s="1"/>
    </row>
    <row r="1940" spans="1:9">
      <c r="A1940" s="1"/>
      <c r="B1940" s="2"/>
      <c r="C1940" s="2"/>
      <c r="D1940" s="2"/>
      <c r="E1940" s="1"/>
      <c r="F1940" s="1"/>
      <c r="G1940" s="1"/>
      <c r="H1940" s="1"/>
      <c r="I1940" s="1"/>
    </row>
    <row r="1941" spans="1:9">
      <c r="A1941" s="1"/>
      <c r="B1941" s="2"/>
      <c r="C1941" s="2"/>
      <c r="D1941" s="2"/>
      <c r="E1941" s="1"/>
      <c r="F1941" s="1"/>
      <c r="G1941" s="1"/>
      <c r="H1941" s="1"/>
      <c r="I1941" s="1"/>
    </row>
    <row r="1942" spans="1:9">
      <c r="A1942" s="1"/>
      <c r="B1942" s="2"/>
      <c r="C1942" s="2"/>
      <c r="D1942" s="2"/>
      <c r="E1942" s="1"/>
      <c r="F1942" s="1"/>
      <c r="G1942" s="1"/>
      <c r="H1942" s="1"/>
      <c r="I1942" s="1"/>
    </row>
    <row r="1943" spans="1:9">
      <c r="A1943" s="1"/>
      <c r="B1943" s="2"/>
      <c r="C1943" s="2"/>
      <c r="D1943" s="2"/>
      <c r="E1943" s="1"/>
      <c r="F1943" s="1"/>
      <c r="G1943" s="1"/>
      <c r="H1943" s="1"/>
      <c r="I1943" s="1"/>
    </row>
    <row r="1944" spans="1:9">
      <c r="A1944" s="1"/>
      <c r="B1944" s="2"/>
      <c r="C1944" s="2"/>
      <c r="D1944" s="2"/>
      <c r="E1944" s="1"/>
      <c r="F1944" s="1"/>
      <c r="G1944" s="1"/>
      <c r="H1944" s="1"/>
      <c r="I1944" s="1"/>
    </row>
    <row r="1945" spans="1:9">
      <c r="A1945" s="1"/>
      <c r="B1945" s="2"/>
      <c r="C1945" s="2"/>
      <c r="D1945" s="2"/>
      <c r="E1945" s="1"/>
      <c r="F1945" s="1"/>
      <c r="G1945" s="1"/>
      <c r="H1945" s="1"/>
      <c r="I1945" s="1"/>
    </row>
    <row r="1946" spans="1:9">
      <c r="A1946" s="1"/>
      <c r="B1946" s="2"/>
      <c r="C1946" s="2"/>
      <c r="D1946" s="2"/>
      <c r="E1946" s="1"/>
      <c r="F1946" s="1"/>
      <c r="G1946" s="1"/>
      <c r="H1946" s="1"/>
      <c r="I1946" s="1"/>
    </row>
    <row r="1947" spans="1:9">
      <c r="A1947" s="1"/>
      <c r="B1947" s="2"/>
      <c r="C1947" s="2"/>
      <c r="D1947" s="2"/>
      <c r="E1947" s="1"/>
      <c r="F1947" s="1"/>
      <c r="G1947" s="1"/>
      <c r="H1947" s="1"/>
      <c r="I1947" s="1"/>
    </row>
    <row r="1948" spans="1:9">
      <c r="A1948" s="1"/>
      <c r="B1948" s="2"/>
      <c r="C1948" s="2"/>
      <c r="D1948" s="2"/>
      <c r="E1948" s="1"/>
      <c r="F1948" s="1"/>
      <c r="G1948" s="1"/>
      <c r="H1948" s="1"/>
      <c r="I1948" s="1"/>
    </row>
    <row r="1949" spans="1:9">
      <c r="A1949" s="1"/>
      <c r="B1949" s="2"/>
      <c r="C1949" s="2"/>
      <c r="D1949" s="2"/>
      <c r="E1949" s="1"/>
      <c r="F1949" s="1"/>
      <c r="G1949" s="1"/>
      <c r="H1949" s="1"/>
      <c r="I1949" s="1"/>
    </row>
    <row r="1950" spans="1:9">
      <c r="A1950" s="1"/>
      <c r="B1950" s="2"/>
      <c r="C1950" s="2"/>
      <c r="D1950" s="2"/>
      <c r="E1950" s="1"/>
      <c r="F1950" s="1"/>
      <c r="G1950" s="1"/>
      <c r="H1950" s="1"/>
      <c r="I1950" s="1"/>
    </row>
    <row r="1951" spans="1:9">
      <c r="A1951" s="1"/>
      <c r="B1951" s="2"/>
      <c r="C1951" s="2"/>
      <c r="D1951" s="2"/>
      <c r="E1951" s="1"/>
      <c r="F1951" s="1"/>
      <c r="G1951" s="1"/>
      <c r="H1951" s="1"/>
      <c r="I1951" s="1"/>
    </row>
    <row r="1952" spans="1:9">
      <c r="A1952" s="1"/>
      <c r="B1952" s="2"/>
      <c r="C1952" s="2"/>
      <c r="D1952" s="2"/>
      <c r="E1952" s="1"/>
      <c r="F1952" s="1"/>
      <c r="G1952" s="1"/>
      <c r="H1952" s="1"/>
      <c r="I1952" s="1"/>
    </row>
    <row r="1953" spans="1:9">
      <c r="A1953" s="1"/>
      <c r="B1953" s="2"/>
      <c r="C1953" s="2"/>
      <c r="D1953" s="2"/>
      <c r="E1953" s="1"/>
      <c r="F1953" s="1"/>
      <c r="G1953" s="1"/>
      <c r="H1953" s="1"/>
      <c r="I1953" s="1"/>
    </row>
    <row r="1954" spans="1:9">
      <c r="A1954" s="1"/>
      <c r="B1954" s="2"/>
      <c r="C1954" s="2"/>
      <c r="D1954" s="2"/>
      <c r="E1954" s="1"/>
      <c r="F1954" s="1"/>
      <c r="G1954" s="1"/>
      <c r="H1954" s="1"/>
      <c r="I1954" s="1"/>
    </row>
    <row r="1955" spans="1:9">
      <c r="A1955" s="1"/>
      <c r="B1955" s="2"/>
      <c r="C1955" s="2"/>
      <c r="D1955" s="2"/>
      <c r="E1955" s="1"/>
      <c r="F1955" s="1"/>
      <c r="G1955" s="1"/>
      <c r="H1955" s="1"/>
      <c r="I1955" s="1"/>
    </row>
    <row r="1956" spans="1:9">
      <c r="A1956" s="1"/>
      <c r="B1956" s="2"/>
      <c r="C1956" s="2"/>
      <c r="D1956" s="2"/>
      <c r="E1956" s="1"/>
      <c r="F1956" s="1"/>
      <c r="G1956" s="1"/>
      <c r="H1956" s="1"/>
      <c r="I1956" s="1"/>
    </row>
    <row r="1957" spans="1:9">
      <c r="A1957" s="1"/>
      <c r="B1957" s="2"/>
      <c r="C1957" s="2"/>
      <c r="D1957" s="2"/>
      <c r="E1957" s="1"/>
      <c r="F1957" s="1"/>
      <c r="G1957" s="1"/>
      <c r="H1957" s="1"/>
      <c r="I1957" s="1"/>
    </row>
    <row r="1958" spans="1:9">
      <c r="A1958" s="1"/>
      <c r="B1958" s="2"/>
      <c r="C1958" s="2"/>
      <c r="D1958" s="2"/>
      <c r="E1958" s="1"/>
      <c r="F1958" s="1"/>
      <c r="G1958" s="1"/>
      <c r="H1958" s="1"/>
      <c r="I1958" s="1"/>
    </row>
    <row r="1959" spans="1:9">
      <c r="A1959" s="1"/>
      <c r="B1959" s="2"/>
      <c r="C1959" s="2"/>
      <c r="D1959" s="2"/>
      <c r="E1959" s="1"/>
      <c r="F1959" s="1"/>
      <c r="G1959" s="1"/>
      <c r="H1959" s="1"/>
      <c r="I1959" s="1"/>
    </row>
    <row r="1960" spans="1:9">
      <c r="A1960" s="1"/>
      <c r="B1960" s="2"/>
      <c r="C1960" s="2"/>
      <c r="D1960" s="2"/>
      <c r="E1960" s="1"/>
      <c r="F1960" s="1"/>
      <c r="G1960" s="1"/>
      <c r="H1960" s="1"/>
      <c r="I1960" s="1"/>
    </row>
    <row r="1961" spans="1:9">
      <c r="A1961" s="1"/>
      <c r="B1961" s="2"/>
      <c r="C1961" s="2"/>
      <c r="D1961" s="2"/>
      <c r="E1961" s="1"/>
      <c r="F1961" s="1"/>
      <c r="G1961" s="1"/>
      <c r="H1961" s="1"/>
      <c r="I1961" s="1"/>
    </row>
    <row r="1962" spans="1:9">
      <c r="A1962" s="1"/>
      <c r="B1962" s="2"/>
      <c r="C1962" s="2"/>
      <c r="D1962" s="2"/>
      <c r="E1962" s="1"/>
      <c r="F1962" s="1"/>
      <c r="G1962" s="1"/>
      <c r="H1962" s="1"/>
      <c r="I1962" s="1"/>
    </row>
    <row r="1963" spans="1:9">
      <c r="A1963" s="1"/>
      <c r="B1963" s="2"/>
      <c r="C1963" s="2"/>
      <c r="D1963" s="2"/>
      <c r="E1963" s="1"/>
      <c r="F1963" s="1"/>
      <c r="G1963" s="1"/>
      <c r="H1963" s="1"/>
      <c r="I1963" s="1"/>
    </row>
    <row r="1964" spans="1:9">
      <c r="A1964" s="1"/>
      <c r="B1964" s="2"/>
      <c r="C1964" s="2"/>
      <c r="D1964" s="2"/>
      <c r="E1964" s="1"/>
      <c r="F1964" s="1"/>
      <c r="G1964" s="1"/>
      <c r="H1964" s="1"/>
      <c r="I1964" s="1"/>
    </row>
    <row r="1965" spans="1:9">
      <c r="A1965" s="1"/>
      <c r="B1965" s="2"/>
      <c r="C1965" s="2"/>
      <c r="D1965" s="2"/>
      <c r="E1965" s="1"/>
      <c r="F1965" s="1"/>
      <c r="G1965" s="1"/>
      <c r="H1965" s="1"/>
      <c r="I1965" s="1"/>
    </row>
    <row r="1966" spans="1:9">
      <c r="A1966" s="1"/>
      <c r="B1966" s="2"/>
      <c r="C1966" s="2"/>
      <c r="D1966" s="2"/>
      <c r="E1966" s="1"/>
      <c r="F1966" s="1"/>
      <c r="G1966" s="1"/>
      <c r="H1966" s="1"/>
      <c r="I1966" s="1"/>
    </row>
    <row r="1967" spans="1:9">
      <c r="A1967" s="1"/>
      <c r="B1967" s="2"/>
      <c r="C1967" s="2"/>
      <c r="D1967" s="2"/>
      <c r="E1967" s="1"/>
      <c r="F1967" s="1"/>
      <c r="G1967" s="1"/>
      <c r="H1967" s="1"/>
      <c r="I1967" s="1"/>
    </row>
    <row r="1968" spans="1:9">
      <c r="A1968" s="1"/>
      <c r="B1968" s="2"/>
      <c r="C1968" s="2"/>
      <c r="D1968" s="2"/>
      <c r="E1968" s="1"/>
      <c r="F1968" s="1"/>
      <c r="G1968" s="1"/>
      <c r="H1968" s="1"/>
      <c r="I1968" s="1"/>
    </row>
    <row r="1969" spans="1:9">
      <c r="A1969" s="1"/>
      <c r="B1969" s="2"/>
      <c r="C1969" s="2"/>
      <c r="D1969" s="2"/>
      <c r="E1969" s="1"/>
      <c r="F1969" s="1"/>
      <c r="G1969" s="1"/>
      <c r="H1969" s="1"/>
      <c r="I1969" s="1"/>
    </row>
    <row r="1970" spans="1:9">
      <c r="A1970" s="1"/>
      <c r="B1970" s="2"/>
      <c r="C1970" s="2"/>
      <c r="D1970" s="2"/>
      <c r="E1970" s="1"/>
      <c r="F1970" s="1"/>
      <c r="G1970" s="1"/>
      <c r="H1970" s="1"/>
      <c r="I1970" s="1"/>
    </row>
    <row r="1971" spans="1:9">
      <c r="A1971" s="1"/>
      <c r="B1971" s="2"/>
      <c r="C1971" s="2"/>
      <c r="D1971" s="2"/>
      <c r="E1971" s="1"/>
      <c r="F1971" s="1"/>
      <c r="G1971" s="1"/>
      <c r="H1971" s="1"/>
      <c r="I1971" s="1"/>
    </row>
    <row r="1972" spans="1:9">
      <c r="A1972" s="1"/>
      <c r="B1972" s="2"/>
      <c r="C1972" s="2"/>
      <c r="D1972" s="2"/>
      <c r="E1972" s="1"/>
      <c r="F1972" s="1"/>
      <c r="G1972" s="1"/>
      <c r="H1972" s="1"/>
      <c r="I1972" s="1"/>
    </row>
    <row r="1973" spans="1:9">
      <c r="A1973" s="1"/>
      <c r="B1973" s="2"/>
      <c r="C1973" s="2"/>
      <c r="D1973" s="2"/>
      <c r="E1973" s="1"/>
      <c r="F1973" s="1"/>
      <c r="G1973" s="1"/>
      <c r="H1973" s="1"/>
      <c r="I1973" s="1"/>
    </row>
    <row r="1974" spans="1:9">
      <c r="A1974" s="1"/>
      <c r="B1974" s="2"/>
      <c r="C1974" s="2"/>
      <c r="D1974" s="2"/>
      <c r="E1974" s="1"/>
      <c r="F1974" s="1"/>
      <c r="G1974" s="1"/>
      <c r="H1974" s="1"/>
      <c r="I1974" s="1"/>
    </row>
    <row r="1975" spans="1:9">
      <c r="A1975" s="1"/>
      <c r="B1975" s="2"/>
      <c r="C1975" s="2"/>
      <c r="D1975" s="2"/>
      <c r="E1975" s="1"/>
      <c r="F1975" s="1"/>
      <c r="G1975" s="1"/>
      <c r="H1975" s="1"/>
      <c r="I1975" s="1"/>
    </row>
    <row r="1976" spans="1:9">
      <c r="A1976" s="1"/>
      <c r="B1976" s="2"/>
      <c r="C1976" s="2"/>
      <c r="D1976" s="2"/>
      <c r="E1976" s="1"/>
      <c r="F1976" s="1"/>
      <c r="G1976" s="1"/>
      <c r="H1976" s="1"/>
      <c r="I1976" s="1"/>
    </row>
    <row r="1977" spans="1:9">
      <c r="A1977" s="1"/>
      <c r="B1977" s="2"/>
      <c r="C1977" s="2"/>
      <c r="D1977" s="2"/>
      <c r="E1977" s="1"/>
      <c r="F1977" s="1"/>
      <c r="G1977" s="1"/>
      <c r="H1977" s="1"/>
      <c r="I1977" s="1"/>
    </row>
    <row r="1978" spans="1:9">
      <c r="A1978" s="1"/>
      <c r="B1978" s="2"/>
      <c r="C1978" s="2"/>
      <c r="D1978" s="2"/>
      <c r="E1978" s="1"/>
      <c r="F1978" s="1"/>
      <c r="G1978" s="1"/>
      <c r="H1978" s="1"/>
      <c r="I1978" s="1"/>
    </row>
    <row r="1979" spans="1:9">
      <c r="A1979" s="1"/>
      <c r="B1979" s="2"/>
      <c r="C1979" s="2"/>
      <c r="D1979" s="2"/>
      <c r="E1979" s="1"/>
      <c r="F1979" s="1"/>
      <c r="G1979" s="1"/>
      <c r="H1979" s="1"/>
      <c r="I1979" s="1"/>
    </row>
    <row r="1980" spans="1:9">
      <c r="A1980" s="1"/>
      <c r="B1980" s="2"/>
      <c r="C1980" s="2"/>
      <c r="D1980" s="2"/>
      <c r="E1980" s="1"/>
      <c r="F1980" s="1"/>
      <c r="G1980" s="1"/>
      <c r="H1980" s="1"/>
      <c r="I1980" s="1"/>
    </row>
    <row r="1981" spans="1:9">
      <c r="A1981" s="1"/>
      <c r="B1981" s="2"/>
      <c r="C1981" s="2"/>
      <c r="D1981" s="2"/>
      <c r="E1981" s="1"/>
      <c r="F1981" s="1"/>
      <c r="G1981" s="1"/>
      <c r="H1981" s="1"/>
      <c r="I1981" s="1"/>
    </row>
    <row r="1982" spans="1:9">
      <c r="A1982" s="1"/>
      <c r="B1982" s="2"/>
      <c r="C1982" s="2"/>
      <c r="D1982" s="2"/>
      <c r="E1982" s="1"/>
      <c r="F1982" s="1"/>
      <c r="G1982" s="1"/>
      <c r="H1982" s="1"/>
      <c r="I1982" s="1"/>
    </row>
    <row r="1983" spans="1:9">
      <c r="A1983" s="1"/>
      <c r="B1983" s="2"/>
      <c r="C1983" s="2"/>
      <c r="D1983" s="2"/>
      <c r="E1983" s="1"/>
      <c r="F1983" s="1"/>
      <c r="G1983" s="1"/>
      <c r="H1983" s="1"/>
      <c r="I1983" s="1"/>
    </row>
    <row r="1984" spans="1:9">
      <c r="A1984" s="1"/>
      <c r="B1984" s="2"/>
      <c r="C1984" s="2"/>
      <c r="D1984" s="2"/>
      <c r="E1984" s="1"/>
      <c r="F1984" s="1"/>
      <c r="G1984" s="1"/>
      <c r="H1984" s="1"/>
      <c r="I1984" s="1"/>
    </row>
    <row r="1985" spans="1:9">
      <c r="A1985" s="1"/>
      <c r="B1985" s="2"/>
      <c r="C1985" s="2"/>
      <c r="D1985" s="2"/>
      <c r="E1985" s="1"/>
      <c r="F1985" s="1"/>
      <c r="G1985" s="1"/>
      <c r="H1985" s="1"/>
      <c r="I1985" s="1"/>
    </row>
    <row r="1986" spans="1:9">
      <c r="A1986" s="1"/>
      <c r="B1986" s="2"/>
      <c r="C1986" s="2"/>
      <c r="D1986" s="2"/>
      <c r="E1986" s="1"/>
      <c r="F1986" s="1"/>
      <c r="G1986" s="1"/>
      <c r="H1986" s="1"/>
      <c r="I1986" s="1"/>
    </row>
    <row r="1987" spans="1:9">
      <c r="A1987" s="1"/>
      <c r="B1987" s="2"/>
      <c r="C1987" s="2"/>
      <c r="D1987" s="2"/>
      <c r="E1987" s="1"/>
      <c r="F1987" s="1"/>
      <c r="G1987" s="1"/>
      <c r="H1987" s="1"/>
      <c r="I1987" s="1"/>
    </row>
    <row r="1988" spans="1:9">
      <c r="A1988" s="1"/>
      <c r="B1988" s="2"/>
      <c r="C1988" s="2"/>
      <c r="D1988" s="2"/>
      <c r="E1988" s="1"/>
      <c r="F1988" s="1"/>
      <c r="G1988" s="1"/>
      <c r="H1988" s="1"/>
      <c r="I1988" s="1"/>
    </row>
    <row r="1989" spans="1:9">
      <c r="A1989" s="1"/>
      <c r="B1989" s="2"/>
      <c r="C1989" s="2"/>
      <c r="D1989" s="2"/>
      <c r="E1989" s="1"/>
      <c r="F1989" s="1"/>
      <c r="G1989" s="1"/>
      <c r="H1989" s="1"/>
      <c r="I1989" s="1"/>
    </row>
    <row r="1990" spans="1:9">
      <c r="A1990" s="1"/>
      <c r="B1990" s="2"/>
      <c r="C1990" s="2"/>
      <c r="D1990" s="2"/>
      <c r="E1990" s="1"/>
      <c r="F1990" s="1"/>
      <c r="G1990" s="1"/>
      <c r="H1990" s="1"/>
      <c r="I1990" s="1"/>
    </row>
    <row r="1991" spans="1:9">
      <c r="A1991" s="1"/>
      <c r="B1991" s="2"/>
      <c r="C1991" s="2"/>
      <c r="D1991" s="2"/>
      <c r="E1991" s="1"/>
      <c r="F1991" s="1"/>
      <c r="G1991" s="1"/>
      <c r="H1991" s="1"/>
      <c r="I1991" s="1"/>
    </row>
    <row r="1992" spans="1:9">
      <c r="A1992" s="1"/>
      <c r="B1992" s="2"/>
      <c r="C1992" s="2"/>
      <c r="D1992" s="2"/>
      <c r="E1992" s="1"/>
      <c r="F1992" s="1"/>
      <c r="G1992" s="1"/>
      <c r="H1992" s="1"/>
      <c r="I1992" s="1"/>
    </row>
    <row r="1993" spans="1:9">
      <c r="A1993" s="1"/>
      <c r="B1993" s="2"/>
      <c r="C1993" s="2"/>
      <c r="D1993" s="2"/>
      <c r="E1993" s="1"/>
      <c r="F1993" s="1"/>
      <c r="G1993" s="1"/>
      <c r="H1993" s="1"/>
      <c r="I1993" s="1"/>
    </row>
    <row r="1994" spans="1:9">
      <c r="A1994" s="1"/>
      <c r="B1994" s="2"/>
      <c r="C1994" s="2"/>
      <c r="D1994" s="2"/>
      <c r="E1994" s="1"/>
      <c r="F1994" s="1"/>
      <c r="G1994" s="1"/>
      <c r="H1994" s="1"/>
      <c r="I1994" s="1"/>
    </row>
    <row r="1995" spans="1:9">
      <c r="A1995" s="1"/>
      <c r="B1995" s="2"/>
      <c r="C1995" s="2"/>
      <c r="D1995" s="2"/>
      <c r="E1995" s="1"/>
      <c r="F1995" s="1"/>
      <c r="G1995" s="1"/>
      <c r="H1995" s="1"/>
      <c r="I1995" s="1"/>
    </row>
    <row r="1996" spans="1:9">
      <c r="A1996" s="1"/>
      <c r="B1996" s="2"/>
      <c r="C1996" s="2"/>
      <c r="D1996" s="2"/>
      <c r="E1996" s="1"/>
      <c r="F1996" s="1"/>
      <c r="G1996" s="1"/>
      <c r="H1996" s="1"/>
      <c r="I1996" s="1"/>
    </row>
    <row r="1997" spans="1:9">
      <c r="A1997" s="1"/>
      <c r="B1997" s="2"/>
      <c r="C1997" s="2"/>
      <c r="D1997" s="2"/>
      <c r="E1997" s="1"/>
      <c r="F1997" s="1"/>
      <c r="G1997" s="1"/>
      <c r="H1997" s="1"/>
      <c r="I1997" s="1"/>
    </row>
    <row r="1998" spans="1:9">
      <c r="A1998" s="1"/>
      <c r="B1998" s="2"/>
      <c r="C1998" s="2"/>
      <c r="D1998" s="2"/>
      <c r="E1998" s="1"/>
      <c r="F1998" s="1"/>
      <c r="G1998" s="1"/>
      <c r="H1998" s="1"/>
      <c r="I1998" s="1"/>
    </row>
    <row r="1999" spans="1:9">
      <c r="A1999" s="1"/>
      <c r="B1999" s="2"/>
      <c r="C1999" s="2"/>
      <c r="D1999" s="2"/>
      <c r="E1999" s="1"/>
      <c r="F1999" s="1"/>
      <c r="G1999" s="1"/>
      <c r="H1999" s="1"/>
      <c r="I1999" s="1"/>
    </row>
    <row r="2000" spans="1:9">
      <c r="A2000" s="1"/>
      <c r="B2000" s="2"/>
      <c r="C2000" s="2"/>
      <c r="D2000" s="2"/>
      <c r="E2000" s="1"/>
      <c r="F2000" s="1"/>
      <c r="G2000" s="1"/>
      <c r="H2000" s="1"/>
      <c r="I2000" s="1"/>
    </row>
  </sheetData>
  <sheetProtection sheet="1" objects="1" scenarios="1"/>
  <phoneticPr fontId="2" type="noConversion"/>
  <conditionalFormatting sqref="A2:H802">
    <cfRule type="expression" dxfId="0" priority="1">
      <formula>$G2=MIN(个税总额)</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I965"/>
  <sheetViews>
    <sheetView showGridLines="0" workbookViewId="0">
      <pane xSplit="1" ySplit="1" topLeftCell="B2" activePane="bottomRight" state="frozen"/>
      <selection pane="topRight" activeCell="B1" sqref="B1"/>
      <selection pane="bottomLeft" activeCell="A2" sqref="A2"/>
      <selection pane="bottomRight" activeCell="I2" sqref="I2"/>
    </sheetView>
  </sheetViews>
  <sheetFormatPr defaultRowHeight="13.5"/>
  <cols>
    <col min="1" max="1" width="12.875" customWidth="1"/>
    <col min="2" max="2" width="11.5" customWidth="1"/>
    <col min="3" max="3" width="10.375" customWidth="1"/>
    <col min="4" max="4" width="12.25" customWidth="1"/>
    <col min="5" max="5" width="15.125" customWidth="1"/>
    <col min="6" max="6" width="13.625" customWidth="1"/>
    <col min="7" max="7" width="16.625" customWidth="1"/>
  </cols>
  <sheetData>
    <row r="1" spans="1:9" ht="17.25" thickBot="1">
      <c r="A1" s="56" t="s">
        <v>810</v>
      </c>
      <c r="B1" s="57" t="s">
        <v>100</v>
      </c>
      <c r="C1" s="57" t="s">
        <v>811</v>
      </c>
      <c r="D1" s="57" t="s">
        <v>812</v>
      </c>
      <c r="E1" s="57" t="s">
        <v>805</v>
      </c>
      <c r="F1" s="57" t="s">
        <v>823</v>
      </c>
      <c r="G1" s="57" t="s">
        <v>831</v>
      </c>
      <c r="I1" s="197" t="s">
        <v>1320</v>
      </c>
    </row>
    <row r="2" spans="1:9" ht="17.25" thickTop="1">
      <c r="A2" s="58">
        <v>42000</v>
      </c>
      <c r="B2" s="59">
        <v>3500</v>
      </c>
      <c r="C2" s="59">
        <v>0</v>
      </c>
      <c r="D2" s="59">
        <v>0</v>
      </c>
      <c r="E2" s="59">
        <v>0</v>
      </c>
      <c r="F2" s="59">
        <v>0</v>
      </c>
      <c r="G2" s="59">
        <v>1</v>
      </c>
      <c r="I2" s="198" t="s">
        <v>1321</v>
      </c>
    </row>
    <row r="3" spans="1:9">
      <c r="A3" s="60">
        <v>43000</v>
      </c>
      <c r="B3" s="55">
        <v>3500</v>
      </c>
      <c r="C3" s="55">
        <v>1000</v>
      </c>
      <c r="D3" s="55">
        <v>0</v>
      </c>
      <c r="E3" s="55">
        <v>30</v>
      </c>
      <c r="F3" s="55">
        <v>30</v>
      </c>
      <c r="G3" s="55">
        <v>1</v>
      </c>
    </row>
    <row r="4" spans="1:9">
      <c r="A4" s="61">
        <v>44000</v>
      </c>
      <c r="B4" s="62">
        <v>3600</v>
      </c>
      <c r="C4" s="62">
        <v>800</v>
      </c>
      <c r="D4" s="62">
        <v>3</v>
      </c>
      <c r="E4" s="62">
        <v>24</v>
      </c>
      <c r="F4" s="62">
        <v>60</v>
      </c>
      <c r="G4" s="62">
        <v>2</v>
      </c>
    </row>
    <row r="5" spans="1:9">
      <c r="A5" s="60">
        <v>45000</v>
      </c>
      <c r="B5" s="55">
        <v>3700</v>
      </c>
      <c r="C5" s="55">
        <v>600</v>
      </c>
      <c r="D5" s="55">
        <v>6</v>
      </c>
      <c r="E5" s="55">
        <v>18</v>
      </c>
      <c r="F5" s="55">
        <v>90</v>
      </c>
      <c r="G5" s="55">
        <v>3</v>
      </c>
    </row>
    <row r="6" spans="1:9">
      <c r="A6" s="61">
        <v>46000</v>
      </c>
      <c r="B6" s="62">
        <v>3800</v>
      </c>
      <c r="C6" s="62">
        <v>400</v>
      </c>
      <c r="D6" s="62">
        <v>9</v>
      </c>
      <c r="E6" s="62">
        <v>12</v>
      </c>
      <c r="F6" s="62">
        <v>120</v>
      </c>
      <c r="G6" s="62">
        <v>4</v>
      </c>
    </row>
    <row r="7" spans="1:9">
      <c r="A7" s="60">
        <v>47000</v>
      </c>
      <c r="B7" s="55">
        <v>3900</v>
      </c>
      <c r="C7" s="55">
        <v>200</v>
      </c>
      <c r="D7" s="55">
        <v>12</v>
      </c>
      <c r="E7" s="55">
        <v>6</v>
      </c>
      <c r="F7" s="55">
        <v>150</v>
      </c>
      <c r="G7" s="55">
        <v>5</v>
      </c>
      <c r="I7" s="84"/>
    </row>
    <row r="8" spans="1:9">
      <c r="A8" s="61">
        <v>48000</v>
      </c>
      <c r="B8" s="62">
        <v>4000</v>
      </c>
      <c r="C8" s="62">
        <v>0</v>
      </c>
      <c r="D8" s="62">
        <v>15</v>
      </c>
      <c r="E8" s="62">
        <v>0</v>
      </c>
      <c r="F8" s="62">
        <v>180</v>
      </c>
      <c r="G8" s="62">
        <v>6</v>
      </c>
      <c r="I8" s="84"/>
    </row>
    <row r="9" spans="1:9">
      <c r="A9" s="60">
        <v>49000</v>
      </c>
      <c r="B9" s="55">
        <v>4000</v>
      </c>
      <c r="C9" s="55">
        <v>1000</v>
      </c>
      <c r="D9" s="55">
        <v>15</v>
      </c>
      <c r="E9" s="55">
        <v>30</v>
      </c>
      <c r="F9" s="55">
        <v>210</v>
      </c>
      <c r="G9" s="55">
        <v>6</v>
      </c>
      <c r="I9" s="84"/>
    </row>
    <row r="10" spans="1:9">
      <c r="A10" s="61">
        <v>50000</v>
      </c>
      <c r="B10" s="62">
        <v>4100</v>
      </c>
      <c r="C10" s="62">
        <v>800</v>
      </c>
      <c r="D10" s="62">
        <v>18</v>
      </c>
      <c r="E10" s="62">
        <v>24</v>
      </c>
      <c r="F10" s="62">
        <v>240</v>
      </c>
      <c r="G10" s="62">
        <v>7</v>
      </c>
      <c r="I10" s="84"/>
    </row>
    <row r="11" spans="1:9">
      <c r="A11" s="60">
        <v>51000</v>
      </c>
      <c r="B11" s="55">
        <v>4200</v>
      </c>
      <c r="C11" s="55">
        <v>600</v>
      </c>
      <c r="D11" s="55">
        <v>21</v>
      </c>
      <c r="E11" s="55">
        <v>18</v>
      </c>
      <c r="F11" s="55">
        <v>270</v>
      </c>
      <c r="G11" s="55">
        <v>8</v>
      </c>
      <c r="I11" s="84"/>
    </row>
    <row r="12" spans="1:9">
      <c r="A12" s="61">
        <v>52000</v>
      </c>
      <c r="B12" s="62">
        <v>4300</v>
      </c>
      <c r="C12" s="62">
        <v>400</v>
      </c>
      <c r="D12" s="62">
        <v>24</v>
      </c>
      <c r="E12" s="62">
        <v>12</v>
      </c>
      <c r="F12" s="62">
        <v>300</v>
      </c>
      <c r="G12" s="62">
        <v>9</v>
      </c>
      <c r="I12" s="84"/>
    </row>
    <row r="13" spans="1:9">
      <c r="A13" s="60">
        <v>53000</v>
      </c>
      <c r="B13" s="55">
        <v>4400</v>
      </c>
      <c r="C13" s="55">
        <v>200</v>
      </c>
      <c r="D13" s="55">
        <v>27</v>
      </c>
      <c r="E13" s="55">
        <v>6</v>
      </c>
      <c r="F13" s="55">
        <v>330</v>
      </c>
      <c r="G13" s="55">
        <v>10</v>
      </c>
      <c r="I13" s="84"/>
    </row>
    <row r="14" spans="1:9">
      <c r="A14" s="61">
        <v>54000</v>
      </c>
      <c r="B14" s="62">
        <v>4500</v>
      </c>
      <c r="C14" s="62">
        <v>0</v>
      </c>
      <c r="D14" s="62">
        <v>30</v>
      </c>
      <c r="E14" s="62">
        <v>0</v>
      </c>
      <c r="F14" s="62">
        <v>360</v>
      </c>
      <c r="G14" s="62">
        <v>11</v>
      </c>
      <c r="I14" s="84"/>
    </row>
    <row r="15" spans="1:9">
      <c r="A15" s="60">
        <v>55000</v>
      </c>
      <c r="B15" s="55">
        <v>4500</v>
      </c>
      <c r="C15" s="55">
        <v>1000</v>
      </c>
      <c r="D15" s="55">
        <v>30</v>
      </c>
      <c r="E15" s="55">
        <v>30</v>
      </c>
      <c r="F15" s="55">
        <v>390</v>
      </c>
      <c r="G15" s="55">
        <v>11</v>
      </c>
      <c r="I15" s="84"/>
    </row>
    <row r="16" spans="1:9">
      <c r="A16" s="61">
        <v>56000</v>
      </c>
      <c r="B16" s="62">
        <v>4600</v>
      </c>
      <c r="C16" s="62">
        <v>800</v>
      </c>
      <c r="D16" s="62">
        <v>33</v>
      </c>
      <c r="E16" s="62">
        <v>24</v>
      </c>
      <c r="F16" s="62">
        <v>420</v>
      </c>
      <c r="G16" s="62">
        <v>12</v>
      </c>
      <c r="I16" s="84"/>
    </row>
    <row r="17" spans="1:9">
      <c r="A17" s="60">
        <v>57000</v>
      </c>
      <c r="B17" s="55">
        <v>4700</v>
      </c>
      <c r="C17" s="55">
        <v>600</v>
      </c>
      <c r="D17" s="55">
        <v>36</v>
      </c>
      <c r="E17" s="55">
        <v>18</v>
      </c>
      <c r="F17" s="55">
        <v>450</v>
      </c>
      <c r="G17" s="55">
        <v>13</v>
      </c>
      <c r="I17" s="84"/>
    </row>
    <row r="18" spans="1:9">
      <c r="A18" s="61">
        <v>58000</v>
      </c>
      <c r="B18" s="62">
        <v>4800</v>
      </c>
      <c r="C18" s="62">
        <v>400</v>
      </c>
      <c r="D18" s="62">
        <v>39</v>
      </c>
      <c r="E18" s="62">
        <v>12</v>
      </c>
      <c r="F18" s="62">
        <v>480</v>
      </c>
      <c r="G18" s="62">
        <v>14</v>
      </c>
      <c r="I18" s="84"/>
    </row>
    <row r="19" spans="1:9">
      <c r="A19" s="60">
        <v>59000</v>
      </c>
      <c r="B19" s="55">
        <v>4900</v>
      </c>
      <c r="C19" s="55">
        <v>200</v>
      </c>
      <c r="D19" s="55">
        <v>42</v>
      </c>
      <c r="E19" s="55">
        <v>6</v>
      </c>
      <c r="F19" s="55">
        <v>510</v>
      </c>
      <c r="G19" s="55">
        <v>15</v>
      </c>
      <c r="I19" s="84"/>
    </row>
    <row r="20" spans="1:9">
      <c r="A20" s="61">
        <v>60000</v>
      </c>
      <c r="B20" s="62">
        <v>5000</v>
      </c>
      <c r="C20" s="62">
        <v>0</v>
      </c>
      <c r="D20" s="62">
        <v>45</v>
      </c>
      <c r="E20" s="62">
        <v>0</v>
      </c>
      <c r="F20" s="62">
        <v>540</v>
      </c>
      <c r="G20" s="62">
        <v>16</v>
      </c>
      <c r="I20" s="84"/>
    </row>
    <row r="21" spans="1:9">
      <c r="A21" s="60">
        <v>61000</v>
      </c>
      <c r="B21" s="55">
        <v>5000</v>
      </c>
      <c r="C21" s="55">
        <v>1000</v>
      </c>
      <c r="D21" s="55">
        <v>45</v>
      </c>
      <c r="E21" s="55">
        <v>30</v>
      </c>
      <c r="F21" s="55">
        <v>570</v>
      </c>
      <c r="G21" s="55">
        <v>15</v>
      </c>
      <c r="I21" s="84"/>
    </row>
    <row r="22" spans="1:9">
      <c r="A22" s="61">
        <v>62000</v>
      </c>
      <c r="B22" s="62">
        <v>5000</v>
      </c>
      <c r="C22" s="62">
        <v>2000</v>
      </c>
      <c r="D22" s="62">
        <v>45</v>
      </c>
      <c r="E22" s="62">
        <v>60</v>
      </c>
      <c r="F22" s="62">
        <v>600</v>
      </c>
      <c r="G22" s="62">
        <v>14</v>
      </c>
      <c r="I22" s="84"/>
    </row>
    <row r="23" spans="1:9">
      <c r="A23" s="60">
        <v>63000</v>
      </c>
      <c r="B23" s="55">
        <v>5000</v>
      </c>
      <c r="C23" s="55">
        <v>3000</v>
      </c>
      <c r="D23" s="55">
        <v>45</v>
      </c>
      <c r="E23" s="55">
        <v>90</v>
      </c>
      <c r="F23" s="55">
        <v>630</v>
      </c>
      <c r="G23" s="55">
        <v>13</v>
      </c>
      <c r="I23" s="84"/>
    </row>
    <row r="24" spans="1:9">
      <c r="A24" s="61">
        <v>64000</v>
      </c>
      <c r="B24" s="62">
        <v>5000</v>
      </c>
      <c r="C24" s="62">
        <v>4000</v>
      </c>
      <c r="D24" s="62">
        <v>45</v>
      </c>
      <c r="E24" s="62">
        <v>120</v>
      </c>
      <c r="F24" s="62">
        <v>660</v>
      </c>
      <c r="G24" s="62">
        <v>12</v>
      </c>
      <c r="I24" s="84"/>
    </row>
    <row r="25" spans="1:9">
      <c r="A25" s="60">
        <v>65000</v>
      </c>
      <c r="B25" s="55">
        <v>5000</v>
      </c>
      <c r="C25" s="55">
        <v>5000</v>
      </c>
      <c r="D25" s="55">
        <v>45</v>
      </c>
      <c r="E25" s="55">
        <v>150</v>
      </c>
      <c r="F25" s="55">
        <v>690</v>
      </c>
      <c r="G25" s="55">
        <v>11</v>
      </c>
      <c r="I25" s="84"/>
    </row>
    <row r="26" spans="1:9">
      <c r="A26" s="61">
        <v>66000</v>
      </c>
      <c r="B26" s="62">
        <v>5000</v>
      </c>
      <c r="C26" s="62">
        <v>6000</v>
      </c>
      <c r="D26" s="62">
        <v>45</v>
      </c>
      <c r="E26" s="62">
        <v>180</v>
      </c>
      <c r="F26" s="62">
        <v>720</v>
      </c>
      <c r="G26" s="62">
        <v>11</v>
      </c>
      <c r="I26" s="84"/>
    </row>
    <row r="27" spans="1:9">
      <c r="A27" s="60">
        <v>67000</v>
      </c>
      <c r="B27" s="55">
        <v>5000</v>
      </c>
      <c r="C27" s="55">
        <v>7000</v>
      </c>
      <c r="D27" s="55">
        <v>45</v>
      </c>
      <c r="E27" s="55">
        <v>210</v>
      </c>
      <c r="F27" s="55">
        <v>750</v>
      </c>
      <c r="G27" s="55">
        <v>10</v>
      </c>
      <c r="I27" s="84"/>
    </row>
    <row r="28" spans="1:9">
      <c r="A28" s="61">
        <v>68000</v>
      </c>
      <c r="B28" s="62">
        <v>5000</v>
      </c>
      <c r="C28" s="62">
        <v>8000</v>
      </c>
      <c r="D28" s="62">
        <v>45</v>
      </c>
      <c r="E28" s="62">
        <v>240</v>
      </c>
      <c r="F28" s="62">
        <v>780</v>
      </c>
      <c r="G28" s="62">
        <v>9</v>
      </c>
      <c r="I28" s="84"/>
    </row>
    <row r="29" spans="1:9">
      <c r="A29" s="60">
        <v>69000</v>
      </c>
      <c r="B29" s="55">
        <v>5000</v>
      </c>
      <c r="C29" s="55">
        <v>9000</v>
      </c>
      <c r="D29" s="55">
        <v>45</v>
      </c>
      <c r="E29" s="55">
        <v>270</v>
      </c>
      <c r="F29" s="55">
        <v>810</v>
      </c>
      <c r="G29" s="55">
        <v>8</v>
      </c>
      <c r="I29" s="84"/>
    </row>
    <row r="30" spans="1:9">
      <c r="A30" s="61">
        <v>70000</v>
      </c>
      <c r="B30" s="62">
        <v>5000</v>
      </c>
      <c r="C30" s="62">
        <v>10000</v>
      </c>
      <c r="D30" s="62">
        <v>45</v>
      </c>
      <c r="E30" s="62">
        <v>300</v>
      </c>
      <c r="F30" s="62">
        <v>840</v>
      </c>
      <c r="G30" s="62">
        <v>7</v>
      </c>
      <c r="I30" s="84"/>
    </row>
    <row r="31" spans="1:9">
      <c r="A31" s="60">
        <v>71000</v>
      </c>
      <c r="B31" s="55">
        <v>5000</v>
      </c>
      <c r="C31" s="55">
        <v>11000</v>
      </c>
      <c r="D31" s="55">
        <v>45</v>
      </c>
      <c r="E31" s="55">
        <v>330</v>
      </c>
      <c r="F31" s="55">
        <v>870</v>
      </c>
      <c r="G31" s="55">
        <v>6</v>
      </c>
      <c r="I31" s="84"/>
    </row>
    <row r="32" spans="1:9">
      <c r="A32" s="61">
        <v>72000</v>
      </c>
      <c r="B32" s="62">
        <v>5000</v>
      </c>
      <c r="C32" s="62">
        <v>12000</v>
      </c>
      <c r="D32" s="62">
        <v>45</v>
      </c>
      <c r="E32" s="62">
        <v>360</v>
      </c>
      <c r="F32" s="62">
        <v>900</v>
      </c>
      <c r="G32" s="62">
        <v>6</v>
      </c>
      <c r="I32" s="84"/>
    </row>
    <row r="33" spans="1:9">
      <c r="A33" s="60">
        <v>73000</v>
      </c>
      <c r="B33" s="55">
        <v>5000</v>
      </c>
      <c r="C33" s="55">
        <v>13000</v>
      </c>
      <c r="D33" s="55">
        <v>45</v>
      </c>
      <c r="E33" s="55">
        <v>390</v>
      </c>
      <c r="F33" s="55">
        <v>930</v>
      </c>
      <c r="G33" s="55">
        <v>5</v>
      </c>
      <c r="I33" s="84"/>
    </row>
    <row r="34" spans="1:9">
      <c r="A34" s="61">
        <v>74000</v>
      </c>
      <c r="B34" s="62">
        <v>5000</v>
      </c>
      <c r="C34" s="62">
        <v>14000</v>
      </c>
      <c r="D34" s="62">
        <v>45</v>
      </c>
      <c r="E34" s="62">
        <v>420</v>
      </c>
      <c r="F34" s="62">
        <v>960</v>
      </c>
      <c r="G34" s="62">
        <v>4</v>
      </c>
      <c r="I34" s="84"/>
    </row>
    <row r="35" spans="1:9">
      <c r="A35" s="60">
        <v>75000</v>
      </c>
      <c r="B35" s="55">
        <v>5000</v>
      </c>
      <c r="C35" s="55">
        <v>15000</v>
      </c>
      <c r="D35" s="55">
        <v>45</v>
      </c>
      <c r="E35" s="55">
        <v>450</v>
      </c>
      <c r="F35" s="55">
        <v>990</v>
      </c>
      <c r="G35" s="55">
        <v>3</v>
      </c>
      <c r="I35" s="84"/>
    </row>
    <row r="36" spans="1:9">
      <c r="A36" s="61">
        <v>76000</v>
      </c>
      <c r="B36" s="62">
        <v>5000</v>
      </c>
      <c r="C36" s="62">
        <v>16000</v>
      </c>
      <c r="D36" s="62">
        <v>45</v>
      </c>
      <c r="E36" s="62">
        <v>480</v>
      </c>
      <c r="F36" s="62">
        <v>1020</v>
      </c>
      <c r="G36" s="62">
        <v>2</v>
      </c>
      <c r="I36" s="84"/>
    </row>
    <row r="37" spans="1:9">
      <c r="A37" s="60">
        <v>77000</v>
      </c>
      <c r="B37" s="55">
        <v>5000</v>
      </c>
      <c r="C37" s="55">
        <v>17000</v>
      </c>
      <c r="D37" s="55">
        <v>45</v>
      </c>
      <c r="E37" s="55">
        <v>510</v>
      </c>
      <c r="F37" s="55">
        <v>1050</v>
      </c>
      <c r="G37" s="55">
        <v>1</v>
      </c>
      <c r="I37" s="84"/>
    </row>
    <row r="38" spans="1:9">
      <c r="A38" s="61">
        <v>78000</v>
      </c>
      <c r="B38" s="62">
        <v>5000</v>
      </c>
      <c r="C38" s="62">
        <v>18000</v>
      </c>
      <c r="D38" s="62">
        <v>45</v>
      </c>
      <c r="E38" s="62">
        <v>540</v>
      </c>
      <c r="F38" s="62">
        <v>1080</v>
      </c>
      <c r="G38" s="62">
        <v>1</v>
      </c>
      <c r="I38" s="84"/>
    </row>
    <row r="39" spans="1:9">
      <c r="A39" s="60">
        <v>79000</v>
      </c>
      <c r="B39" s="55">
        <v>5100</v>
      </c>
      <c r="C39" s="55">
        <v>17800</v>
      </c>
      <c r="D39" s="55">
        <v>55</v>
      </c>
      <c r="E39" s="55">
        <v>534</v>
      </c>
      <c r="F39" s="55">
        <v>1194</v>
      </c>
      <c r="G39" s="55">
        <v>1</v>
      </c>
      <c r="I39" s="84"/>
    </row>
    <row r="40" spans="1:9">
      <c r="A40" s="61">
        <v>80000</v>
      </c>
      <c r="B40" s="62">
        <v>5200</v>
      </c>
      <c r="C40" s="62">
        <v>17600</v>
      </c>
      <c r="D40" s="62">
        <v>65</v>
      </c>
      <c r="E40" s="62">
        <v>528</v>
      </c>
      <c r="F40" s="62">
        <v>1308</v>
      </c>
      <c r="G40" s="62">
        <v>1</v>
      </c>
      <c r="I40" s="84"/>
    </row>
    <row r="41" spans="1:9">
      <c r="A41" s="60">
        <v>81000</v>
      </c>
      <c r="B41" s="55">
        <v>5300</v>
      </c>
      <c r="C41" s="55">
        <v>17400</v>
      </c>
      <c r="D41" s="55">
        <v>75</v>
      </c>
      <c r="E41" s="55">
        <v>522</v>
      </c>
      <c r="F41" s="55">
        <v>1422</v>
      </c>
      <c r="G41" s="55">
        <v>1</v>
      </c>
      <c r="I41" s="84"/>
    </row>
    <row r="42" spans="1:9">
      <c r="A42" s="61">
        <v>82000</v>
      </c>
      <c r="B42" s="62">
        <v>5400</v>
      </c>
      <c r="C42" s="62">
        <v>17200</v>
      </c>
      <c r="D42" s="62">
        <v>85</v>
      </c>
      <c r="E42" s="62">
        <v>516</v>
      </c>
      <c r="F42" s="62">
        <v>1536</v>
      </c>
      <c r="G42" s="62">
        <v>1</v>
      </c>
      <c r="I42" s="84"/>
    </row>
    <row r="43" spans="1:9">
      <c r="A43" s="60">
        <v>83000</v>
      </c>
      <c r="B43" s="55">
        <v>5500</v>
      </c>
      <c r="C43" s="55">
        <v>17000</v>
      </c>
      <c r="D43" s="55">
        <v>95</v>
      </c>
      <c r="E43" s="55">
        <v>510</v>
      </c>
      <c r="F43" s="55">
        <v>1650</v>
      </c>
      <c r="G43" s="55">
        <v>1</v>
      </c>
      <c r="I43" s="84"/>
    </row>
    <row r="44" spans="1:9">
      <c r="A44" s="61">
        <v>84000</v>
      </c>
      <c r="B44" s="62">
        <v>5500</v>
      </c>
      <c r="C44" s="62">
        <v>18000</v>
      </c>
      <c r="D44" s="62">
        <v>95</v>
      </c>
      <c r="E44" s="62">
        <v>540</v>
      </c>
      <c r="F44" s="62">
        <v>1680</v>
      </c>
      <c r="G44" s="62">
        <v>1</v>
      </c>
      <c r="I44" s="84"/>
    </row>
    <row r="45" spans="1:9">
      <c r="A45" s="60">
        <v>85000</v>
      </c>
      <c r="B45" s="55">
        <v>5600</v>
      </c>
      <c r="C45" s="55">
        <v>17800</v>
      </c>
      <c r="D45" s="55">
        <v>105</v>
      </c>
      <c r="E45" s="55">
        <v>534</v>
      </c>
      <c r="F45" s="55">
        <v>1794</v>
      </c>
      <c r="G45" s="55">
        <v>1</v>
      </c>
      <c r="I45" s="84"/>
    </row>
    <row r="46" spans="1:9">
      <c r="A46" s="61">
        <v>86000</v>
      </c>
      <c r="B46" s="62">
        <v>5700</v>
      </c>
      <c r="C46" s="62">
        <v>17600</v>
      </c>
      <c r="D46" s="62">
        <v>115</v>
      </c>
      <c r="E46" s="62">
        <v>528</v>
      </c>
      <c r="F46" s="62">
        <v>1908</v>
      </c>
      <c r="G46" s="62">
        <v>1</v>
      </c>
      <c r="I46" s="84"/>
    </row>
    <row r="47" spans="1:9">
      <c r="A47" s="60">
        <v>87000</v>
      </c>
      <c r="B47" s="55">
        <v>5800</v>
      </c>
      <c r="C47" s="55">
        <v>17400</v>
      </c>
      <c r="D47" s="55">
        <v>125</v>
      </c>
      <c r="E47" s="55">
        <v>522</v>
      </c>
      <c r="F47" s="55">
        <v>2022</v>
      </c>
      <c r="G47" s="55">
        <v>1</v>
      </c>
      <c r="I47" s="84"/>
    </row>
    <row r="48" spans="1:9">
      <c r="A48" s="61">
        <v>88000</v>
      </c>
      <c r="B48" s="62">
        <v>5900</v>
      </c>
      <c r="C48" s="62">
        <v>17200</v>
      </c>
      <c r="D48" s="62">
        <v>135</v>
      </c>
      <c r="E48" s="62">
        <v>516</v>
      </c>
      <c r="F48" s="62">
        <v>2136</v>
      </c>
      <c r="G48" s="62">
        <v>1</v>
      </c>
      <c r="I48" s="84"/>
    </row>
    <row r="49" spans="1:9">
      <c r="A49" s="60">
        <v>89000</v>
      </c>
      <c r="B49" s="55">
        <v>6000</v>
      </c>
      <c r="C49" s="55">
        <v>17000</v>
      </c>
      <c r="D49" s="55">
        <v>145</v>
      </c>
      <c r="E49" s="55">
        <v>510</v>
      </c>
      <c r="F49" s="55">
        <v>2250</v>
      </c>
      <c r="G49" s="55">
        <v>1</v>
      </c>
      <c r="I49" s="84"/>
    </row>
    <row r="50" spans="1:9">
      <c r="A50" s="61">
        <v>90000</v>
      </c>
      <c r="B50" s="62">
        <v>6000</v>
      </c>
      <c r="C50" s="62">
        <v>18000</v>
      </c>
      <c r="D50" s="62">
        <v>145</v>
      </c>
      <c r="E50" s="62">
        <v>540</v>
      </c>
      <c r="F50" s="62">
        <v>2280</v>
      </c>
      <c r="G50" s="62">
        <v>1</v>
      </c>
      <c r="I50" s="84"/>
    </row>
    <row r="51" spans="1:9">
      <c r="A51" s="60">
        <v>91000</v>
      </c>
      <c r="B51" s="55">
        <v>6100</v>
      </c>
      <c r="C51" s="55">
        <v>17800</v>
      </c>
      <c r="D51" s="55">
        <v>155</v>
      </c>
      <c r="E51" s="55">
        <v>534</v>
      </c>
      <c r="F51" s="55">
        <v>2394</v>
      </c>
      <c r="G51" s="55">
        <v>1</v>
      </c>
      <c r="I51" s="84"/>
    </row>
    <row r="52" spans="1:9">
      <c r="A52" s="61">
        <v>92000</v>
      </c>
      <c r="B52" s="62">
        <v>6200</v>
      </c>
      <c r="C52" s="62">
        <v>17600</v>
      </c>
      <c r="D52" s="62">
        <v>165</v>
      </c>
      <c r="E52" s="62">
        <v>528</v>
      </c>
      <c r="F52" s="62">
        <v>2508</v>
      </c>
      <c r="G52" s="62">
        <v>1</v>
      </c>
      <c r="I52" s="84"/>
    </row>
    <row r="53" spans="1:9">
      <c r="A53" s="60">
        <v>93000</v>
      </c>
      <c r="B53" s="55">
        <v>6300</v>
      </c>
      <c r="C53" s="55">
        <v>17400</v>
      </c>
      <c r="D53" s="55">
        <v>175</v>
      </c>
      <c r="E53" s="55">
        <v>522</v>
      </c>
      <c r="F53" s="55">
        <v>2622</v>
      </c>
      <c r="G53" s="55">
        <v>1</v>
      </c>
      <c r="I53" s="84"/>
    </row>
    <row r="54" spans="1:9">
      <c r="A54" s="61">
        <v>94000</v>
      </c>
      <c r="B54" s="62">
        <v>6400</v>
      </c>
      <c r="C54" s="62">
        <v>17200</v>
      </c>
      <c r="D54" s="62">
        <v>185</v>
      </c>
      <c r="E54" s="62">
        <v>516</v>
      </c>
      <c r="F54" s="62">
        <v>2736</v>
      </c>
      <c r="G54" s="62">
        <v>1</v>
      </c>
      <c r="I54" s="84"/>
    </row>
    <row r="55" spans="1:9">
      <c r="A55" s="60">
        <v>95000</v>
      </c>
      <c r="B55" s="55">
        <v>6500</v>
      </c>
      <c r="C55" s="55">
        <v>17000</v>
      </c>
      <c r="D55" s="55">
        <v>195</v>
      </c>
      <c r="E55" s="55">
        <v>510</v>
      </c>
      <c r="F55" s="55">
        <v>2850</v>
      </c>
      <c r="G55" s="55">
        <v>1</v>
      </c>
      <c r="I55" s="84"/>
    </row>
    <row r="56" spans="1:9">
      <c r="A56" s="61">
        <v>96000</v>
      </c>
      <c r="B56" s="62">
        <v>6500</v>
      </c>
      <c r="C56" s="62">
        <v>18000</v>
      </c>
      <c r="D56" s="62">
        <v>195</v>
      </c>
      <c r="E56" s="62">
        <v>540</v>
      </c>
      <c r="F56" s="62">
        <v>2880</v>
      </c>
      <c r="G56" s="62">
        <v>1</v>
      </c>
      <c r="I56" s="84"/>
    </row>
    <row r="57" spans="1:9">
      <c r="A57" s="60">
        <v>97000</v>
      </c>
      <c r="B57" s="55">
        <v>6600</v>
      </c>
      <c r="C57" s="55">
        <v>17800</v>
      </c>
      <c r="D57" s="55">
        <v>205</v>
      </c>
      <c r="E57" s="55">
        <v>534</v>
      </c>
      <c r="F57" s="55">
        <v>2994</v>
      </c>
      <c r="G57" s="55">
        <v>1</v>
      </c>
      <c r="I57" s="84"/>
    </row>
    <row r="58" spans="1:9">
      <c r="A58" s="61">
        <v>98000</v>
      </c>
      <c r="B58" s="62">
        <v>6700</v>
      </c>
      <c r="C58" s="62">
        <v>17600</v>
      </c>
      <c r="D58" s="62">
        <v>215</v>
      </c>
      <c r="E58" s="62">
        <v>528</v>
      </c>
      <c r="F58" s="62">
        <v>3108</v>
      </c>
      <c r="G58" s="62">
        <v>1</v>
      </c>
      <c r="I58" s="84"/>
    </row>
    <row r="59" spans="1:9">
      <c r="A59" s="60">
        <v>99000</v>
      </c>
      <c r="B59" s="55">
        <v>6800</v>
      </c>
      <c r="C59" s="55">
        <v>17400</v>
      </c>
      <c r="D59" s="55">
        <v>225</v>
      </c>
      <c r="E59" s="55">
        <v>522</v>
      </c>
      <c r="F59" s="55">
        <v>3222</v>
      </c>
      <c r="G59" s="55">
        <v>1</v>
      </c>
      <c r="I59" s="84"/>
    </row>
    <row r="60" spans="1:9">
      <c r="A60" s="61">
        <v>100000</v>
      </c>
      <c r="B60" s="62">
        <v>6900</v>
      </c>
      <c r="C60" s="62">
        <v>17200</v>
      </c>
      <c r="D60" s="62">
        <v>235</v>
      </c>
      <c r="E60" s="62">
        <v>516</v>
      </c>
      <c r="F60" s="62">
        <v>3336</v>
      </c>
      <c r="G60" s="62">
        <v>1</v>
      </c>
      <c r="I60" s="84"/>
    </row>
    <row r="61" spans="1:9">
      <c r="A61" s="60">
        <v>101000</v>
      </c>
      <c r="B61" s="55">
        <v>7000</v>
      </c>
      <c r="C61" s="55">
        <v>17000</v>
      </c>
      <c r="D61" s="55">
        <v>245</v>
      </c>
      <c r="E61" s="55">
        <v>510</v>
      </c>
      <c r="F61" s="55">
        <v>3450</v>
      </c>
      <c r="G61" s="55">
        <v>1</v>
      </c>
      <c r="I61" s="84"/>
    </row>
    <row r="62" spans="1:9">
      <c r="A62" s="61">
        <v>102000</v>
      </c>
      <c r="B62" s="62">
        <v>7000</v>
      </c>
      <c r="C62" s="62">
        <v>18000</v>
      </c>
      <c r="D62" s="62">
        <v>245</v>
      </c>
      <c r="E62" s="62">
        <v>540</v>
      </c>
      <c r="F62" s="62">
        <v>3480</v>
      </c>
      <c r="G62" s="62">
        <v>1</v>
      </c>
      <c r="I62" s="84"/>
    </row>
    <row r="63" spans="1:9">
      <c r="A63" s="60">
        <v>103000</v>
      </c>
      <c r="B63" s="55">
        <v>7100</v>
      </c>
      <c r="C63" s="55">
        <v>17800</v>
      </c>
      <c r="D63" s="55">
        <v>255</v>
      </c>
      <c r="E63" s="55">
        <v>534</v>
      </c>
      <c r="F63" s="55">
        <v>3594</v>
      </c>
      <c r="G63" s="55">
        <v>1</v>
      </c>
      <c r="I63" s="84"/>
    </row>
    <row r="64" spans="1:9">
      <c r="A64" s="61">
        <v>104000</v>
      </c>
      <c r="B64" s="62">
        <v>7200</v>
      </c>
      <c r="C64" s="62">
        <v>17600</v>
      </c>
      <c r="D64" s="62">
        <v>265</v>
      </c>
      <c r="E64" s="62">
        <v>528</v>
      </c>
      <c r="F64" s="62">
        <v>3708</v>
      </c>
      <c r="G64" s="62">
        <v>1</v>
      </c>
      <c r="I64" s="84"/>
    </row>
    <row r="65" spans="1:9">
      <c r="A65" s="60">
        <v>105000</v>
      </c>
      <c r="B65" s="55">
        <v>7300</v>
      </c>
      <c r="C65" s="55">
        <v>17400</v>
      </c>
      <c r="D65" s="55">
        <v>275</v>
      </c>
      <c r="E65" s="55">
        <v>522</v>
      </c>
      <c r="F65" s="55">
        <v>3822</v>
      </c>
      <c r="G65" s="55">
        <v>1</v>
      </c>
      <c r="I65" s="84"/>
    </row>
    <row r="66" spans="1:9">
      <c r="A66" s="61">
        <v>106000</v>
      </c>
      <c r="B66" s="62">
        <v>7400</v>
      </c>
      <c r="C66" s="62">
        <v>17200</v>
      </c>
      <c r="D66" s="62">
        <v>285</v>
      </c>
      <c r="E66" s="62">
        <v>516</v>
      </c>
      <c r="F66" s="62">
        <v>3936</v>
      </c>
      <c r="G66" s="62">
        <v>1</v>
      </c>
      <c r="I66" s="84"/>
    </row>
    <row r="67" spans="1:9">
      <c r="A67" s="60">
        <v>107000</v>
      </c>
      <c r="B67" s="55">
        <v>7500</v>
      </c>
      <c r="C67" s="55">
        <v>17000</v>
      </c>
      <c r="D67" s="55">
        <v>295</v>
      </c>
      <c r="E67" s="55">
        <v>510</v>
      </c>
      <c r="F67" s="55">
        <v>4050</v>
      </c>
      <c r="G67" s="55">
        <v>1</v>
      </c>
      <c r="I67" s="84"/>
    </row>
    <row r="68" spans="1:9">
      <c r="A68" s="61">
        <v>108000</v>
      </c>
      <c r="B68" s="62">
        <v>7500</v>
      </c>
      <c r="C68" s="62">
        <v>18000</v>
      </c>
      <c r="D68" s="62">
        <v>295</v>
      </c>
      <c r="E68" s="62">
        <v>540</v>
      </c>
      <c r="F68" s="62">
        <v>4080</v>
      </c>
      <c r="G68" s="62">
        <v>1</v>
      </c>
      <c r="I68" s="84"/>
    </row>
    <row r="69" spans="1:9">
      <c r="A69" s="60">
        <v>109000</v>
      </c>
      <c r="B69" s="55">
        <v>7600</v>
      </c>
      <c r="C69" s="55">
        <v>17800</v>
      </c>
      <c r="D69" s="55">
        <v>305</v>
      </c>
      <c r="E69" s="55">
        <v>534</v>
      </c>
      <c r="F69" s="55">
        <v>4194</v>
      </c>
      <c r="G69" s="55">
        <v>1</v>
      </c>
      <c r="I69" s="84"/>
    </row>
    <row r="70" spans="1:9">
      <c r="A70" s="61">
        <v>110000</v>
      </c>
      <c r="B70" s="62">
        <v>7700</v>
      </c>
      <c r="C70" s="62">
        <v>17600</v>
      </c>
      <c r="D70" s="62">
        <v>315</v>
      </c>
      <c r="E70" s="62">
        <v>528</v>
      </c>
      <c r="F70" s="62">
        <v>4308</v>
      </c>
      <c r="G70" s="62">
        <v>1</v>
      </c>
      <c r="I70" s="84"/>
    </row>
    <row r="71" spans="1:9">
      <c r="A71" s="60">
        <v>111000</v>
      </c>
      <c r="B71" s="55">
        <v>7800</v>
      </c>
      <c r="C71" s="55">
        <v>17400</v>
      </c>
      <c r="D71" s="55">
        <v>325</v>
      </c>
      <c r="E71" s="55">
        <v>522</v>
      </c>
      <c r="F71" s="55">
        <v>4422</v>
      </c>
      <c r="G71" s="55">
        <v>1</v>
      </c>
      <c r="I71" s="84"/>
    </row>
    <row r="72" spans="1:9">
      <c r="A72" s="61">
        <v>112000</v>
      </c>
      <c r="B72" s="62">
        <v>7900</v>
      </c>
      <c r="C72" s="62">
        <v>17200</v>
      </c>
      <c r="D72" s="62">
        <v>335</v>
      </c>
      <c r="E72" s="62">
        <v>516</v>
      </c>
      <c r="F72" s="62">
        <v>4536</v>
      </c>
      <c r="G72" s="62">
        <v>1</v>
      </c>
      <c r="I72" s="84"/>
    </row>
    <row r="73" spans="1:9">
      <c r="A73" s="60">
        <v>113000</v>
      </c>
      <c r="B73" s="55">
        <v>8000</v>
      </c>
      <c r="C73" s="55">
        <v>17000</v>
      </c>
      <c r="D73" s="55">
        <v>345</v>
      </c>
      <c r="E73" s="55">
        <v>510</v>
      </c>
      <c r="F73" s="55">
        <v>4650</v>
      </c>
      <c r="G73" s="55">
        <v>1</v>
      </c>
      <c r="I73" s="84"/>
    </row>
    <row r="74" spans="1:9">
      <c r="A74" s="61">
        <v>114000</v>
      </c>
      <c r="B74" s="62">
        <v>8000</v>
      </c>
      <c r="C74" s="62">
        <v>18000</v>
      </c>
      <c r="D74" s="62">
        <v>345</v>
      </c>
      <c r="E74" s="62">
        <v>540</v>
      </c>
      <c r="F74" s="62">
        <v>4680</v>
      </c>
      <c r="G74" s="62">
        <v>1</v>
      </c>
      <c r="I74" s="84"/>
    </row>
    <row r="75" spans="1:9">
      <c r="A75" s="60">
        <v>115000</v>
      </c>
      <c r="B75" s="55">
        <v>8100</v>
      </c>
      <c r="C75" s="55">
        <v>17800</v>
      </c>
      <c r="D75" s="55">
        <v>365</v>
      </c>
      <c r="E75" s="55">
        <v>534</v>
      </c>
      <c r="F75" s="55">
        <v>4914</v>
      </c>
      <c r="G75" s="55">
        <v>1</v>
      </c>
      <c r="I75" s="84"/>
    </row>
    <row r="76" spans="1:9">
      <c r="A76" s="61">
        <v>116000</v>
      </c>
      <c r="B76" s="62">
        <v>8200</v>
      </c>
      <c r="C76" s="62">
        <v>17600</v>
      </c>
      <c r="D76" s="62">
        <v>385</v>
      </c>
      <c r="E76" s="62">
        <v>528</v>
      </c>
      <c r="F76" s="62">
        <v>5148</v>
      </c>
      <c r="G76" s="62">
        <v>1</v>
      </c>
      <c r="I76" s="84"/>
    </row>
    <row r="77" spans="1:9">
      <c r="A77" s="60">
        <v>117000</v>
      </c>
      <c r="B77" s="55">
        <v>8300</v>
      </c>
      <c r="C77" s="55">
        <v>17400</v>
      </c>
      <c r="D77" s="55">
        <v>405</v>
      </c>
      <c r="E77" s="55">
        <v>522</v>
      </c>
      <c r="F77" s="55">
        <v>5382</v>
      </c>
      <c r="G77" s="55">
        <v>1</v>
      </c>
      <c r="I77" s="84"/>
    </row>
    <row r="78" spans="1:9">
      <c r="A78" s="61">
        <v>118000</v>
      </c>
      <c r="B78" s="62">
        <v>8400</v>
      </c>
      <c r="C78" s="62">
        <v>17200</v>
      </c>
      <c r="D78" s="62">
        <v>425</v>
      </c>
      <c r="E78" s="62">
        <v>516</v>
      </c>
      <c r="F78" s="62">
        <v>5616</v>
      </c>
      <c r="G78" s="62">
        <v>1</v>
      </c>
      <c r="I78" s="84"/>
    </row>
    <row r="79" spans="1:9">
      <c r="A79" s="60">
        <v>119000</v>
      </c>
      <c r="B79" s="55">
        <v>8500</v>
      </c>
      <c r="C79" s="55">
        <v>17000</v>
      </c>
      <c r="D79" s="55">
        <v>445</v>
      </c>
      <c r="E79" s="55">
        <v>510</v>
      </c>
      <c r="F79" s="55">
        <v>5850</v>
      </c>
      <c r="G79" s="55">
        <v>1</v>
      </c>
      <c r="I79" s="84"/>
    </row>
    <row r="80" spans="1:9">
      <c r="A80" s="61">
        <v>120000</v>
      </c>
      <c r="B80" s="62">
        <v>8500</v>
      </c>
      <c r="C80" s="62">
        <v>18000</v>
      </c>
      <c r="D80" s="62">
        <v>445</v>
      </c>
      <c r="E80" s="62">
        <v>540</v>
      </c>
      <c r="F80" s="62">
        <v>5880</v>
      </c>
      <c r="G80" s="62">
        <v>1</v>
      </c>
      <c r="I80" s="84"/>
    </row>
    <row r="81" spans="1:9">
      <c r="A81" s="60">
        <v>121000</v>
      </c>
      <c r="B81" s="55">
        <v>8600</v>
      </c>
      <c r="C81" s="55">
        <v>17800</v>
      </c>
      <c r="D81" s="55">
        <v>465</v>
      </c>
      <c r="E81" s="55">
        <v>534</v>
      </c>
      <c r="F81" s="55">
        <v>6114</v>
      </c>
      <c r="G81" s="55">
        <v>1</v>
      </c>
      <c r="I81" s="84"/>
    </row>
    <row r="82" spans="1:9">
      <c r="A82" s="61">
        <v>122000</v>
      </c>
      <c r="B82" s="62">
        <v>8700</v>
      </c>
      <c r="C82" s="62">
        <v>17600</v>
      </c>
      <c r="D82" s="62">
        <v>485</v>
      </c>
      <c r="E82" s="62">
        <v>528</v>
      </c>
      <c r="F82" s="62">
        <v>6348</v>
      </c>
      <c r="G82" s="62">
        <v>1</v>
      </c>
      <c r="I82" s="84"/>
    </row>
    <row r="83" spans="1:9">
      <c r="A83" s="60">
        <v>123000</v>
      </c>
      <c r="B83" s="55">
        <v>8800</v>
      </c>
      <c r="C83" s="55">
        <v>17400</v>
      </c>
      <c r="D83" s="55">
        <v>505</v>
      </c>
      <c r="E83" s="55">
        <v>522</v>
      </c>
      <c r="F83" s="55">
        <v>6582</v>
      </c>
      <c r="G83" s="55">
        <v>1</v>
      </c>
      <c r="I83" s="84"/>
    </row>
    <row r="84" spans="1:9">
      <c r="A84" s="61">
        <v>124000</v>
      </c>
      <c r="B84" s="62">
        <v>8900</v>
      </c>
      <c r="C84" s="62">
        <v>17200</v>
      </c>
      <c r="D84" s="62">
        <v>525</v>
      </c>
      <c r="E84" s="62">
        <v>516</v>
      </c>
      <c r="F84" s="62">
        <v>6816</v>
      </c>
      <c r="G84" s="62">
        <v>1</v>
      </c>
      <c r="I84" s="84"/>
    </row>
    <row r="85" spans="1:9">
      <c r="A85" s="60">
        <v>125000</v>
      </c>
      <c r="B85" s="55">
        <v>8000</v>
      </c>
      <c r="C85" s="55">
        <v>29000</v>
      </c>
      <c r="D85" s="55">
        <v>345</v>
      </c>
      <c r="E85" s="55">
        <v>2795</v>
      </c>
      <c r="F85" s="55">
        <v>6935</v>
      </c>
      <c r="G85" s="55">
        <v>21</v>
      </c>
      <c r="I85" s="84"/>
    </row>
    <row r="86" spans="1:9">
      <c r="A86" s="61">
        <v>126000</v>
      </c>
      <c r="B86" s="62">
        <v>8000</v>
      </c>
      <c r="C86" s="62">
        <v>30000</v>
      </c>
      <c r="D86" s="62">
        <v>345</v>
      </c>
      <c r="E86" s="62">
        <v>2895</v>
      </c>
      <c r="F86" s="62">
        <v>7035</v>
      </c>
      <c r="G86" s="62">
        <v>21</v>
      </c>
      <c r="I86" s="84"/>
    </row>
    <row r="87" spans="1:9">
      <c r="A87" s="60">
        <v>127000</v>
      </c>
      <c r="B87" s="55">
        <v>8000</v>
      </c>
      <c r="C87" s="55">
        <v>31000</v>
      </c>
      <c r="D87" s="55">
        <v>345</v>
      </c>
      <c r="E87" s="55">
        <v>2995</v>
      </c>
      <c r="F87" s="55">
        <v>7135</v>
      </c>
      <c r="G87" s="55">
        <v>20</v>
      </c>
      <c r="I87" s="84"/>
    </row>
    <row r="88" spans="1:9">
      <c r="A88" s="61">
        <v>128000</v>
      </c>
      <c r="B88" s="62">
        <v>8000</v>
      </c>
      <c r="C88" s="62">
        <v>32000</v>
      </c>
      <c r="D88" s="62">
        <v>345</v>
      </c>
      <c r="E88" s="62">
        <v>3095</v>
      </c>
      <c r="F88" s="62">
        <v>7235</v>
      </c>
      <c r="G88" s="62">
        <v>19</v>
      </c>
      <c r="I88" s="84"/>
    </row>
    <row r="89" spans="1:9">
      <c r="A89" s="60">
        <v>129000</v>
      </c>
      <c r="B89" s="55">
        <v>8000</v>
      </c>
      <c r="C89" s="55">
        <v>33000</v>
      </c>
      <c r="D89" s="55">
        <v>345</v>
      </c>
      <c r="E89" s="55">
        <v>3195</v>
      </c>
      <c r="F89" s="55">
        <v>7335</v>
      </c>
      <c r="G89" s="55">
        <v>18</v>
      </c>
      <c r="I89" s="84"/>
    </row>
    <row r="90" spans="1:9">
      <c r="A90" s="61">
        <v>130000</v>
      </c>
      <c r="B90" s="62">
        <v>8000</v>
      </c>
      <c r="C90" s="62">
        <v>34000</v>
      </c>
      <c r="D90" s="62">
        <v>345</v>
      </c>
      <c r="E90" s="62">
        <v>3295</v>
      </c>
      <c r="F90" s="62">
        <v>7435</v>
      </c>
      <c r="G90" s="62">
        <v>17</v>
      </c>
      <c r="I90" s="84"/>
    </row>
    <row r="91" spans="1:9">
      <c r="A91" s="60">
        <v>131000</v>
      </c>
      <c r="B91" s="55">
        <v>8000</v>
      </c>
      <c r="C91" s="55">
        <v>35000</v>
      </c>
      <c r="D91" s="55">
        <v>345</v>
      </c>
      <c r="E91" s="55">
        <v>3395</v>
      </c>
      <c r="F91" s="55">
        <v>7535</v>
      </c>
      <c r="G91" s="55">
        <v>16</v>
      </c>
      <c r="I91" s="84"/>
    </row>
    <row r="92" spans="1:9">
      <c r="A92" s="61">
        <v>132000</v>
      </c>
      <c r="B92" s="62">
        <v>8000</v>
      </c>
      <c r="C92" s="62">
        <v>36000</v>
      </c>
      <c r="D92" s="62">
        <v>345</v>
      </c>
      <c r="E92" s="62">
        <v>3495</v>
      </c>
      <c r="F92" s="62">
        <v>7635</v>
      </c>
      <c r="G92" s="62">
        <v>16</v>
      </c>
      <c r="I92" s="84"/>
    </row>
    <row r="93" spans="1:9">
      <c r="A93" s="60">
        <v>133000</v>
      </c>
      <c r="B93" s="55">
        <v>8000</v>
      </c>
      <c r="C93" s="55">
        <v>37000</v>
      </c>
      <c r="D93" s="55">
        <v>345</v>
      </c>
      <c r="E93" s="55">
        <v>3595</v>
      </c>
      <c r="F93" s="55">
        <v>7735</v>
      </c>
      <c r="G93" s="55">
        <v>15</v>
      </c>
      <c r="I93" s="84"/>
    </row>
    <row r="94" spans="1:9">
      <c r="A94" s="61">
        <v>134000</v>
      </c>
      <c r="B94" s="62">
        <v>8000</v>
      </c>
      <c r="C94" s="62">
        <v>38000</v>
      </c>
      <c r="D94" s="62">
        <v>345</v>
      </c>
      <c r="E94" s="62">
        <v>3695</v>
      </c>
      <c r="F94" s="62">
        <v>7835</v>
      </c>
      <c r="G94" s="62">
        <v>14</v>
      </c>
      <c r="I94" s="84"/>
    </row>
    <row r="95" spans="1:9">
      <c r="A95" s="60">
        <v>135000</v>
      </c>
      <c r="B95" s="55">
        <v>8000</v>
      </c>
      <c r="C95" s="55">
        <v>39000</v>
      </c>
      <c r="D95" s="55">
        <v>345</v>
      </c>
      <c r="E95" s="55">
        <v>3795</v>
      </c>
      <c r="F95" s="55">
        <v>7935</v>
      </c>
      <c r="G95" s="55">
        <v>13</v>
      </c>
      <c r="I95" s="84"/>
    </row>
    <row r="96" spans="1:9">
      <c r="A96" s="61">
        <v>136000</v>
      </c>
      <c r="B96" s="62">
        <v>8000</v>
      </c>
      <c r="C96" s="62">
        <v>40000</v>
      </c>
      <c r="D96" s="62">
        <v>345</v>
      </c>
      <c r="E96" s="62">
        <v>3895</v>
      </c>
      <c r="F96" s="62">
        <v>8035</v>
      </c>
      <c r="G96" s="62">
        <v>12</v>
      </c>
      <c r="I96" s="84"/>
    </row>
    <row r="97" spans="1:9">
      <c r="A97" s="60">
        <v>137000</v>
      </c>
      <c r="B97" s="55">
        <v>8000</v>
      </c>
      <c r="C97" s="55">
        <v>41000</v>
      </c>
      <c r="D97" s="55">
        <v>345</v>
      </c>
      <c r="E97" s="55">
        <v>3995</v>
      </c>
      <c r="F97" s="55">
        <v>8135</v>
      </c>
      <c r="G97" s="55">
        <v>11</v>
      </c>
      <c r="I97" s="84"/>
    </row>
    <row r="98" spans="1:9">
      <c r="A98" s="61">
        <v>138000</v>
      </c>
      <c r="B98" s="62">
        <v>8000</v>
      </c>
      <c r="C98" s="62">
        <v>42000</v>
      </c>
      <c r="D98" s="62">
        <v>345</v>
      </c>
      <c r="E98" s="62">
        <v>4095</v>
      </c>
      <c r="F98" s="62">
        <v>8235</v>
      </c>
      <c r="G98" s="62">
        <v>11</v>
      </c>
      <c r="I98" s="84"/>
    </row>
    <row r="99" spans="1:9">
      <c r="A99" s="60">
        <v>139000</v>
      </c>
      <c r="B99" s="55">
        <v>8000</v>
      </c>
      <c r="C99" s="55">
        <v>43000</v>
      </c>
      <c r="D99" s="55">
        <v>345</v>
      </c>
      <c r="E99" s="55">
        <v>4195</v>
      </c>
      <c r="F99" s="55">
        <v>8335</v>
      </c>
      <c r="G99" s="55">
        <v>10</v>
      </c>
      <c r="I99" s="84"/>
    </row>
    <row r="100" spans="1:9">
      <c r="A100" s="61">
        <v>140000</v>
      </c>
      <c r="B100" s="62">
        <v>8000</v>
      </c>
      <c r="C100" s="62">
        <v>44000</v>
      </c>
      <c r="D100" s="62">
        <v>345</v>
      </c>
      <c r="E100" s="62">
        <v>4295</v>
      </c>
      <c r="F100" s="62">
        <v>8435</v>
      </c>
      <c r="G100" s="62">
        <v>9</v>
      </c>
      <c r="I100" s="84"/>
    </row>
    <row r="101" spans="1:9">
      <c r="A101" s="60">
        <v>141000</v>
      </c>
      <c r="B101" s="55">
        <v>8000</v>
      </c>
      <c r="C101" s="55">
        <v>45000</v>
      </c>
      <c r="D101" s="55">
        <v>345</v>
      </c>
      <c r="E101" s="55">
        <v>4395</v>
      </c>
      <c r="F101" s="55">
        <v>8535</v>
      </c>
      <c r="G101" s="55">
        <v>8</v>
      </c>
      <c r="I101" s="84"/>
    </row>
    <row r="102" spans="1:9">
      <c r="A102" s="61">
        <v>142000</v>
      </c>
      <c r="B102" s="62">
        <v>8000</v>
      </c>
      <c r="C102" s="62">
        <v>46000</v>
      </c>
      <c r="D102" s="62">
        <v>345</v>
      </c>
      <c r="E102" s="62">
        <v>4495</v>
      </c>
      <c r="F102" s="62">
        <v>8635</v>
      </c>
      <c r="G102" s="62">
        <v>7</v>
      </c>
      <c r="I102" s="84"/>
    </row>
    <row r="103" spans="1:9">
      <c r="A103" s="60">
        <v>143000</v>
      </c>
      <c r="B103" s="55">
        <v>8000</v>
      </c>
      <c r="C103" s="55">
        <v>47000</v>
      </c>
      <c r="D103" s="55">
        <v>345</v>
      </c>
      <c r="E103" s="55">
        <v>4595</v>
      </c>
      <c r="F103" s="55">
        <v>8735</v>
      </c>
      <c r="G103" s="55">
        <v>6</v>
      </c>
      <c r="I103" s="84"/>
    </row>
    <row r="104" spans="1:9">
      <c r="A104" s="61">
        <v>144000</v>
      </c>
      <c r="B104" s="62">
        <v>8000</v>
      </c>
      <c r="C104" s="62">
        <v>48000</v>
      </c>
      <c r="D104" s="62">
        <v>345</v>
      </c>
      <c r="E104" s="62">
        <v>4695</v>
      </c>
      <c r="F104" s="62">
        <v>8835</v>
      </c>
      <c r="G104" s="62">
        <v>6</v>
      </c>
      <c r="I104" s="84"/>
    </row>
    <row r="105" spans="1:9">
      <c r="A105" s="60">
        <v>145000</v>
      </c>
      <c r="B105" s="55">
        <v>8000</v>
      </c>
      <c r="C105" s="55">
        <v>49000</v>
      </c>
      <c r="D105" s="55">
        <v>345</v>
      </c>
      <c r="E105" s="55">
        <v>4795</v>
      </c>
      <c r="F105" s="55">
        <v>8935</v>
      </c>
      <c r="G105" s="55">
        <v>5</v>
      </c>
      <c r="I105" s="84"/>
    </row>
    <row r="106" spans="1:9">
      <c r="A106" s="61">
        <v>146000</v>
      </c>
      <c r="B106" s="62">
        <v>8000</v>
      </c>
      <c r="C106" s="62">
        <v>50000</v>
      </c>
      <c r="D106" s="62">
        <v>345</v>
      </c>
      <c r="E106" s="62">
        <v>4895</v>
      </c>
      <c r="F106" s="62">
        <v>9035</v>
      </c>
      <c r="G106" s="62">
        <v>4</v>
      </c>
      <c r="I106" s="84"/>
    </row>
    <row r="107" spans="1:9">
      <c r="A107" s="60">
        <v>147000</v>
      </c>
      <c r="B107" s="55">
        <v>8000</v>
      </c>
      <c r="C107" s="55">
        <v>51000</v>
      </c>
      <c r="D107" s="55">
        <v>345</v>
      </c>
      <c r="E107" s="55">
        <v>4995</v>
      </c>
      <c r="F107" s="55">
        <v>9135</v>
      </c>
      <c r="G107" s="55">
        <v>3</v>
      </c>
      <c r="I107" s="84"/>
    </row>
    <row r="108" spans="1:9">
      <c r="A108" s="61">
        <v>148000</v>
      </c>
      <c r="B108" s="62">
        <v>8000</v>
      </c>
      <c r="C108" s="62">
        <v>52000</v>
      </c>
      <c r="D108" s="62">
        <v>345</v>
      </c>
      <c r="E108" s="62">
        <v>5095</v>
      </c>
      <c r="F108" s="62">
        <v>9235</v>
      </c>
      <c r="G108" s="62">
        <v>2</v>
      </c>
      <c r="I108" s="84"/>
    </row>
    <row r="109" spans="1:9">
      <c r="A109" s="60">
        <v>149000</v>
      </c>
      <c r="B109" s="55">
        <v>8000</v>
      </c>
      <c r="C109" s="55">
        <v>53000</v>
      </c>
      <c r="D109" s="55">
        <v>345</v>
      </c>
      <c r="E109" s="55">
        <v>5195</v>
      </c>
      <c r="F109" s="55">
        <v>9335</v>
      </c>
      <c r="G109" s="55">
        <v>1</v>
      </c>
      <c r="I109" s="84"/>
    </row>
    <row r="110" spans="1:9">
      <c r="A110" s="61">
        <v>150000</v>
      </c>
      <c r="B110" s="62">
        <v>8000</v>
      </c>
      <c r="C110" s="62">
        <v>54000</v>
      </c>
      <c r="D110" s="62">
        <v>345</v>
      </c>
      <c r="E110" s="62">
        <v>5295</v>
      </c>
      <c r="F110" s="62">
        <v>9435</v>
      </c>
      <c r="G110" s="62">
        <v>1</v>
      </c>
      <c r="I110" s="84"/>
    </row>
    <row r="111" spans="1:9">
      <c r="A111" s="60">
        <v>151000</v>
      </c>
      <c r="B111" s="55">
        <v>8100</v>
      </c>
      <c r="C111" s="55">
        <v>53800</v>
      </c>
      <c r="D111" s="55">
        <v>365</v>
      </c>
      <c r="E111" s="55">
        <v>5275</v>
      </c>
      <c r="F111" s="55">
        <v>9655</v>
      </c>
      <c r="G111" s="55">
        <v>1</v>
      </c>
      <c r="I111" s="84"/>
    </row>
    <row r="112" spans="1:9">
      <c r="A112" s="61">
        <v>152000</v>
      </c>
      <c r="B112" s="62">
        <v>8200</v>
      </c>
      <c r="C112" s="62">
        <v>53600</v>
      </c>
      <c r="D112" s="62">
        <v>385</v>
      </c>
      <c r="E112" s="62">
        <v>5255</v>
      </c>
      <c r="F112" s="62">
        <v>9875</v>
      </c>
      <c r="G112" s="62">
        <v>1</v>
      </c>
      <c r="I112" s="84"/>
    </row>
    <row r="113" spans="1:9">
      <c r="A113" s="60">
        <v>153000</v>
      </c>
      <c r="B113" s="55">
        <v>8300</v>
      </c>
      <c r="C113" s="55">
        <v>53400</v>
      </c>
      <c r="D113" s="55">
        <v>405</v>
      </c>
      <c r="E113" s="55">
        <v>5235</v>
      </c>
      <c r="F113" s="55">
        <v>10095</v>
      </c>
      <c r="G113" s="55">
        <v>1</v>
      </c>
      <c r="I113" s="84"/>
    </row>
    <row r="114" spans="1:9">
      <c r="A114" s="61">
        <v>154000</v>
      </c>
      <c r="B114" s="62">
        <v>8400</v>
      </c>
      <c r="C114" s="62">
        <v>53200</v>
      </c>
      <c r="D114" s="62">
        <v>425</v>
      </c>
      <c r="E114" s="62">
        <v>5215</v>
      </c>
      <c r="F114" s="62">
        <v>10315</v>
      </c>
      <c r="G114" s="62">
        <v>1</v>
      </c>
      <c r="I114" s="84"/>
    </row>
    <row r="115" spans="1:9">
      <c r="A115" s="60">
        <v>155000</v>
      </c>
      <c r="B115" s="55">
        <v>8500</v>
      </c>
      <c r="C115" s="55">
        <v>53000</v>
      </c>
      <c r="D115" s="55">
        <v>445</v>
      </c>
      <c r="E115" s="55">
        <v>5195</v>
      </c>
      <c r="F115" s="55">
        <v>10535</v>
      </c>
      <c r="G115" s="55">
        <v>1</v>
      </c>
      <c r="I115" s="84"/>
    </row>
    <row r="116" spans="1:9">
      <c r="A116" s="61">
        <v>156000</v>
      </c>
      <c r="B116" s="62">
        <v>8500</v>
      </c>
      <c r="C116" s="62">
        <v>54000</v>
      </c>
      <c r="D116" s="62">
        <v>445</v>
      </c>
      <c r="E116" s="62">
        <v>5295</v>
      </c>
      <c r="F116" s="62">
        <v>10635</v>
      </c>
      <c r="G116" s="62">
        <v>1</v>
      </c>
      <c r="I116" s="84"/>
    </row>
    <row r="117" spans="1:9">
      <c r="A117" s="60">
        <v>157000</v>
      </c>
      <c r="B117" s="55">
        <v>8600</v>
      </c>
      <c r="C117" s="55">
        <v>53800</v>
      </c>
      <c r="D117" s="55">
        <v>465</v>
      </c>
      <c r="E117" s="55">
        <v>5275</v>
      </c>
      <c r="F117" s="55">
        <v>10855</v>
      </c>
      <c r="G117" s="55">
        <v>1</v>
      </c>
      <c r="I117" s="84"/>
    </row>
    <row r="118" spans="1:9">
      <c r="A118" s="61">
        <v>158000</v>
      </c>
      <c r="B118" s="62">
        <v>8700</v>
      </c>
      <c r="C118" s="62">
        <v>53600</v>
      </c>
      <c r="D118" s="62">
        <v>485</v>
      </c>
      <c r="E118" s="62">
        <v>5255</v>
      </c>
      <c r="F118" s="62">
        <v>11075</v>
      </c>
      <c r="G118" s="62">
        <v>1</v>
      </c>
      <c r="I118" s="84"/>
    </row>
    <row r="119" spans="1:9">
      <c r="A119" s="60">
        <v>159000</v>
      </c>
      <c r="B119" s="55">
        <v>8800</v>
      </c>
      <c r="C119" s="55">
        <v>53400</v>
      </c>
      <c r="D119" s="55">
        <v>505</v>
      </c>
      <c r="E119" s="55">
        <v>5235</v>
      </c>
      <c r="F119" s="55">
        <v>11295</v>
      </c>
      <c r="G119" s="55">
        <v>1</v>
      </c>
      <c r="I119" s="84"/>
    </row>
    <row r="120" spans="1:9">
      <c r="A120" s="61">
        <v>160000</v>
      </c>
      <c r="B120" s="62">
        <v>8900</v>
      </c>
      <c r="C120" s="62">
        <v>53200</v>
      </c>
      <c r="D120" s="62">
        <v>525</v>
      </c>
      <c r="E120" s="62">
        <v>5215</v>
      </c>
      <c r="F120" s="62">
        <v>11515</v>
      </c>
      <c r="G120" s="62">
        <v>1</v>
      </c>
      <c r="I120" s="84"/>
    </row>
    <row r="121" spans="1:9">
      <c r="A121" s="60">
        <v>161000</v>
      </c>
      <c r="B121" s="55">
        <v>9000</v>
      </c>
      <c r="C121" s="55">
        <v>53000</v>
      </c>
      <c r="D121" s="55">
        <v>545</v>
      </c>
      <c r="E121" s="55">
        <v>5195</v>
      </c>
      <c r="F121" s="55">
        <v>11735</v>
      </c>
      <c r="G121" s="55">
        <v>1</v>
      </c>
      <c r="I121" s="84"/>
    </row>
    <row r="122" spans="1:9">
      <c r="A122" s="61">
        <v>162000</v>
      </c>
      <c r="B122" s="62">
        <v>9000</v>
      </c>
      <c r="C122" s="62">
        <v>54000</v>
      </c>
      <c r="D122" s="62">
        <v>545</v>
      </c>
      <c r="E122" s="62">
        <v>5295</v>
      </c>
      <c r="F122" s="62">
        <v>11835</v>
      </c>
      <c r="G122" s="62">
        <v>1</v>
      </c>
      <c r="I122" s="84"/>
    </row>
    <row r="123" spans="1:9">
      <c r="A123" s="60">
        <v>163000</v>
      </c>
      <c r="B123" s="55">
        <v>9100</v>
      </c>
      <c r="C123" s="55">
        <v>53800</v>
      </c>
      <c r="D123" s="55">
        <v>565</v>
      </c>
      <c r="E123" s="55">
        <v>5275</v>
      </c>
      <c r="F123" s="55">
        <v>12055</v>
      </c>
      <c r="G123" s="55">
        <v>1</v>
      </c>
      <c r="I123" s="84"/>
    </row>
    <row r="124" spans="1:9">
      <c r="A124" s="61">
        <v>164000</v>
      </c>
      <c r="B124" s="62">
        <v>9200</v>
      </c>
      <c r="C124" s="62">
        <v>53600</v>
      </c>
      <c r="D124" s="62">
        <v>585</v>
      </c>
      <c r="E124" s="62">
        <v>5255</v>
      </c>
      <c r="F124" s="62">
        <v>12275</v>
      </c>
      <c r="G124" s="62">
        <v>1</v>
      </c>
      <c r="I124" s="84"/>
    </row>
    <row r="125" spans="1:9">
      <c r="A125" s="60">
        <v>165000</v>
      </c>
      <c r="B125" s="55">
        <v>9300</v>
      </c>
      <c r="C125" s="55">
        <v>53400</v>
      </c>
      <c r="D125" s="55">
        <v>605</v>
      </c>
      <c r="E125" s="55">
        <v>5235</v>
      </c>
      <c r="F125" s="55">
        <v>12495</v>
      </c>
      <c r="G125" s="55">
        <v>1</v>
      </c>
      <c r="I125" s="84"/>
    </row>
    <row r="126" spans="1:9">
      <c r="A126" s="61">
        <v>166000</v>
      </c>
      <c r="B126" s="62">
        <v>9400</v>
      </c>
      <c r="C126" s="62">
        <v>53200</v>
      </c>
      <c r="D126" s="62">
        <v>625</v>
      </c>
      <c r="E126" s="62">
        <v>5215</v>
      </c>
      <c r="F126" s="62">
        <v>12715</v>
      </c>
      <c r="G126" s="62">
        <v>1</v>
      </c>
      <c r="I126" s="84"/>
    </row>
    <row r="127" spans="1:9">
      <c r="A127" s="60">
        <v>167000</v>
      </c>
      <c r="B127" s="55">
        <v>9500</v>
      </c>
      <c r="C127" s="55">
        <v>53000</v>
      </c>
      <c r="D127" s="55">
        <v>645</v>
      </c>
      <c r="E127" s="55">
        <v>5195</v>
      </c>
      <c r="F127" s="55">
        <v>12935</v>
      </c>
      <c r="G127" s="55">
        <v>1</v>
      </c>
      <c r="I127" s="84"/>
    </row>
    <row r="128" spans="1:9">
      <c r="A128" s="61">
        <v>168000</v>
      </c>
      <c r="B128" s="62">
        <v>9500</v>
      </c>
      <c r="C128" s="62">
        <v>54000</v>
      </c>
      <c r="D128" s="62">
        <v>645</v>
      </c>
      <c r="E128" s="62">
        <v>5295</v>
      </c>
      <c r="F128" s="62">
        <v>13035</v>
      </c>
      <c r="G128" s="62">
        <v>1</v>
      </c>
      <c r="I128" s="84"/>
    </row>
    <row r="129" spans="1:9">
      <c r="A129" s="60">
        <v>169000</v>
      </c>
      <c r="B129" s="55">
        <v>9600</v>
      </c>
      <c r="C129" s="55">
        <v>53800</v>
      </c>
      <c r="D129" s="55">
        <v>665</v>
      </c>
      <c r="E129" s="55">
        <v>5275</v>
      </c>
      <c r="F129" s="55">
        <v>13255</v>
      </c>
      <c r="G129" s="55">
        <v>1</v>
      </c>
      <c r="I129" s="84"/>
    </row>
    <row r="130" spans="1:9">
      <c r="A130" s="61">
        <v>170000</v>
      </c>
      <c r="B130" s="62">
        <v>9700</v>
      </c>
      <c r="C130" s="62">
        <v>53600</v>
      </c>
      <c r="D130" s="62">
        <v>685</v>
      </c>
      <c r="E130" s="62">
        <v>5255</v>
      </c>
      <c r="F130" s="62">
        <v>13475</v>
      </c>
      <c r="G130" s="62">
        <v>1</v>
      </c>
      <c r="I130" s="84"/>
    </row>
    <row r="131" spans="1:9">
      <c r="A131" s="60">
        <v>171000</v>
      </c>
      <c r="B131" s="55">
        <v>9800</v>
      </c>
      <c r="C131" s="55">
        <v>53400</v>
      </c>
      <c r="D131" s="55">
        <v>705</v>
      </c>
      <c r="E131" s="55">
        <v>5235</v>
      </c>
      <c r="F131" s="55">
        <v>13695</v>
      </c>
      <c r="G131" s="55">
        <v>1</v>
      </c>
      <c r="I131" s="84"/>
    </row>
    <row r="132" spans="1:9">
      <c r="A132" s="61">
        <v>172000</v>
      </c>
      <c r="B132" s="62">
        <v>9900</v>
      </c>
      <c r="C132" s="62">
        <v>53200</v>
      </c>
      <c r="D132" s="62">
        <v>725</v>
      </c>
      <c r="E132" s="62">
        <v>5215</v>
      </c>
      <c r="F132" s="62">
        <v>13915</v>
      </c>
      <c r="G132" s="62">
        <v>1</v>
      </c>
      <c r="I132" s="84"/>
    </row>
    <row r="133" spans="1:9">
      <c r="A133" s="60">
        <v>173000</v>
      </c>
      <c r="B133" s="55">
        <v>10000</v>
      </c>
      <c r="C133" s="55">
        <v>53000</v>
      </c>
      <c r="D133" s="55">
        <v>745</v>
      </c>
      <c r="E133" s="55">
        <v>5195</v>
      </c>
      <c r="F133" s="55">
        <v>14135</v>
      </c>
      <c r="G133" s="55">
        <v>1</v>
      </c>
      <c r="I133" s="84"/>
    </row>
    <row r="134" spans="1:9">
      <c r="A134" s="61">
        <v>174000</v>
      </c>
      <c r="B134" s="62">
        <v>10000</v>
      </c>
      <c r="C134" s="62">
        <v>54000</v>
      </c>
      <c r="D134" s="62">
        <v>745</v>
      </c>
      <c r="E134" s="62">
        <v>5295</v>
      </c>
      <c r="F134" s="62">
        <v>14235</v>
      </c>
      <c r="G134" s="62">
        <v>1</v>
      </c>
      <c r="I134" s="84"/>
    </row>
    <row r="135" spans="1:9">
      <c r="A135" s="60">
        <v>175000</v>
      </c>
      <c r="B135" s="55">
        <v>10100</v>
      </c>
      <c r="C135" s="55">
        <v>53800</v>
      </c>
      <c r="D135" s="55">
        <v>765</v>
      </c>
      <c r="E135" s="55">
        <v>5275</v>
      </c>
      <c r="F135" s="55">
        <v>14455</v>
      </c>
      <c r="G135" s="55">
        <v>1</v>
      </c>
      <c r="I135" s="84"/>
    </row>
    <row r="136" spans="1:9">
      <c r="A136" s="61">
        <v>176000</v>
      </c>
      <c r="B136" s="62">
        <v>10200</v>
      </c>
      <c r="C136" s="62">
        <v>53600</v>
      </c>
      <c r="D136" s="62">
        <v>785</v>
      </c>
      <c r="E136" s="62">
        <v>5255</v>
      </c>
      <c r="F136" s="62">
        <v>14675</v>
      </c>
      <c r="G136" s="62">
        <v>1</v>
      </c>
      <c r="I136" s="84"/>
    </row>
    <row r="137" spans="1:9">
      <c r="A137" s="60">
        <v>177000</v>
      </c>
      <c r="B137" s="55">
        <v>10300</v>
      </c>
      <c r="C137" s="55">
        <v>53400</v>
      </c>
      <c r="D137" s="55">
        <v>805</v>
      </c>
      <c r="E137" s="55">
        <v>5235</v>
      </c>
      <c r="F137" s="55">
        <v>14895</v>
      </c>
      <c r="G137" s="55">
        <v>1</v>
      </c>
      <c r="I137" s="84"/>
    </row>
    <row r="138" spans="1:9">
      <c r="A138" s="61">
        <v>178000</v>
      </c>
      <c r="B138" s="62">
        <v>10400</v>
      </c>
      <c r="C138" s="62">
        <v>53200</v>
      </c>
      <c r="D138" s="62">
        <v>825</v>
      </c>
      <c r="E138" s="62">
        <v>5215</v>
      </c>
      <c r="F138" s="62">
        <v>15115</v>
      </c>
      <c r="G138" s="62">
        <v>1</v>
      </c>
      <c r="I138" s="84"/>
    </row>
    <row r="139" spans="1:9">
      <c r="A139" s="60">
        <v>179000</v>
      </c>
      <c r="B139" s="55">
        <v>10500</v>
      </c>
      <c r="C139" s="55">
        <v>53000</v>
      </c>
      <c r="D139" s="55">
        <v>845</v>
      </c>
      <c r="E139" s="55">
        <v>5195</v>
      </c>
      <c r="F139" s="55">
        <v>15335</v>
      </c>
      <c r="G139" s="55">
        <v>1</v>
      </c>
      <c r="I139" s="84"/>
    </row>
    <row r="140" spans="1:9">
      <c r="A140" s="61">
        <v>180000</v>
      </c>
      <c r="B140" s="62">
        <v>10500</v>
      </c>
      <c r="C140" s="62">
        <v>54000</v>
      </c>
      <c r="D140" s="62">
        <v>845</v>
      </c>
      <c r="E140" s="62">
        <v>5295</v>
      </c>
      <c r="F140" s="62">
        <v>15435</v>
      </c>
      <c r="G140" s="62">
        <v>1</v>
      </c>
      <c r="I140" s="84"/>
    </row>
    <row r="141" spans="1:9">
      <c r="A141" s="60">
        <v>181000</v>
      </c>
      <c r="B141" s="55">
        <v>10600</v>
      </c>
      <c r="C141" s="55">
        <v>53800</v>
      </c>
      <c r="D141" s="55">
        <v>865</v>
      </c>
      <c r="E141" s="55">
        <v>5275</v>
      </c>
      <c r="F141" s="55">
        <v>15655</v>
      </c>
      <c r="G141" s="55">
        <v>1</v>
      </c>
      <c r="I141" s="84"/>
    </row>
    <row r="142" spans="1:9">
      <c r="A142" s="61">
        <v>182000</v>
      </c>
      <c r="B142" s="62">
        <v>10700</v>
      </c>
      <c r="C142" s="62">
        <v>53600</v>
      </c>
      <c r="D142" s="62">
        <v>885</v>
      </c>
      <c r="E142" s="62">
        <v>5255</v>
      </c>
      <c r="F142" s="62">
        <v>15875</v>
      </c>
      <c r="G142" s="62">
        <v>1</v>
      </c>
      <c r="I142" s="84"/>
    </row>
    <row r="143" spans="1:9">
      <c r="A143" s="60">
        <v>183000</v>
      </c>
      <c r="B143" s="55">
        <v>10800</v>
      </c>
      <c r="C143" s="55">
        <v>53400</v>
      </c>
      <c r="D143" s="55">
        <v>905</v>
      </c>
      <c r="E143" s="55">
        <v>5235</v>
      </c>
      <c r="F143" s="55">
        <v>16095</v>
      </c>
      <c r="G143" s="55">
        <v>1</v>
      </c>
      <c r="I143" s="84"/>
    </row>
    <row r="144" spans="1:9">
      <c r="A144" s="61">
        <v>184000</v>
      </c>
      <c r="B144" s="62">
        <v>10900</v>
      </c>
      <c r="C144" s="62">
        <v>53200</v>
      </c>
      <c r="D144" s="62">
        <v>925</v>
      </c>
      <c r="E144" s="62">
        <v>5215</v>
      </c>
      <c r="F144" s="62">
        <v>16315</v>
      </c>
      <c r="G144" s="62">
        <v>1</v>
      </c>
      <c r="I144" s="84"/>
    </row>
    <row r="145" spans="1:9">
      <c r="A145" s="60">
        <v>185000</v>
      </c>
      <c r="B145" s="55">
        <v>11000</v>
      </c>
      <c r="C145" s="55">
        <v>53000</v>
      </c>
      <c r="D145" s="55">
        <v>945</v>
      </c>
      <c r="E145" s="55">
        <v>5195</v>
      </c>
      <c r="F145" s="55">
        <v>16535</v>
      </c>
      <c r="G145" s="55">
        <v>1</v>
      </c>
      <c r="I145" s="84"/>
    </row>
    <row r="146" spans="1:9">
      <c r="A146" s="61">
        <v>186000</v>
      </c>
      <c r="B146" s="62">
        <v>11000</v>
      </c>
      <c r="C146" s="62">
        <v>54000</v>
      </c>
      <c r="D146" s="62">
        <v>945</v>
      </c>
      <c r="E146" s="62">
        <v>5295</v>
      </c>
      <c r="F146" s="62">
        <v>16635</v>
      </c>
      <c r="G146" s="62">
        <v>1</v>
      </c>
      <c r="I146" s="84"/>
    </row>
    <row r="147" spans="1:9">
      <c r="A147" s="60">
        <v>187000</v>
      </c>
      <c r="B147" s="55">
        <v>11100</v>
      </c>
      <c r="C147" s="55">
        <v>53800</v>
      </c>
      <c r="D147" s="55">
        <v>965</v>
      </c>
      <c r="E147" s="55">
        <v>5275</v>
      </c>
      <c r="F147" s="55">
        <v>16855</v>
      </c>
      <c r="G147" s="55">
        <v>1</v>
      </c>
      <c r="I147" s="84"/>
    </row>
    <row r="148" spans="1:9">
      <c r="A148" s="61">
        <v>188000</v>
      </c>
      <c r="B148" s="62">
        <v>11200</v>
      </c>
      <c r="C148" s="62">
        <v>53600</v>
      </c>
      <c r="D148" s="62">
        <v>985</v>
      </c>
      <c r="E148" s="62">
        <v>5255</v>
      </c>
      <c r="F148" s="62">
        <v>17075</v>
      </c>
      <c r="G148" s="62">
        <v>1</v>
      </c>
      <c r="I148" s="84"/>
    </row>
    <row r="149" spans="1:9">
      <c r="A149" s="60">
        <v>189000</v>
      </c>
      <c r="B149" s="55">
        <v>11300</v>
      </c>
      <c r="C149" s="55">
        <v>53400</v>
      </c>
      <c r="D149" s="55">
        <v>1005</v>
      </c>
      <c r="E149" s="55">
        <v>5235</v>
      </c>
      <c r="F149" s="55">
        <v>17295</v>
      </c>
      <c r="G149" s="55">
        <v>1</v>
      </c>
      <c r="I149" s="84"/>
    </row>
    <row r="150" spans="1:9">
      <c r="A150" s="61">
        <v>190000</v>
      </c>
      <c r="B150" s="62">
        <v>11400</v>
      </c>
      <c r="C150" s="62">
        <v>53200</v>
      </c>
      <c r="D150" s="62">
        <v>1025</v>
      </c>
      <c r="E150" s="62">
        <v>5215</v>
      </c>
      <c r="F150" s="62">
        <v>17515</v>
      </c>
      <c r="G150" s="62">
        <v>1</v>
      </c>
      <c r="I150" s="84"/>
    </row>
    <row r="151" spans="1:9">
      <c r="A151" s="60">
        <v>191000</v>
      </c>
      <c r="B151" s="55">
        <v>11500</v>
      </c>
      <c r="C151" s="55">
        <v>53000</v>
      </c>
      <c r="D151" s="55">
        <v>1045</v>
      </c>
      <c r="E151" s="55">
        <v>5195</v>
      </c>
      <c r="F151" s="55">
        <v>17735</v>
      </c>
      <c r="G151" s="55">
        <v>1</v>
      </c>
      <c r="I151" s="84"/>
    </row>
    <row r="152" spans="1:9">
      <c r="A152" s="61">
        <v>192000</v>
      </c>
      <c r="B152" s="62">
        <v>11500</v>
      </c>
      <c r="C152" s="62">
        <v>54000</v>
      </c>
      <c r="D152" s="62">
        <v>1045</v>
      </c>
      <c r="E152" s="62">
        <v>5295</v>
      </c>
      <c r="F152" s="62">
        <v>17835</v>
      </c>
      <c r="G152" s="62">
        <v>1</v>
      </c>
      <c r="I152" s="84"/>
    </row>
    <row r="153" spans="1:9">
      <c r="A153" s="60">
        <v>193000</v>
      </c>
      <c r="B153" s="55">
        <v>11600</v>
      </c>
      <c r="C153" s="55">
        <v>53800</v>
      </c>
      <c r="D153" s="55">
        <v>1065</v>
      </c>
      <c r="E153" s="55">
        <v>5275</v>
      </c>
      <c r="F153" s="55">
        <v>18055</v>
      </c>
      <c r="G153" s="55">
        <v>1</v>
      </c>
      <c r="I153" s="84"/>
    </row>
    <row r="154" spans="1:9">
      <c r="A154" s="61">
        <v>194000</v>
      </c>
      <c r="B154" s="62">
        <v>11700</v>
      </c>
      <c r="C154" s="62">
        <v>53600</v>
      </c>
      <c r="D154" s="62">
        <v>1085</v>
      </c>
      <c r="E154" s="62">
        <v>5255</v>
      </c>
      <c r="F154" s="62">
        <v>18275</v>
      </c>
      <c r="G154" s="62">
        <v>1</v>
      </c>
      <c r="I154" s="84"/>
    </row>
    <row r="155" spans="1:9">
      <c r="A155" s="60">
        <v>195000</v>
      </c>
      <c r="B155" s="55">
        <v>11800</v>
      </c>
      <c r="C155" s="55">
        <v>53400</v>
      </c>
      <c r="D155" s="55">
        <v>1105</v>
      </c>
      <c r="E155" s="55">
        <v>5235</v>
      </c>
      <c r="F155" s="55">
        <v>18495</v>
      </c>
      <c r="G155" s="55">
        <v>1</v>
      </c>
      <c r="I155" s="84"/>
    </row>
    <row r="156" spans="1:9">
      <c r="A156" s="61">
        <v>196000</v>
      </c>
      <c r="B156" s="62">
        <v>11900</v>
      </c>
      <c r="C156" s="62">
        <v>53200</v>
      </c>
      <c r="D156" s="62">
        <v>1125</v>
      </c>
      <c r="E156" s="62">
        <v>5215</v>
      </c>
      <c r="F156" s="62">
        <v>18715</v>
      </c>
      <c r="G156" s="62">
        <v>1</v>
      </c>
      <c r="I156" s="84"/>
    </row>
    <row r="157" spans="1:9">
      <c r="A157" s="60">
        <v>197000</v>
      </c>
      <c r="B157" s="55">
        <v>12000</v>
      </c>
      <c r="C157" s="55">
        <v>53000</v>
      </c>
      <c r="D157" s="55">
        <v>1145</v>
      </c>
      <c r="E157" s="55">
        <v>5195</v>
      </c>
      <c r="F157" s="55">
        <v>18935</v>
      </c>
      <c r="G157" s="55">
        <v>1</v>
      </c>
      <c r="I157" s="84"/>
    </row>
    <row r="158" spans="1:9">
      <c r="A158" s="61">
        <v>198000</v>
      </c>
      <c r="B158" s="62">
        <v>12000</v>
      </c>
      <c r="C158" s="62">
        <v>54000</v>
      </c>
      <c r="D158" s="62">
        <v>1145</v>
      </c>
      <c r="E158" s="62">
        <v>5295</v>
      </c>
      <c r="F158" s="62">
        <v>19035</v>
      </c>
      <c r="G158" s="62">
        <v>1</v>
      </c>
      <c r="I158" s="84"/>
    </row>
    <row r="159" spans="1:9">
      <c r="A159" s="60">
        <v>199000</v>
      </c>
      <c r="B159" s="55">
        <v>12100</v>
      </c>
      <c r="C159" s="55">
        <v>53800</v>
      </c>
      <c r="D159" s="55">
        <v>1165</v>
      </c>
      <c r="E159" s="55">
        <v>5275</v>
      </c>
      <c r="F159" s="55">
        <v>19255</v>
      </c>
      <c r="G159" s="55">
        <v>1</v>
      </c>
      <c r="I159" s="84"/>
    </row>
    <row r="160" spans="1:9">
      <c r="A160" s="61">
        <v>200000</v>
      </c>
      <c r="B160" s="62">
        <v>12200</v>
      </c>
      <c r="C160" s="62">
        <v>53600</v>
      </c>
      <c r="D160" s="62">
        <v>1185</v>
      </c>
      <c r="E160" s="62">
        <v>5255</v>
      </c>
      <c r="F160" s="62">
        <v>19475</v>
      </c>
      <c r="G160" s="62">
        <v>1</v>
      </c>
      <c r="I160" s="84"/>
    </row>
    <row r="161" spans="1:9">
      <c r="A161" s="60">
        <v>201000</v>
      </c>
      <c r="B161" s="55">
        <v>12300</v>
      </c>
      <c r="C161" s="55">
        <v>53400</v>
      </c>
      <c r="D161" s="55">
        <v>1205</v>
      </c>
      <c r="E161" s="55">
        <v>5235</v>
      </c>
      <c r="F161" s="55">
        <v>19695</v>
      </c>
      <c r="G161" s="55">
        <v>1</v>
      </c>
      <c r="I161" s="84"/>
    </row>
    <row r="162" spans="1:9">
      <c r="A162" s="61">
        <v>202000</v>
      </c>
      <c r="B162" s="62">
        <v>12400</v>
      </c>
      <c r="C162" s="62">
        <v>53200</v>
      </c>
      <c r="D162" s="62">
        <v>1225</v>
      </c>
      <c r="E162" s="62">
        <v>5215</v>
      </c>
      <c r="F162" s="62">
        <v>19915</v>
      </c>
      <c r="G162" s="62">
        <v>1</v>
      </c>
      <c r="I162" s="84"/>
    </row>
    <row r="163" spans="1:9">
      <c r="A163" s="60">
        <v>203000</v>
      </c>
      <c r="B163" s="55">
        <v>12500</v>
      </c>
      <c r="C163" s="55">
        <v>53000</v>
      </c>
      <c r="D163" s="55">
        <v>1245</v>
      </c>
      <c r="E163" s="55">
        <v>5195</v>
      </c>
      <c r="F163" s="55">
        <v>20135</v>
      </c>
      <c r="G163" s="55">
        <v>1</v>
      </c>
      <c r="I163" s="84"/>
    </row>
    <row r="164" spans="1:9">
      <c r="A164" s="61">
        <v>204000</v>
      </c>
      <c r="B164" s="62">
        <v>12500</v>
      </c>
      <c r="C164" s="62">
        <v>54000</v>
      </c>
      <c r="D164" s="62">
        <v>1245</v>
      </c>
      <c r="E164" s="62">
        <v>5295</v>
      </c>
      <c r="F164" s="62">
        <v>20235</v>
      </c>
      <c r="G164" s="62">
        <v>1</v>
      </c>
      <c r="I164" s="84"/>
    </row>
    <row r="165" spans="1:9">
      <c r="A165" s="60">
        <v>205000</v>
      </c>
      <c r="B165" s="55">
        <v>12600</v>
      </c>
      <c r="C165" s="55">
        <v>53800</v>
      </c>
      <c r="D165" s="55">
        <v>1270</v>
      </c>
      <c r="E165" s="55">
        <v>5275</v>
      </c>
      <c r="F165" s="55">
        <v>20515</v>
      </c>
      <c r="G165" s="55">
        <v>1</v>
      </c>
      <c r="I165" s="84"/>
    </row>
    <row r="166" spans="1:9">
      <c r="A166" s="61">
        <v>206000</v>
      </c>
      <c r="B166" s="62">
        <v>12700</v>
      </c>
      <c r="C166" s="62">
        <v>53600</v>
      </c>
      <c r="D166" s="62">
        <v>1295</v>
      </c>
      <c r="E166" s="62">
        <v>5255</v>
      </c>
      <c r="F166" s="62">
        <v>20795</v>
      </c>
      <c r="G166" s="62">
        <v>1</v>
      </c>
      <c r="I166" s="84"/>
    </row>
    <row r="167" spans="1:9">
      <c r="A167" s="60">
        <v>207000</v>
      </c>
      <c r="B167" s="55">
        <v>12800</v>
      </c>
      <c r="C167" s="55">
        <v>53400</v>
      </c>
      <c r="D167" s="55">
        <v>1320</v>
      </c>
      <c r="E167" s="55">
        <v>5235</v>
      </c>
      <c r="F167" s="55">
        <v>21075</v>
      </c>
      <c r="G167" s="55">
        <v>1</v>
      </c>
      <c r="I167" s="84"/>
    </row>
    <row r="168" spans="1:9">
      <c r="A168" s="61">
        <v>208000</v>
      </c>
      <c r="B168" s="62">
        <v>12900</v>
      </c>
      <c r="C168" s="62">
        <v>53200</v>
      </c>
      <c r="D168" s="62">
        <v>1345</v>
      </c>
      <c r="E168" s="62">
        <v>5215</v>
      </c>
      <c r="F168" s="62">
        <v>21355</v>
      </c>
      <c r="G168" s="62">
        <v>1</v>
      </c>
      <c r="I168" s="84"/>
    </row>
    <row r="169" spans="1:9">
      <c r="A169" s="60">
        <v>209000</v>
      </c>
      <c r="B169" s="55">
        <v>13000</v>
      </c>
      <c r="C169" s="55">
        <v>53000</v>
      </c>
      <c r="D169" s="55">
        <v>1370</v>
      </c>
      <c r="E169" s="55">
        <v>5195</v>
      </c>
      <c r="F169" s="55">
        <v>21635</v>
      </c>
      <c r="G169" s="55">
        <v>1</v>
      </c>
      <c r="I169" s="84"/>
    </row>
    <row r="170" spans="1:9">
      <c r="A170" s="61">
        <v>210000</v>
      </c>
      <c r="B170" s="62">
        <v>13000</v>
      </c>
      <c r="C170" s="62">
        <v>54000</v>
      </c>
      <c r="D170" s="62">
        <v>1370</v>
      </c>
      <c r="E170" s="62">
        <v>5295</v>
      </c>
      <c r="F170" s="62">
        <v>21735</v>
      </c>
      <c r="G170" s="62">
        <v>1</v>
      </c>
      <c r="I170" s="84"/>
    </row>
    <row r="171" spans="1:9">
      <c r="A171" s="60">
        <v>211000</v>
      </c>
      <c r="B171" s="55">
        <v>13100</v>
      </c>
      <c r="C171" s="55">
        <v>53800</v>
      </c>
      <c r="D171" s="55">
        <v>1395</v>
      </c>
      <c r="E171" s="55">
        <v>5275</v>
      </c>
      <c r="F171" s="55">
        <v>22015</v>
      </c>
      <c r="G171" s="55">
        <v>1</v>
      </c>
      <c r="I171" s="84"/>
    </row>
    <row r="172" spans="1:9">
      <c r="A172" s="61">
        <v>212000</v>
      </c>
      <c r="B172" s="62">
        <v>13200</v>
      </c>
      <c r="C172" s="62">
        <v>53600</v>
      </c>
      <c r="D172" s="62">
        <v>1420</v>
      </c>
      <c r="E172" s="62">
        <v>5255</v>
      </c>
      <c r="F172" s="62">
        <v>22295</v>
      </c>
      <c r="G172" s="62">
        <v>1</v>
      </c>
      <c r="I172" s="84"/>
    </row>
    <row r="173" spans="1:9">
      <c r="A173" s="60">
        <v>213000</v>
      </c>
      <c r="B173" s="55">
        <v>13300</v>
      </c>
      <c r="C173" s="55">
        <v>53400</v>
      </c>
      <c r="D173" s="55">
        <v>1445</v>
      </c>
      <c r="E173" s="55">
        <v>5235</v>
      </c>
      <c r="F173" s="55">
        <v>22575</v>
      </c>
      <c r="G173" s="55">
        <v>1</v>
      </c>
      <c r="I173" s="84"/>
    </row>
    <row r="174" spans="1:9">
      <c r="A174" s="61">
        <v>214000</v>
      </c>
      <c r="B174" s="62">
        <v>13400</v>
      </c>
      <c r="C174" s="62">
        <v>53200</v>
      </c>
      <c r="D174" s="62">
        <v>1470</v>
      </c>
      <c r="E174" s="62">
        <v>5215</v>
      </c>
      <c r="F174" s="62">
        <v>22855</v>
      </c>
      <c r="G174" s="62">
        <v>1</v>
      </c>
      <c r="I174" s="84"/>
    </row>
    <row r="175" spans="1:9">
      <c r="A175" s="60">
        <v>215000</v>
      </c>
      <c r="B175" s="55">
        <v>13500</v>
      </c>
      <c r="C175" s="55">
        <v>53000</v>
      </c>
      <c r="D175" s="55">
        <v>1495</v>
      </c>
      <c r="E175" s="55">
        <v>5195</v>
      </c>
      <c r="F175" s="55">
        <v>23135</v>
      </c>
      <c r="G175" s="55">
        <v>1</v>
      </c>
      <c r="I175" s="84"/>
    </row>
    <row r="176" spans="1:9">
      <c r="A176" s="61">
        <v>216000</v>
      </c>
      <c r="B176" s="62">
        <v>13500</v>
      </c>
      <c r="C176" s="62">
        <v>54000</v>
      </c>
      <c r="D176" s="62">
        <v>1495</v>
      </c>
      <c r="E176" s="62">
        <v>5295</v>
      </c>
      <c r="F176" s="62">
        <v>23235</v>
      </c>
      <c r="G176" s="62">
        <v>1</v>
      </c>
      <c r="I176" s="84"/>
    </row>
    <row r="177" spans="1:9">
      <c r="A177" s="60">
        <v>217000</v>
      </c>
      <c r="B177" s="55">
        <v>13600</v>
      </c>
      <c r="C177" s="55">
        <v>53800</v>
      </c>
      <c r="D177" s="55">
        <v>1520</v>
      </c>
      <c r="E177" s="55">
        <v>5275</v>
      </c>
      <c r="F177" s="55">
        <v>23515</v>
      </c>
      <c r="G177" s="55">
        <v>1</v>
      </c>
      <c r="I177" s="84"/>
    </row>
    <row r="178" spans="1:9">
      <c r="A178" s="61">
        <v>218000</v>
      </c>
      <c r="B178" s="62">
        <v>13700</v>
      </c>
      <c r="C178" s="62">
        <v>53600</v>
      </c>
      <c r="D178" s="62">
        <v>1545</v>
      </c>
      <c r="E178" s="62">
        <v>5255</v>
      </c>
      <c r="F178" s="62">
        <v>23795</v>
      </c>
      <c r="G178" s="62">
        <v>1</v>
      </c>
      <c r="I178" s="84"/>
    </row>
    <row r="179" spans="1:9">
      <c r="A179" s="60">
        <v>219000</v>
      </c>
      <c r="B179" s="55">
        <v>13800</v>
      </c>
      <c r="C179" s="55">
        <v>53400</v>
      </c>
      <c r="D179" s="55">
        <v>1570</v>
      </c>
      <c r="E179" s="55">
        <v>5235</v>
      </c>
      <c r="F179" s="55">
        <v>24075</v>
      </c>
      <c r="G179" s="55">
        <v>1</v>
      </c>
      <c r="I179" s="84"/>
    </row>
    <row r="180" spans="1:9">
      <c r="A180" s="61">
        <v>220000</v>
      </c>
      <c r="B180" s="62">
        <v>13900</v>
      </c>
      <c r="C180" s="62">
        <v>53200</v>
      </c>
      <c r="D180" s="62">
        <v>1595</v>
      </c>
      <c r="E180" s="62">
        <v>5215</v>
      </c>
      <c r="F180" s="62">
        <v>24355</v>
      </c>
      <c r="G180" s="62">
        <v>1</v>
      </c>
      <c r="I180" s="84"/>
    </row>
    <row r="181" spans="1:9">
      <c r="A181" s="60">
        <v>221000</v>
      </c>
      <c r="B181" s="55">
        <v>14000</v>
      </c>
      <c r="C181" s="55">
        <v>53000</v>
      </c>
      <c r="D181" s="55">
        <v>1620</v>
      </c>
      <c r="E181" s="55">
        <v>5195</v>
      </c>
      <c r="F181" s="55">
        <v>24635</v>
      </c>
      <c r="G181" s="55">
        <v>1</v>
      </c>
      <c r="I181" s="84"/>
    </row>
    <row r="182" spans="1:9">
      <c r="A182" s="61">
        <v>222000</v>
      </c>
      <c r="B182" s="62">
        <v>14000</v>
      </c>
      <c r="C182" s="62">
        <v>54000</v>
      </c>
      <c r="D182" s="62">
        <v>1620</v>
      </c>
      <c r="E182" s="62">
        <v>5295</v>
      </c>
      <c r="F182" s="62">
        <v>24735</v>
      </c>
      <c r="G182" s="62">
        <v>1</v>
      </c>
      <c r="I182" s="84"/>
    </row>
    <row r="183" spans="1:9">
      <c r="A183" s="60">
        <v>223000</v>
      </c>
      <c r="B183" s="55">
        <v>14100</v>
      </c>
      <c r="C183" s="55">
        <v>53800</v>
      </c>
      <c r="D183" s="55">
        <v>1645</v>
      </c>
      <c r="E183" s="55">
        <v>5275</v>
      </c>
      <c r="F183" s="55">
        <v>25015</v>
      </c>
      <c r="G183" s="55">
        <v>1</v>
      </c>
      <c r="I183" s="84"/>
    </row>
    <row r="184" spans="1:9">
      <c r="A184" s="61">
        <v>224000</v>
      </c>
      <c r="B184" s="62">
        <v>14200</v>
      </c>
      <c r="C184" s="62">
        <v>53600</v>
      </c>
      <c r="D184" s="62">
        <v>1670</v>
      </c>
      <c r="E184" s="62">
        <v>5255</v>
      </c>
      <c r="F184" s="62">
        <v>25295</v>
      </c>
      <c r="G184" s="62">
        <v>1</v>
      </c>
      <c r="I184" s="84"/>
    </row>
    <row r="185" spans="1:9">
      <c r="A185" s="60">
        <v>225000</v>
      </c>
      <c r="B185" s="55">
        <v>14300</v>
      </c>
      <c r="C185" s="55">
        <v>53400</v>
      </c>
      <c r="D185" s="55">
        <v>1695</v>
      </c>
      <c r="E185" s="55">
        <v>5235</v>
      </c>
      <c r="F185" s="55">
        <v>25575</v>
      </c>
      <c r="G185" s="55">
        <v>1</v>
      </c>
      <c r="I185" s="84"/>
    </row>
    <row r="186" spans="1:9">
      <c r="A186" s="61">
        <v>226000</v>
      </c>
      <c r="B186" s="62">
        <v>14400</v>
      </c>
      <c r="C186" s="62">
        <v>53200</v>
      </c>
      <c r="D186" s="62">
        <v>1720</v>
      </c>
      <c r="E186" s="62">
        <v>5215</v>
      </c>
      <c r="F186" s="62">
        <v>25855</v>
      </c>
      <c r="G186" s="62">
        <v>1</v>
      </c>
      <c r="I186" s="84"/>
    </row>
    <row r="187" spans="1:9">
      <c r="A187" s="60">
        <v>227000</v>
      </c>
      <c r="B187" s="55">
        <v>14500</v>
      </c>
      <c r="C187" s="55">
        <v>53000</v>
      </c>
      <c r="D187" s="55">
        <v>1745</v>
      </c>
      <c r="E187" s="55">
        <v>5195</v>
      </c>
      <c r="F187" s="55">
        <v>26135</v>
      </c>
      <c r="G187" s="55">
        <v>1</v>
      </c>
      <c r="I187" s="84"/>
    </row>
    <row r="188" spans="1:9">
      <c r="A188" s="61">
        <v>228000</v>
      </c>
      <c r="B188" s="62">
        <v>14500</v>
      </c>
      <c r="C188" s="62">
        <v>54000</v>
      </c>
      <c r="D188" s="62">
        <v>1745</v>
      </c>
      <c r="E188" s="62">
        <v>5295</v>
      </c>
      <c r="F188" s="62">
        <v>26235</v>
      </c>
      <c r="G188" s="62">
        <v>1</v>
      </c>
      <c r="I188" s="84"/>
    </row>
    <row r="189" spans="1:9">
      <c r="A189" s="60">
        <v>229000</v>
      </c>
      <c r="B189" s="55">
        <v>14600</v>
      </c>
      <c r="C189" s="55">
        <v>53800</v>
      </c>
      <c r="D189" s="55">
        <v>1770</v>
      </c>
      <c r="E189" s="55">
        <v>5275</v>
      </c>
      <c r="F189" s="55">
        <v>26515</v>
      </c>
      <c r="G189" s="55">
        <v>1</v>
      </c>
      <c r="I189" s="84"/>
    </row>
    <row r="190" spans="1:9">
      <c r="A190" s="61">
        <v>230000</v>
      </c>
      <c r="B190" s="62">
        <v>14700</v>
      </c>
      <c r="C190" s="62">
        <v>53600</v>
      </c>
      <c r="D190" s="62">
        <v>1795</v>
      </c>
      <c r="E190" s="62">
        <v>5255</v>
      </c>
      <c r="F190" s="62">
        <v>26795</v>
      </c>
      <c r="G190" s="62">
        <v>1</v>
      </c>
      <c r="I190" s="84"/>
    </row>
    <row r="191" spans="1:9">
      <c r="A191" s="60">
        <v>231000</v>
      </c>
      <c r="B191" s="55">
        <v>14800</v>
      </c>
      <c r="C191" s="55">
        <v>53400</v>
      </c>
      <c r="D191" s="55">
        <v>1820</v>
      </c>
      <c r="E191" s="55">
        <v>5235</v>
      </c>
      <c r="F191" s="55">
        <v>27075</v>
      </c>
      <c r="G191" s="55">
        <v>1</v>
      </c>
      <c r="I191" s="84"/>
    </row>
    <row r="192" spans="1:9">
      <c r="A192" s="61">
        <v>232000</v>
      </c>
      <c r="B192" s="62">
        <v>14900</v>
      </c>
      <c r="C192" s="62">
        <v>53200</v>
      </c>
      <c r="D192" s="62">
        <v>1845</v>
      </c>
      <c r="E192" s="62">
        <v>5215</v>
      </c>
      <c r="F192" s="62">
        <v>27355</v>
      </c>
      <c r="G192" s="62">
        <v>1</v>
      </c>
      <c r="I192" s="84"/>
    </row>
    <row r="193" spans="1:9">
      <c r="A193" s="60">
        <v>233000</v>
      </c>
      <c r="B193" s="55">
        <v>15000</v>
      </c>
      <c r="C193" s="55">
        <v>53000</v>
      </c>
      <c r="D193" s="55">
        <v>1870</v>
      </c>
      <c r="E193" s="55">
        <v>5195</v>
      </c>
      <c r="F193" s="55">
        <v>27635</v>
      </c>
      <c r="G193" s="55">
        <v>1</v>
      </c>
      <c r="I193" s="84"/>
    </row>
    <row r="194" spans="1:9">
      <c r="A194" s="61">
        <v>234000</v>
      </c>
      <c r="B194" s="62">
        <v>15000</v>
      </c>
      <c r="C194" s="62">
        <v>54000</v>
      </c>
      <c r="D194" s="62">
        <v>1870</v>
      </c>
      <c r="E194" s="62">
        <v>5295</v>
      </c>
      <c r="F194" s="62">
        <v>27735</v>
      </c>
      <c r="G194" s="62">
        <v>1</v>
      </c>
      <c r="I194" s="84"/>
    </row>
    <row r="195" spans="1:9">
      <c r="A195" s="60">
        <v>235000</v>
      </c>
      <c r="B195" s="55">
        <v>15100</v>
      </c>
      <c r="C195" s="55">
        <v>53800</v>
      </c>
      <c r="D195" s="55">
        <v>1895</v>
      </c>
      <c r="E195" s="55">
        <v>5275</v>
      </c>
      <c r="F195" s="55">
        <v>28015</v>
      </c>
      <c r="G195" s="55">
        <v>1</v>
      </c>
      <c r="I195" s="84"/>
    </row>
    <row r="196" spans="1:9">
      <c r="A196" s="61">
        <v>236000</v>
      </c>
      <c r="B196" s="62">
        <v>15200</v>
      </c>
      <c r="C196" s="62">
        <v>53600</v>
      </c>
      <c r="D196" s="62">
        <v>1920</v>
      </c>
      <c r="E196" s="62">
        <v>5255</v>
      </c>
      <c r="F196" s="62">
        <v>28295</v>
      </c>
      <c r="G196" s="62">
        <v>1</v>
      </c>
      <c r="I196" s="84"/>
    </row>
    <row r="197" spans="1:9">
      <c r="A197" s="60">
        <v>237000</v>
      </c>
      <c r="B197" s="55">
        <v>15300</v>
      </c>
      <c r="C197" s="55">
        <v>53400</v>
      </c>
      <c r="D197" s="55">
        <v>1945</v>
      </c>
      <c r="E197" s="55">
        <v>5235</v>
      </c>
      <c r="F197" s="55">
        <v>28575</v>
      </c>
      <c r="G197" s="55">
        <v>1</v>
      </c>
      <c r="I197" s="84"/>
    </row>
    <row r="198" spans="1:9">
      <c r="A198" s="61">
        <v>238000</v>
      </c>
      <c r="B198" s="62">
        <v>15400</v>
      </c>
      <c r="C198" s="62">
        <v>53200</v>
      </c>
      <c r="D198" s="62">
        <v>1970</v>
      </c>
      <c r="E198" s="62">
        <v>5215</v>
      </c>
      <c r="F198" s="62">
        <v>28855</v>
      </c>
      <c r="G198" s="62">
        <v>1</v>
      </c>
      <c r="I198" s="84"/>
    </row>
    <row r="199" spans="1:9">
      <c r="A199" s="60">
        <v>239000</v>
      </c>
      <c r="B199" s="55">
        <v>15500</v>
      </c>
      <c r="C199" s="55">
        <v>53000</v>
      </c>
      <c r="D199" s="55">
        <v>1995</v>
      </c>
      <c r="E199" s="55">
        <v>5195</v>
      </c>
      <c r="F199" s="55">
        <v>29135</v>
      </c>
      <c r="G199" s="55">
        <v>1</v>
      </c>
      <c r="I199" s="84"/>
    </row>
    <row r="200" spans="1:9">
      <c r="A200" s="61">
        <v>240000</v>
      </c>
      <c r="B200" s="62">
        <v>15500</v>
      </c>
      <c r="C200" s="62">
        <v>54000</v>
      </c>
      <c r="D200" s="62">
        <v>1995</v>
      </c>
      <c r="E200" s="62">
        <v>5295</v>
      </c>
      <c r="F200" s="62">
        <v>29235</v>
      </c>
      <c r="G200" s="62">
        <v>1</v>
      </c>
      <c r="I200" s="84"/>
    </row>
    <row r="201" spans="1:9">
      <c r="A201" s="60">
        <v>241000</v>
      </c>
      <c r="B201" s="55">
        <v>15600</v>
      </c>
      <c r="C201" s="55">
        <v>53800</v>
      </c>
      <c r="D201" s="55">
        <v>2020</v>
      </c>
      <c r="E201" s="55">
        <v>5275</v>
      </c>
      <c r="F201" s="55">
        <v>29515</v>
      </c>
      <c r="G201" s="55">
        <v>1</v>
      </c>
      <c r="I201" s="84"/>
    </row>
    <row r="202" spans="1:9">
      <c r="A202" s="61">
        <v>242000</v>
      </c>
      <c r="B202" s="62">
        <v>15700</v>
      </c>
      <c r="C202" s="62">
        <v>53600</v>
      </c>
      <c r="D202" s="62">
        <v>2045</v>
      </c>
      <c r="E202" s="62">
        <v>5255</v>
      </c>
      <c r="F202" s="62">
        <v>29795</v>
      </c>
      <c r="G202" s="62">
        <v>1</v>
      </c>
      <c r="I202" s="84"/>
    </row>
    <row r="203" spans="1:9">
      <c r="A203" s="60">
        <v>243000</v>
      </c>
      <c r="B203" s="55">
        <v>15800</v>
      </c>
      <c r="C203" s="55">
        <v>53400</v>
      </c>
      <c r="D203" s="55">
        <v>2070</v>
      </c>
      <c r="E203" s="55">
        <v>5235</v>
      </c>
      <c r="F203" s="55">
        <v>30075</v>
      </c>
      <c r="G203" s="55">
        <v>1</v>
      </c>
      <c r="I203" s="84"/>
    </row>
    <row r="204" spans="1:9">
      <c r="A204" s="61">
        <v>244000</v>
      </c>
      <c r="B204" s="62">
        <v>15900</v>
      </c>
      <c r="C204" s="62">
        <v>53200</v>
      </c>
      <c r="D204" s="62">
        <v>2095</v>
      </c>
      <c r="E204" s="62">
        <v>5215</v>
      </c>
      <c r="F204" s="62">
        <v>30355</v>
      </c>
      <c r="G204" s="62">
        <v>1</v>
      </c>
      <c r="I204" s="84"/>
    </row>
    <row r="205" spans="1:9">
      <c r="A205" s="60">
        <v>245000</v>
      </c>
      <c r="B205" s="55">
        <v>16000</v>
      </c>
      <c r="C205" s="55">
        <v>53000</v>
      </c>
      <c r="D205" s="55">
        <v>2120</v>
      </c>
      <c r="E205" s="55">
        <v>5195</v>
      </c>
      <c r="F205" s="55">
        <v>30635</v>
      </c>
      <c r="G205" s="55">
        <v>1</v>
      </c>
      <c r="I205" s="84"/>
    </row>
    <row r="206" spans="1:9">
      <c r="A206" s="61">
        <v>246000</v>
      </c>
      <c r="B206" s="62">
        <v>16000</v>
      </c>
      <c r="C206" s="62">
        <v>54000</v>
      </c>
      <c r="D206" s="62">
        <v>2120</v>
      </c>
      <c r="E206" s="62">
        <v>5295</v>
      </c>
      <c r="F206" s="62">
        <v>30735</v>
      </c>
      <c r="G206" s="62">
        <v>1</v>
      </c>
      <c r="I206" s="84"/>
    </row>
    <row r="207" spans="1:9">
      <c r="A207" s="60">
        <v>247000</v>
      </c>
      <c r="B207" s="55">
        <v>16100</v>
      </c>
      <c r="C207" s="55">
        <v>53800</v>
      </c>
      <c r="D207" s="55">
        <v>2145</v>
      </c>
      <c r="E207" s="55">
        <v>5275</v>
      </c>
      <c r="F207" s="55">
        <v>31015</v>
      </c>
      <c r="G207" s="55">
        <v>1</v>
      </c>
      <c r="I207" s="84"/>
    </row>
    <row r="208" spans="1:9">
      <c r="A208" s="61">
        <v>248000</v>
      </c>
      <c r="B208" s="62">
        <v>16200</v>
      </c>
      <c r="C208" s="62">
        <v>53600</v>
      </c>
      <c r="D208" s="62">
        <v>2170</v>
      </c>
      <c r="E208" s="62">
        <v>5255</v>
      </c>
      <c r="F208" s="62">
        <v>31295</v>
      </c>
      <c r="G208" s="62">
        <v>1</v>
      </c>
      <c r="I208" s="84"/>
    </row>
    <row r="209" spans="1:9">
      <c r="A209" s="60">
        <v>249000</v>
      </c>
      <c r="B209" s="55">
        <v>16300</v>
      </c>
      <c r="C209" s="55">
        <v>53400</v>
      </c>
      <c r="D209" s="55">
        <v>2195</v>
      </c>
      <c r="E209" s="55">
        <v>5235</v>
      </c>
      <c r="F209" s="55">
        <v>31575</v>
      </c>
      <c r="G209" s="55">
        <v>1</v>
      </c>
      <c r="I209" s="84"/>
    </row>
    <row r="210" spans="1:9">
      <c r="A210" s="61">
        <v>250000</v>
      </c>
      <c r="B210" s="62">
        <v>16400</v>
      </c>
      <c r="C210" s="62">
        <v>53200</v>
      </c>
      <c r="D210" s="62">
        <v>2220</v>
      </c>
      <c r="E210" s="62">
        <v>5215</v>
      </c>
      <c r="F210" s="62">
        <v>31855</v>
      </c>
      <c r="G210" s="62">
        <v>1</v>
      </c>
      <c r="I210" s="84"/>
    </row>
    <row r="211" spans="1:9">
      <c r="A211" s="60">
        <v>251000</v>
      </c>
      <c r="B211" s="55">
        <v>16500</v>
      </c>
      <c r="C211" s="55">
        <v>53000</v>
      </c>
      <c r="D211" s="55">
        <v>2245</v>
      </c>
      <c r="E211" s="55">
        <v>5195</v>
      </c>
      <c r="F211" s="55">
        <v>32135</v>
      </c>
      <c r="G211" s="55">
        <v>1</v>
      </c>
      <c r="I211" s="84"/>
    </row>
    <row r="212" spans="1:9">
      <c r="A212" s="61">
        <v>252000</v>
      </c>
      <c r="B212" s="62">
        <v>16500</v>
      </c>
      <c r="C212" s="62">
        <v>54000</v>
      </c>
      <c r="D212" s="62">
        <v>2245</v>
      </c>
      <c r="E212" s="62">
        <v>5295</v>
      </c>
      <c r="F212" s="62">
        <v>32235</v>
      </c>
      <c r="G212" s="62">
        <v>1</v>
      </c>
      <c r="I212" s="84"/>
    </row>
    <row r="213" spans="1:9">
      <c r="A213" s="60">
        <v>253000</v>
      </c>
      <c r="B213" s="55">
        <v>16600</v>
      </c>
      <c r="C213" s="55">
        <v>53800</v>
      </c>
      <c r="D213" s="55">
        <v>2270</v>
      </c>
      <c r="E213" s="55">
        <v>5275</v>
      </c>
      <c r="F213" s="55">
        <v>32515</v>
      </c>
      <c r="G213" s="55">
        <v>1</v>
      </c>
      <c r="I213" s="84"/>
    </row>
    <row r="214" spans="1:9">
      <c r="A214" s="61">
        <v>254000</v>
      </c>
      <c r="B214" s="62">
        <v>16700</v>
      </c>
      <c r="C214" s="62">
        <v>53600</v>
      </c>
      <c r="D214" s="62">
        <v>2295</v>
      </c>
      <c r="E214" s="62">
        <v>5255</v>
      </c>
      <c r="F214" s="62">
        <v>32795</v>
      </c>
      <c r="G214" s="62">
        <v>1</v>
      </c>
      <c r="I214" s="84"/>
    </row>
    <row r="215" spans="1:9">
      <c r="A215" s="60">
        <v>255000</v>
      </c>
      <c r="B215" s="55">
        <v>16800</v>
      </c>
      <c r="C215" s="55">
        <v>53400</v>
      </c>
      <c r="D215" s="55">
        <v>2320</v>
      </c>
      <c r="E215" s="55">
        <v>5235</v>
      </c>
      <c r="F215" s="55">
        <v>33075</v>
      </c>
      <c r="G215" s="55">
        <v>1</v>
      </c>
      <c r="I215" s="84"/>
    </row>
    <row r="216" spans="1:9">
      <c r="A216" s="61">
        <v>256000</v>
      </c>
      <c r="B216" s="62">
        <v>16900</v>
      </c>
      <c r="C216" s="62">
        <v>53200</v>
      </c>
      <c r="D216" s="62">
        <v>2345</v>
      </c>
      <c r="E216" s="62">
        <v>5215</v>
      </c>
      <c r="F216" s="62">
        <v>33355</v>
      </c>
      <c r="G216" s="62">
        <v>1</v>
      </c>
      <c r="I216" s="84"/>
    </row>
    <row r="217" spans="1:9">
      <c r="A217" s="60">
        <v>257000</v>
      </c>
      <c r="B217" s="55">
        <v>17000</v>
      </c>
      <c r="C217" s="55">
        <v>53000</v>
      </c>
      <c r="D217" s="55">
        <v>2370</v>
      </c>
      <c r="E217" s="55">
        <v>5195</v>
      </c>
      <c r="F217" s="55">
        <v>33635</v>
      </c>
      <c r="G217" s="55">
        <v>1</v>
      </c>
      <c r="I217" s="84"/>
    </row>
    <row r="218" spans="1:9">
      <c r="A218" s="61">
        <v>258000</v>
      </c>
      <c r="B218" s="62">
        <v>17000</v>
      </c>
      <c r="C218" s="62">
        <v>54000</v>
      </c>
      <c r="D218" s="62">
        <v>2370</v>
      </c>
      <c r="E218" s="62">
        <v>5295</v>
      </c>
      <c r="F218" s="62">
        <v>33735</v>
      </c>
      <c r="G218" s="62">
        <v>1</v>
      </c>
      <c r="I218" s="84"/>
    </row>
    <row r="219" spans="1:9">
      <c r="A219" s="60">
        <v>259000</v>
      </c>
      <c r="B219" s="55">
        <v>17100</v>
      </c>
      <c r="C219" s="55">
        <v>53800</v>
      </c>
      <c r="D219" s="55">
        <v>2395</v>
      </c>
      <c r="E219" s="55">
        <v>5275</v>
      </c>
      <c r="F219" s="55">
        <v>34015</v>
      </c>
      <c r="G219" s="55">
        <v>1</v>
      </c>
      <c r="I219" s="84"/>
    </row>
    <row r="220" spans="1:9">
      <c r="A220" s="61">
        <v>260000</v>
      </c>
      <c r="B220" s="62">
        <v>17200</v>
      </c>
      <c r="C220" s="62">
        <v>53600</v>
      </c>
      <c r="D220" s="62">
        <v>2420</v>
      </c>
      <c r="E220" s="62">
        <v>5255</v>
      </c>
      <c r="F220" s="62">
        <v>34295</v>
      </c>
      <c r="G220" s="62">
        <v>1</v>
      </c>
      <c r="I220" s="84"/>
    </row>
    <row r="221" spans="1:9">
      <c r="A221" s="60">
        <v>261000</v>
      </c>
      <c r="B221" s="55">
        <v>17300</v>
      </c>
      <c r="C221" s="55">
        <v>53400</v>
      </c>
      <c r="D221" s="55">
        <v>2445</v>
      </c>
      <c r="E221" s="55">
        <v>5235</v>
      </c>
      <c r="F221" s="55">
        <v>34575</v>
      </c>
      <c r="G221" s="55">
        <v>1</v>
      </c>
      <c r="I221" s="84"/>
    </row>
    <row r="222" spans="1:9">
      <c r="A222" s="61">
        <v>262000</v>
      </c>
      <c r="B222" s="62">
        <v>17400</v>
      </c>
      <c r="C222" s="62">
        <v>53200</v>
      </c>
      <c r="D222" s="62">
        <v>2470</v>
      </c>
      <c r="E222" s="62">
        <v>5215</v>
      </c>
      <c r="F222" s="62">
        <v>34855</v>
      </c>
      <c r="G222" s="62">
        <v>1</v>
      </c>
      <c r="I222" s="84"/>
    </row>
    <row r="223" spans="1:9">
      <c r="A223" s="60">
        <v>263000</v>
      </c>
      <c r="B223" s="55">
        <v>17500</v>
      </c>
      <c r="C223" s="55">
        <v>53000</v>
      </c>
      <c r="D223" s="55">
        <v>2495</v>
      </c>
      <c r="E223" s="55">
        <v>5195</v>
      </c>
      <c r="F223" s="55">
        <v>35135</v>
      </c>
      <c r="G223" s="55">
        <v>1</v>
      </c>
      <c r="I223" s="84"/>
    </row>
    <row r="224" spans="1:9">
      <c r="A224" s="61">
        <v>264000</v>
      </c>
      <c r="B224" s="62">
        <v>17500</v>
      </c>
      <c r="C224" s="62">
        <v>54000</v>
      </c>
      <c r="D224" s="62">
        <v>2495</v>
      </c>
      <c r="E224" s="62">
        <v>5295</v>
      </c>
      <c r="F224" s="62">
        <v>35235</v>
      </c>
      <c r="G224" s="62">
        <v>1</v>
      </c>
      <c r="I224" s="84"/>
    </row>
    <row r="225" spans="1:9">
      <c r="A225" s="60">
        <v>265000</v>
      </c>
      <c r="B225" s="55">
        <v>17600</v>
      </c>
      <c r="C225" s="55">
        <v>53800</v>
      </c>
      <c r="D225" s="55">
        <v>2520</v>
      </c>
      <c r="E225" s="55">
        <v>5275</v>
      </c>
      <c r="F225" s="55">
        <v>35515</v>
      </c>
      <c r="G225" s="55">
        <v>1</v>
      </c>
      <c r="I225" s="84"/>
    </row>
    <row r="226" spans="1:9">
      <c r="A226" s="61">
        <v>266000</v>
      </c>
      <c r="B226" s="62">
        <v>17700</v>
      </c>
      <c r="C226" s="62">
        <v>53600</v>
      </c>
      <c r="D226" s="62">
        <v>2545</v>
      </c>
      <c r="E226" s="62">
        <v>5255</v>
      </c>
      <c r="F226" s="62">
        <v>35795</v>
      </c>
      <c r="G226" s="62">
        <v>1</v>
      </c>
      <c r="I226" s="84"/>
    </row>
    <row r="227" spans="1:9">
      <c r="A227" s="60">
        <v>267000</v>
      </c>
      <c r="B227" s="55">
        <v>17800</v>
      </c>
      <c r="C227" s="55">
        <v>53400</v>
      </c>
      <c r="D227" s="55">
        <v>2570</v>
      </c>
      <c r="E227" s="55">
        <v>5235</v>
      </c>
      <c r="F227" s="55">
        <v>36075</v>
      </c>
      <c r="G227" s="55">
        <v>1</v>
      </c>
      <c r="I227" s="84"/>
    </row>
    <row r="228" spans="1:9">
      <c r="A228" s="61">
        <v>268000</v>
      </c>
      <c r="B228" s="62">
        <v>17900</v>
      </c>
      <c r="C228" s="62">
        <v>53200</v>
      </c>
      <c r="D228" s="62">
        <v>2595</v>
      </c>
      <c r="E228" s="62">
        <v>5215</v>
      </c>
      <c r="F228" s="62">
        <v>36355</v>
      </c>
      <c r="G228" s="62">
        <v>1</v>
      </c>
      <c r="I228" s="84"/>
    </row>
    <row r="229" spans="1:9">
      <c r="A229" s="60">
        <v>269000</v>
      </c>
      <c r="B229" s="55">
        <v>18000</v>
      </c>
      <c r="C229" s="55">
        <v>53000</v>
      </c>
      <c r="D229" s="55">
        <v>2620</v>
      </c>
      <c r="E229" s="55">
        <v>5195</v>
      </c>
      <c r="F229" s="55">
        <v>36635</v>
      </c>
      <c r="G229" s="55">
        <v>1</v>
      </c>
      <c r="I229" s="84"/>
    </row>
    <row r="230" spans="1:9">
      <c r="A230" s="61">
        <v>270000</v>
      </c>
      <c r="B230" s="62">
        <v>18000</v>
      </c>
      <c r="C230" s="62">
        <v>54000</v>
      </c>
      <c r="D230" s="62">
        <v>2620</v>
      </c>
      <c r="E230" s="62">
        <v>5295</v>
      </c>
      <c r="F230" s="62">
        <v>36735</v>
      </c>
      <c r="G230" s="62">
        <v>1</v>
      </c>
      <c r="I230" s="84"/>
    </row>
    <row r="231" spans="1:9">
      <c r="A231" s="60">
        <v>271000</v>
      </c>
      <c r="B231" s="55">
        <v>18100</v>
      </c>
      <c r="C231" s="55">
        <v>53800</v>
      </c>
      <c r="D231" s="55">
        <v>2645</v>
      </c>
      <c r="E231" s="55">
        <v>5275</v>
      </c>
      <c r="F231" s="55">
        <v>37015</v>
      </c>
      <c r="G231" s="55">
        <v>1</v>
      </c>
      <c r="I231" s="84"/>
    </row>
    <row r="232" spans="1:9">
      <c r="A232" s="61">
        <v>272000</v>
      </c>
      <c r="B232" s="62">
        <v>18200</v>
      </c>
      <c r="C232" s="62">
        <v>53600</v>
      </c>
      <c r="D232" s="62">
        <v>2670</v>
      </c>
      <c r="E232" s="62">
        <v>5255</v>
      </c>
      <c r="F232" s="62">
        <v>37295</v>
      </c>
      <c r="G232" s="62">
        <v>1</v>
      </c>
      <c r="I232" s="84"/>
    </row>
    <row r="233" spans="1:9">
      <c r="A233" s="60">
        <v>273000</v>
      </c>
      <c r="B233" s="55">
        <v>18300</v>
      </c>
      <c r="C233" s="55">
        <v>53400</v>
      </c>
      <c r="D233" s="55">
        <v>2695</v>
      </c>
      <c r="E233" s="55">
        <v>5235</v>
      </c>
      <c r="F233" s="55">
        <v>37575</v>
      </c>
      <c r="G233" s="55">
        <v>1</v>
      </c>
      <c r="I233" s="84"/>
    </row>
    <row r="234" spans="1:9">
      <c r="A234" s="61">
        <v>274000</v>
      </c>
      <c r="B234" s="62">
        <v>18400</v>
      </c>
      <c r="C234" s="62">
        <v>53200</v>
      </c>
      <c r="D234" s="62">
        <v>2720</v>
      </c>
      <c r="E234" s="62">
        <v>5215</v>
      </c>
      <c r="F234" s="62">
        <v>37855</v>
      </c>
      <c r="G234" s="62">
        <v>1</v>
      </c>
      <c r="I234" s="84"/>
    </row>
    <row r="235" spans="1:9">
      <c r="A235" s="60">
        <v>275000</v>
      </c>
      <c r="B235" s="55">
        <v>18500</v>
      </c>
      <c r="C235" s="55">
        <v>53000</v>
      </c>
      <c r="D235" s="55">
        <v>2745</v>
      </c>
      <c r="E235" s="55">
        <v>5195</v>
      </c>
      <c r="F235" s="55">
        <v>38135</v>
      </c>
      <c r="G235" s="55">
        <v>1</v>
      </c>
      <c r="I235" s="84"/>
    </row>
    <row r="236" spans="1:9">
      <c r="A236" s="61">
        <v>276000</v>
      </c>
      <c r="B236" s="62">
        <v>18500</v>
      </c>
      <c r="C236" s="62">
        <v>54000</v>
      </c>
      <c r="D236" s="62">
        <v>2745</v>
      </c>
      <c r="E236" s="62">
        <v>5295</v>
      </c>
      <c r="F236" s="62">
        <v>38235</v>
      </c>
      <c r="G236" s="62">
        <v>1</v>
      </c>
      <c r="I236" s="84"/>
    </row>
    <row r="237" spans="1:9">
      <c r="A237" s="60">
        <v>277000</v>
      </c>
      <c r="B237" s="55">
        <v>18600</v>
      </c>
      <c r="C237" s="55">
        <v>53800</v>
      </c>
      <c r="D237" s="55">
        <v>2770</v>
      </c>
      <c r="E237" s="55">
        <v>5275</v>
      </c>
      <c r="F237" s="55">
        <v>38515</v>
      </c>
      <c r="G237" s="55">
        <v>1</v>
      </c>
      <c r="I237" s="84"/>
    </row>
    <row r="238" spans="1:9">
      <c r="A238" s="61">
        <v>278000</v>
      </c>
      <c r="B238" s="62">
        <v>18700</v>
      </c>
      <c r="C238" s="62">
        <v>53600</v>
      </c>
      <c r="D238" s="62">
        <v>2795</v>
      </c>
      <c r="E238" s="62">
        <v>5255</v>
      </c>
      <c r="F238" s="62">
        <v>38795</v>
      </c>
      <c r="G238" s="62">
        <v>1</v>
      </c>
      <c r="I238" s="84"/>
    </row>
    <row r="239" spans="1:9">
      <c r="A239" s="60">
        <v>279000</v>
      </c>
      <c r="B239" s="55">
        <v>18800</v>
      </c>
      <c r="C239" s="55">
        <v>53400</v>
      </c>
      <c r="D239" s="55">
        <v>2820</v>
      </c>
      <c r="E239" s="55">
        <v>5235</v>
      </c>
      <c r="F239" s="55">
        <v>39075</v>
      </c>
      <c r="G239" s="55">
        <v>1</v>
      </c>
      <c r="I239" s="84"/>
    </row>
    <row r="240" spans="1:9">
      <c r="A240" s="61">
        <v>280000</v>
      </c>
      <c r="B240" s="62">
        <v>18900</v>
      </c>
      <c r="C240" s="62">
        <v>53200</v>
      </c>
      <c r="D240" s="62">
        <v>2845</v>
      </c>
      <c r="E240" s="62">
        <v>5215</v>
      </c>
      <c r="F240" s="62">
        <v>39355</v>
      </c>
      <c r="G240" s="62">
        <v>1</v>
      </c>
      <c r="I240" s="84"/>
    </row>
    <row r="241" spans="1:9">
      <c r="A241" s="60">
        <v>281000</v>
      </c>
      <c r="B241" s="55">
        <v>19000</v>
      </c>
      <c r="C241" s="55">
        <v>53000</v>
      </c>
      <c r="D241" s="55">
        <v>2870</v>
      </c>
      <c r="E241" s="55">
        <v>5195</v>
      </c>
      <c r="F241" s="55">
        <v>39635</v>
      </c>
      <c r="G241" s="55">
        <v>1</v>
      </c>
      <c r="I241" s="84"/>
    </row>
    <row r="242" spans="1:9">
      <c r="A242" s="61">
        <v>282000</v>
      </c>
      <c r="B242" s="62">
        <v>19000</v>
      </c>
      <c r="C242" s="62">
        <v>54000</v>
      </c>
      <c r="D242" s="62">
        <v>2870</v>
      </c>
      <c r="E242" s="62">
        <v>5295</v>
      </c>
      <c r="F242" s="62">
        <v>39735</v>
      </c>
      <c r="G242" s="62">
        <v>1</v>
      </c>
      <c r="I242" s="84"/>
    </row>
    <row r="243" spans="1:9">
      <c r="A243" s="60">
        <v>283000</v>
      </c>
      <c r="B243" s="55">
        <v>19100</v>
      </c>
      <c r="C243" s="55">
        <v>53800</v>
      </c>
      <c r="D243" s="55">
        <v>2895</v>
      </c>
      <c r="E243" s="55">
        <v>5275</v>
      </c>
      <c r="F243" s="55">
        <v>40015</v>
      </c>
      <c r="G243" s="55">
        <v>1</v>
      </c>
      <c r="I243" s="84"/>
    </row>
    <row r="244" spans="1:9">
      <c r="A244" s="61">
        <v>284000</v>
      </c>
      <c r="B244" s="62">
        <v>19200</v>
      </c>
      <c r="C244" s="62">
        <v>53600</v>
      </c>
      <c r="D244" s="62">
        <v>2920</v>
      </c>
      <c r="E244" s="62">
        <v>5255</v>
      </c>
      <c r="F244" s="62">
        <v>40295</v>
      </c>
      <c r="G244" s="62">
        <v>1</v>
      </c>
      <c r="I244" s="84"/>
    </row>
    <row r="245" spans="1:9">
      <c r="A245" s="60">
        <v>285000</v>
      </c>
      <c r="B245" s="55">
        <v>19300</v>
      </c>
      <c r="C245" s="55">
        <v>53400</v>
      </c>
      <c r="D245" s="55">
        <v>2945</v>
      </c>
      <c r="E245" s="55">
        <v>5235</v>
      </c>
      <c r="F245" s="55">
        <v>40575</v>
      </c>
      <c r="G245" s="55">
        <v>1</v>
      </c>
      <c r="I245" s="84"/>
    </row>
    <row r="246" spans="1:9">
      <c r="A246" s="61">
        <v>286000</v>
      </c>
      <c r="B246" s="62">
        <v>19400</v>
      </c>
      <c r="C246" s="62">
        <v>53200</v>
      </c>
      <c r="D246" s="62">
        <v>2970</v>
      </c>
      <c r="E246" s="62">
        <v>5215</v>
      </c>
      <c r="F246" s="62">
        <v>40855</v>
      </c>
      <c r="G246" s="62">
        <v>1</v>
      </c>
      <c r="I246" s="84"/>
    </row>
    <row r="247" spans="1:9">
      <c r="A247" s="60">
        <v>287000</v>
      </c>
      <c r="B247" s="55">
        <v>19500</v>
      </c>
      <c r="C247" s="55">
        <v>53000</v>
      </c>
      <c r="D247" s="55">
        <v>2995</v>
      </c>
      <c r="E247" s="55">
        <v>5195</v>
      </c>
      <c r="F247" s="55">
        <v>41135</v>
      </c>
      <c r="G247" s="55">
        <v>1</v>
      </c>
      <c r="I247" s="84"/>
    </row>
    <row r="248" spans="1:9">
      <c r="A248" s="61">
        <v>288000</v>
      </c>
      <c r="B248" s="62">
        <v>19500</v>
      </c>
      <c r="C248" s="62">
        <v>54000</v>
      </c>
      <c r="D248" s="62">
        <v>2995</v>
      </c>
      <c r="E248" s="62">
        <v>5295</v>
      </c>
      <c r="F248" s="62">
        <v>41235</v>
      </c>
      <c r="G248" s="62">
        <v>1</v>
      </c>
      <c r="I248" s="84"/>
    </row>
    <row r="249" spans="1:9">
      <c r="A249" s="60">
        <v>289000</v>
      </c>
      <c r="B249" s="55">
        <v>19600</v>
      </c>
      <c r="C249" s="55">
        <v>53800</v>
      </c>
      <c r="D249" s="55">
        <v>3020</v>
      </c>
      <c r="E249" s="55">
        <v>5275</v>
      </c>
      <c r="F249" s="55">
        <v>41515</v>
      </c>
      <c r="G249" s="55">
        <v>1</v>
      </c>
      <c r="I249" s="84"/>
    </row>
    <row r="250" spans="1:9">
      <c r="A250" s="61">
        <v>290000</v>
      </c>
      <c r="B250" s="62">
        <v>19700</v>
      </c>
      <c r="C250" s="62">
        <v>53600</v>
      </c>
      <c r="D250" s="62">
        <v>3045</v>
      </c>
      <c r="E250" s="62">
        <v>5255</v>
      </c>
      <c r="F250" s="62">
        <v>41795</v>
      </c>
      <c r="G250" s="62">
        <v>1</v>
      </c>
      <c r="I250" s="84"/>
    </row>
    <row r="251" spans="1:9">
      <c r="A251" s="60">
        <v>291000</v>
      </c>
      <c r="B251" s="55">
        <v>19800</v>
      </c>
      <c r="C251" s="55">
        <v>53400</v>
      </c>
      <c r="D251" s="55">
        <v>3070</v>
      </c>
      <c r="E251" s="55">
        <v>5235</v>
      </c>
      <c r="F251" s="55">
        <v>42075</v>
      </c>
      <c r="G251" s="55">
        <v>1</v>
      </c>
      <c r="I251" s="84"/>
    </row>
    <row r="252" spans="1:9">
      <c r="A252" s="61">
        <v>292000</v>
      </c>
      <c r="B252" s="62">
        <v>19900</v>
      </c>
      <c r="C252" s="62">
        <v>53200</v>
      </c>
      <c r="D252" s="62">
        <v>3095</v>
      </c>
      <c r="E252" s="62">
        <v>5215</v>
      </c>
      <c r="F252" s="62">
        <v>42355</v>
      </c>
      <c r="G252" s="62">
        <v>1</v>
      </c>
      <c r="I252" s="84"/>
    </row>
    <row r="253" spans="1:9">
      <c r="A253" s="60">
        <v>293000</v>
      </c>
      <c r="B253" s="55">
        <v>20000</v>
      </c>
      <c r="C253" s="55">
        <v>53000</v>
      </c>
      <c r="D253" s="55">
        <v>3120</v>
      </c>
      <c r="E253" s="55">
        <v>5195</v>
      </c>
      <c r="F253" s="55">
        <v>42635</v>
      </c>
      <c r="G253" s="55">
        <v>1</v>
      </c>
      <c r="I253" s="84"/>
    </row>
    <row r="254" spans="1:9">
      <c r="A254" s="61">
        <v>294000</v>
      </c>
      <c r="B254" s="62">
        <v>20000</v>
      </c>
      <c r="C254" s="62">
        <v>54000</v>
      </c>
      <c r="D254" s="62">
        <v>3120</v>
      </c>
      <c r="E254" s="62">
        <v>5295</v>
      </c>
      <c r="F254" s="62">
        <v>42735</v>
      </c>
      <c r="G254" s="62">
        <v>1</v>
      </c>
      <c r="I254" s="84"/>
    </row>
    <row r="255" spans="1:9">
      <c r="A255" s="60">
        <v>295000</v>
      </c>
      <c r="B255" s="55">
        <v>20100</v>
      </c>
      <c r="C255" s="55">
        <v>53800</v>
      </c>
      <c r="D255" s="55">
        <v>3145</v>
      </c>
      <c r="E255" s="55">
        <v>5275</v>
      </c>
      <c r="F255" s="55">
        <v>43015</v>
      </c>
      <c r="G255" s="55">
        <v>1</v>
      </c>
      <c r="I255" s="84"/>
    </row>
    <row r="256" spans="1:9">
      <c r="A256" s="61">
        <v>296000</v>
      </c>
      <c r="B256" s="62">
        <v>20200</v>
      </c>
      <c r="C256" s="62">
        <v>53600</v>
      </c>
      <c r="D256" s="62">
        <v>3170</v>
      </c>
      <c r="E256" s="62">
        <v>5255</v>
      </c>
      <c r="F256" s="62">
        <v>43295</v>
      </c>
      <c r="G256" s="62">
        <v>1</v>
      </c>
      <c r="I256" s="84"/>
    </row>
    <row r="257" spans="1:9">
      <c r="A257" s="60">
        <v>297000</v>
      </c>
      <c r="B257" s="55">
        <v>20300</v>
      </c>
      <c r="C257" s="55">
        <v>53400</v>
      </c>
      <c r="D257" s="55">
        <v>3195</v>
      </c>
      <c r="E257" s="55">
        <v>5235</v>
      </c>
      <c r="F257" s="55">
        <v>43575</v>
      </c>
      <c r="G257" s="55">
        <v>1</v>
      </c>
      <c r="I257" s="84"/>
    </row>
    <row r="258" spans="1:9">
      <c r="A258" s="61">
        <v>298000</v>
      </c>
      <c r="B258" s="62">
        <v>20400</v>
      </c>
      <c r="C258" s="62">
        <v>53200</v>
      </c>
      <c r="D258" s="62">
        <v>3220</v>
      </c>
      <c r="E258" s="62">
        <v>5215</v>
      </c>
      <c r="F258" s="62">
        <v>43855</v>
      </c>
      <c r="G258" s="62">
        <v>1</v>
      </c>
      <c r="I258" s="84"/>
    </row>
    <row r="259" spans="1:9">
      <c r="A259" s="60">
        <v>299000</v>
      </c>
      <c r="B259" s="55">
        <v>20500</v>
      </c>
      <c r="C259" s="55">
        <v>53000</v>
      </c>
      <c r="D259" s="55">
        <v>3245</v>
      </c>
      <c r="E259" s="55">
        <v>5195</v>
      </c>
      <c r="F259" s="55">
        <v>44135</v>
      </c>
      <c r="G259" s="55">
        <v>1</v>
      </c>
      <c r="I259" s="84"/>
    </row>
    <row r="260" spans="1:9">
      <c r="A260" s="61">
        <v>300000</v>
      </c>
      <c r="B260" s="62">
        <v>20500</v>
      </c>
      <c r="C260" s="62">
        <v>54000</v>
      </c>
      <c r="D260" s="62">
        <v>3245</v>
      </c>
      <c r="E260" s="62">
        <v>5295</v>
      </c>
      <c r="F260" s="62">
        <v>44235</v>
      </c>
      <c r="G260" s="62">
        <v>1</v>
      </c>
      <c r="I260" s="84"/>
    </row>
    <row r="261" spans="1:9">
      <c r="A261" s="60">
        <v>301000</v>
      </c>
      <c r="B261" s="55">
        <v>20600</v>
      </c>
      <c r="C261" s="55">
        <v>53800</v>
      </c>
      <c r="D261" s="55">
        <v>3270</v>
      </c>
      <c r="E261" s="55">
        <v>5275</v>
      </c>
      <c r="F261" s="55">
        <v>44515</v>
      </c>
      <c r="G261" s="55">
        <v>1</v>
      </c>
      <c r="I261" s="84"/>
    </row>
    <row r="262" spans="1:9">
      <c r="A262" s="61">
        <v>302000</v>
      </c>
      <c r="B262" s="62">
        <v>20700</v>
      </c>
      <c r="C262" s="62">
        <v>53600</v>
      </c>
      <c r="D262" s="62">
        <v>3295</v>
      </c>
      <c r="E262" s="62">
        <v>5255</v>
      </c>
      <c r="F262" s="62">
        <v>44795</v>
      </c>
      <c r="G262" s="62">
        <v>1</v>
      </c>
      <c r="I262" s="84"/>
    </row>
    <row r="263" spans="1:9">
      <c r="A263" s="60">
        <v>303000</v>
      </c>
      <c r="B263" s="55">
        <v>20800</v>
      </c>
      <c r="C263" s="55">
        <v>53400</v>
      </c>
      <c r="D263" s="55">
        <v>3320</v>
      </c>
      <c r="E263" s="55">
        <v>5235</v>
      </c>
      <c r="F263" s="55">
        <v>45075</v>
      </c>
      <c r="G263" s="55">
        <v>1</v>
      </c>
      <c r="I263" s="84"/>
    </row>
    <row r="264" spans="1:9">
      <c r="A264" s="61">
        <v>304000</v>
      </c>
      <c r="B264" s="62">
        <v>20900</v>
      </c>
      <c r="C264" s="62">
        <v>53200</v>
      </c>
      <c r="D264" s="62">
        <v>3345</v>
      </c>
      <c r="E264" s="62">
        <v>5215</v>
      </c>
      <c r="F264" s="62">
        <v>45355</v>
      </c>
      <c r="G264" s="62">
        <v>1</v>
      </c>
      <c r="I264" s="84"/>
    </row>
    <row r="265" spans="1:9">
      <c r="A265" s="60">
        <v>305000</v>
      </c>
      <c r="B265" s="55">
        <v>21000</v>
      </c>
      <c r="C265" s="55">
        <v>53000</v>
      </c>
      <c r="D265" s="55">
        <v>3370</v>
      </c>
      <c r="E265" s="55">
        <v>5195</v>
      </c>
      <c r="F265" s="55">
        <v>45635</v>
      </c>
      <c r="G265" s="55">
        <v>1</v>
      </c>
      <c r="I265" s="84"/>
    </row>
    <row r="266" spans="1:9">
      <c r="A266" s="61">
        <v>306000</v>
      </c>
      <c r="B266" s="62">
        <v>21000</v>
      </c>
      <c r="C266" s="62">
        <v>54000</v>
      </c>
      <c r="D266" s="62">
        <v>3370</v>
      </c>
      <c r="E266" s="62">
        <v>5295</v>
      </c>
      <c r="F266" s="62">
        <v>45735</v>
      </c>
      <c r="G266" s="62">
        <v>1</v>
      </c>
      <c r="I266" s="84"/>
    </row>
    <row r="267" spans="1:9">
      <c r="A267" s="60">
        <v>307000</v>
      </c>
      <c r="B267" s="55">
        <v>21100</v>
      </c>
      <c r="C267" s="55">
        <v>53800</v>
      </c>
      <c r="D267" s="55">
        <v>3395</v>
      </c>
      <c r="E267" s="55">
        <v>5275</v>
      </c>
      <c r="F267" s="55">
        <v>46015</v>
      </c>
      <c r="G267" s="55">
        <v>1</v>
      </c>
      <c r="I267" s="84"/>
    </row>
    <row r="268" spans="1:9">
      <c r="A268" s="61">
        <v>308000</v>
      </c>
      <c r="B268" s="62">
        <v>21200</v>
      </c>
      <c r="C268" s="62">
        <v>53600</v>
      </c>
      <c r="D268" s="62">
        <v>3420</v>
      </c>
      <c r="E268" s="62">
        <v>5255</v>
      </c>
      <c r="F268" s="62">
        <v>46295</v>
      </c>
      <c r="G268" s="62">
        <v>1</v>
      </c>
      <c r="I268" s="84"/>
    </row>
    <row r="269" spans="1:9">
      <c r="A269" s="60">
        <v>309000</v>
      </c>
      <c r="B269" s="55">
        <v>21300</v>
      </c>
      <c r="C269" s="55">
        <v>53400</v>
      </c>
      <c r="D269" s="55">
        <v>3445</v>
      </c>
      <c r="E269" s="55">
        <v>5235</v>
      </c>
      <c r="F269" s="55">
        <v>46575</v>
      </c>
      <c r="G269" s="55">
        <v>1</v>
      </c>
      <c r="I269" s="84"/>
    </row>
    <row r="270" spans="1:9">
      <c r="A270" s="61">
        <v>310000</v>
      </c>
      <c r="B270" s="62">
        <v>21400</v>
      </c>
      <c r="C270" s="62">
        <v>53200</v>
      </c>
      <c r="D270" s="62">
        <v>3470</v>
      </c>
      <c r="E270" s="62">
        <v>5215</v>
      </c>
      <c r="F270" s="62">
        <v>46855</v>
      </c>
      <c r="G270" s="62">
        <v>1</v>
      </c>
      <c r="I270" s="84"/>
    </row>
    <row r="271" spans="1:9">
      <c r="A271" s="60">
        <v>311000</v>
      </c>
      <c r="B271" s="55">
        <v>21500</v>
      </c>
      <c r="C271" s="55">
        <v>53000</v>
      </c>
      <c r="D271" s="55">
        <v>3495</v>
      </c>
      <c r="E271" s="55">
        <v>5195</v>
      </c>
      <c r="F271" s="55">
        <v>47135</v>
      </c>
      <c r="G271" s="55">
        <v>1</v>
      </c>
      <c r="I271" s="84"/>
    </row>
    <row r="272" spans="1:9">
      <c r="A272" s="61">
        <v>312000</v>
      </c>
      <c r="B272" s="62">
        <v>21500</v>
      </c>
      <c r="C272" s="62">
        <v>54000</v>
      </c>
      <c r="D272" s="62">
        <v>3495</v>
      </c>
      <c r="E272" s="62">
        <v>5295</v>
      </c>
      <c r="F272" s="62">
        <v>47235</v>
      </c>
      <c r="G272" s="62">
        <v>1</v>
      </c>
      <c r="I272" s="84"/>
    </row>
    <row r="273" spans="1:9">
      <c r="A273" s="60">
        <v>313000</v>
      </c>
      <c r="B273" s="55">
        <v>21600</v>
      </c>
      <c r="C273" s="55">
        <v>53800</v>
      </c>
      <c r="D273" s="55">
        <v>3520</v>
      </c>
      <c r="E273" s="55">
        <v>5275</v>
      </c>
      <c r="F273" s="55">
        <v>47515</v>
      </c>
      <c r="G273" s="55">
        <v>1</v>
      </c>
      <c r="I273" s="84"/>
    </row>
    <row r="274" spans="1:9">
      <c r="A274" s="61">
        <v>314000</v>
      </c>
      <c r="B274" s="62">
        <v>21700</v>
      </c>
      <c r="C274" s="62">
        <v>53600</v>
      </c>
      <c r="D274" s="62">
        <v>3545</v>
      </c>
      <c r="E274" s="62">
        <v>5255</v>
      </c>
      <c r="F274" s="62">
        <v>47795</v>
      </c>
      <c r="G274" s="62">
        <v>1</v>
      </c>
      <c r="I274" s="84"/>
    </row>
    <row r="275" spans="1:9">
      <c r="A275" s="60">
        <v>315000</v>
      </c>
      <c r="B275" s="55">
        <v>21800</v>
      </c>
      <c r="C275" s="55">
        <v>53400</v>
      </c>
      <c r="D275" s="55">
        <v>3570</v>
      </c>
      <c r="E275" s="55">
        <v>5235</v>
      </c>
      <c r="F275" s="55">
        <v>48075</v>
      </c>
      <c r="G275" s="55">
        <v>1</v>
      </c>
      <c r="I275" s="84"/>
    </row>
    <row r="276" spans="1:9">
      <c r="A276" s="61">
        <v>316000</v>
      </c>
      <c r="B276" s="62">
        <v>21900</v>
      </c>
      <c r="C276" s="62">
        <v>53200</v>
      </c>
      <c r="D276" s="62">
        <v>3595</v>
      </c>
      <c r="E276" s="62">
        <v>5215</v>
      </c>
      <c r="F276" s="62">
        <v>48355</v>
      </c>
      <c r="G276" s="62">
        <v>1</v>
      </c>
      <c r="I276" s="84"/>
    </row>
    <row r="277" spans="1:9">
      <c r="A277" s="60">
        <v>317000</v>
      </c>
      <c r="B277" s="55">
        <v>22000</v>
      </c>
      <c r="C277" s="55">
        <v>53000</v>
      </c>
      <c r="D277" s="55">
        <v>3620</v>
      </c>
      <c r="E277" s="55">
        <v>5195</v>
      </c>
      <c r="F277" s="55">
        <v>48635</v>
      </c>
      <c r="G277" s="55">
        <v>1</v>
      </c>
      <c r="I277" s="84"/>
    </row>
    <row r="278" spans="1:9">
      <c r="A278" s="61">
        <v>318000</v>
      </c>
      <c r="B278" s="62">
        <v>22000</v>
      </c>
      <c r="C278" s="62">
        <v>54000</v>
      </c>
      <c r="D278" s="62">
        <v>3620</v>
      </c>
      <c r="E278" s="62">
        <v>5295</v>
      </c>
      <c r="F278" s="62">
        <v>48735</v>
      </c>
      <c r="G278" s="62">
        <v>1</v>
      </c>
      <c r="I278" s="84"/>
    </row>
    <row r="279" spans="1:9">
      <c r="A279" s="60">
        <v>319000</v>
      </c>
      <c r="B279" s="55">
        <v>22100</v>
      </c>
      <c r="C279" s="55">
        <v>53800</v>
      </c>
      <c r="D279" s="55">
        <v>3645</v>
      </c>
      <c r="E279" s="55">
        <v>5275</v>
      </c>
      <c r="F279" s="55">
        <v>49015</v>
      </c>
      <c r="G279" s="55">
        <v>1</v>
      </c>
      <c r="I279" s="84"/>
    </row>
    <row r="280" spans="1:9">
      <c r="A280" s="61">
        <v>320000</v>
      </c>
      <c r="B280" s="62">
        <v>22200</v>
      </c>
      <c r="C280" s="62">
        <v>53600</v>
      </c>
      <c r="D280" s="62">
        <v>3670</v>
      </c>
      <c r="E280" s="62">
        <v>5255</v>
      </c>
      <c r="F280" s="62">
        <v>49295</v>
      </c>
      <c r="G280" s="62">
        <v>1</v>
      </c>
      <c r="I280" s="84"/>
    </row>
    <row r="281" spans="1:9">
      <c r="A281" s="60">
        <v>321000</v>
      </c>
      <c r="B281" s="55">
        <v>22300</v>
      </c>
      <c r="C281" s="55">
        <v>53400</v>
      </c>
      <c r="D281" s="55">
        <v>3695</v>
      </c>
      <c r="E281" s="55">
        <v>5235</v>
      </c>
      <c r="F281" s="55">
        <v>49575</v>
      </c>
      <c r="G281" s="55">
        <v>1</v>
      </c>
      <c r="I281" s="84"/>
    </row>
    <row r="282" spans="1:9">
      <c r="A282" s="61">
        <v>322000</v>
      </c>
      <c r="B282" s="62">
        <v>22400</v>
      </c>
      <c r="C282" s="62">
        <v>53200</v>
      </c>
      <c r="D282" s="62">
        <v>3720</v>
      </c>
      <c r="E282" s="62">
        <v>5215</v>
      </c>
      <c r="F282" s="62">
        <v>49855</v>
      </c>
      <c r="G282" s="62">
        <v>1</v>
      </c>
      <c r="I282" s="84"/>
    </row>
    <row r="283" spans="1:9">
      <c r="A283" s="60">
        <v>323000</v>
      </c>
      <c r="B283" s="55">
        <v>22500</v>
      </c>
      <c r="C283" s="55">
        <v>53000</v>
      </c>
      <c r="D283" s="55">
        <v>3745</v>
      </c>
      <c r="E283" s="55">
        <v>5195</v>
      </c>
      <c r="F283" s="55">
        <v>50135</v>
      </c>
      <c r="G283" s="55">
        <v>1</v>
      </c>
      <c r="I283" s="84"/>
    </row>
    <row r="284" spans="1:9">
      <c r="A284" s="61">
        <v>324000</v>
      </c>
      <c r="B284" s="62">
        <v>22500</v>
      </c>
      <c r="C284" s="62">
        <v>54000</v>
      </c>
      <c r="D284" s="62">
        <v>3745</v>
      </c>
      <c r="E284" s="62">
        <v>5295</v>
      </c>
      <c r="F284" s="62">
        <v>50235</v>
      </c>
      <c r="G284" s="62">
        <v>1</v>
      </c>
      <c r="I284" s="84"/>
    </row>
    <row r="285" spans="1:9">
      <c r="A285" s="60">
        <v>325000</v>
      </c>
      <c r="B285" s="55">
        <v>22600</v>
      </c>
      <c r="C285" s="55">
        <v>53800</v>
      </c>
      <c r="D285" s="55">
        <v>3770</v>
      </c>
      <c r="E285" s="55">
        <v>5275</v>
      </c>
      <c r="F285" s="55">
        <v>50515</v>
      </c>
      <c r="G285" s="55">
        <v>1</v>
      </c>
      <c r="I285" s="84"/>
    </row>
    <row r="286" spans="1:9">
      <c r="A286" s="61">
        <v>326000</v>
      </c>
      <c r="B286" s="62">
        <v>22700</v>
      </c>
      <c r="C286" s="62">
        <v>53600</v>
      </c>
      <c r="D286" s="62">
        <v>3795</v>
      </c>
      <c r="E286" s="62">
        <v>5255</v>
      </c>
      <c r="F286" s="62">
        <v>50795</v>
      </c>
      <c r="G286" s="62">
        <v>1</v>
      </c>
      <c r="I286" s="84"/>
    </row>
    <row r="287" spans="1:9">
      <c r="A287" s="60">
        <v>327000</v>
      </c>
      <c r="B287" s="55">
        <v>22800</v>
      </c>
      <c r="C287" s="55">
        <v>53400</v>
      </c>
      <c r="D287" s="55">
        <v>3820</v>
      </c>
      <c r="E287" s="55">
        <v>5235</v>
      </c>
      <c r="F287" s="55">
        <v>51075</v>
      </c>
      <c r="G287" s="55">
        <v>1</v>
      </c>
      <c r="I287" s="84"/>
    </row>
    <row r="288" spans="1:9">
      <c r="A288" s="61">
        <v>328000</v>
      </c>
      <c r="B288" s="62">
        <v>22900</v>
      </c>
      <c r="C288" s="62">
        <v>53200</v>
      </c>
      <c r="D288" s="62">
        <v>3845</v>
      </c>
      <c r="E288" s="62">
        <v>5215</v>
      </c>
      <c r="F288" s="62">
        <v>51355</v>
      </c>
      <c r="G288" s="62">
        <v>1</v>
      </c>
      <c r="I288" s="84"/>
    </row>
    <row r="289" spans="1:9">
      <c r="A289" s="60">
        <v>329000</v>
      </c>
      <c r="B289" s="55">
        <v>23000</v>
      </c>
      <c r="C289" s="55">
        <v>53000</v>
      </c>
      <c r="D289" s="55">
        <v>3870</v>
      </c>
      <c r="E289" s="55">
        <v>5195</v>
      </c>
      <c r="F289" s="55">
        <v>51635</v>
      </c>
      <c r="G289" s="55">
        <v>1</v>
      </c>
      <c r="I289" s="84"/>
    </row>
    <row r="290" spans="1:9">
      <c r="A290" s="61">
        <v>330000</v>
      </c>
      <c r="B290" s="62">
        <v>23000</v>
      </c>
      <c r="C290" s="62">
        <v>54000</v>
      </c>
      <c r="D290" s="62">
        <v>3870</v>
      </c>
      <c r="E290" s="62">
        <v>5295</v>
      </c>
      <c r="F290" s="62">
        <v>51735</v>
      </c>
      <c r="G290" s="62">
        <v>1</v>
      </c>
      <c r="I290" s="84"/>
    </row>
    <row r="291" spans="1:9">
      <c r="A291" s="60">
        <v>331000</v>
      </c>
      <c r="B291" s="55">
        <v>23100</v>
      </c>
      <c r="C291" s="55">
        <v>53800</v>
      </c>
      <c r="D291" s="55">
        <v>3895</v>
      </c>
      <c r="E291" s="55">
        <v>5275</v>
      </c>
      <c r="F291" s="55">
        <v>52015</v>
      </c>
      <c r="G291" s="55">
        <v>1</v>
      </c>
      <c r="I291" s="84"/>
    </row>
    <row r="292" spans="1:9">
      <c r="A292" s="61">
        <v>332000</v>
      </c>
      <c r="B292" s="62">
        <v>23200</v>
      </c>
      <c r="C292" s="62">
        <v>53600</v>
      </c>
      <c r="D292" s="62">
        <v>3920</v>
      </c>
      <c r="E292" s="62">
        <v>5255</v>
      </c>
      <c r="F292" s="62">
        <v>52295</v>
      </c>
      <c r="G292" s="62">
        <v>1</v>
      </c>
      <c r="I292" s="84"/>
    </row>
    <row r="293" spans="1:9">
      <c r="A293" s="60">
        <v>333000</v>
      </c>
      <c r="B293" s="55">
        <v>23300</v>
      </c>
      <c r="C293" s="55">
        <v>53400</v>
      </c>
      <c r="D293" s="55">
        <v>3945</v>
      </c>
      <c r="E293" s="55">
        <v>5235</v>
      </c>
      <c r="F293" s="55">
        <v>52575</v>
      </c>
      <c r="G293" s="55">
        <v>1</v>
      </c>
      <c r="I293" s="84"/>
    </row>
    <row r="294" spans="1:9">
      <c r="A294" s="61">
        <v>334000</v>
      </c>
      <c r="B294" s="62">
        <v>23400</v>
      </c>
      <c r="C294" s="62">
        <v>53200</v>
      </c>
      <c r="D294" s="62">
        <v>3970</v>
      </c>
      <c r="E294" s="62">
        <v>5215</v>
      </c>
      <c r="F294" s="62">
        <v>52855</v>
      </c>
      <c r="G294" s="62">
        <v>1</v>
      </c>
      <c r="I294" s="84"/>
    </row>
    <row r="295" spans="1:9">
      <c r="A295" s="60">
        <v>335000</v>
      </c>
      <c r="B295" s="55">
        <v>23500</v>
      </c>
      <c r="C295" s="55">
        <v>53000</v>
      </c>
      <c r="D295" s="55">
        <v>3995</v>
      </c>
      <c r="E295" s="55">
        <v>5195</v>
      </c>
      <c r="F295" s="55">
        <v>53135</v>
      </c>
      <c r="G295" s="55">
        <v>1</v>
      </c>
      <c r="I295" s="84"/>
    </row>
    <row r="296" spans="1:9">
      <c r="A296" s="61">
        <v>336000</v>
      </c>
      <c r="B296" s="62">
        <v>23500</v>
      </c>
      <c r="C296" s="62">
        <v>54000</v>
      </c>
      <c r="D296" s="62">
        <v>3995</v>
      </c>
      <c r="E296" s="62">
        <v>5295</v>
      </c>
      <c r="F296" s="62">
        <v>53235</v>
      </c>
      <c r="G296" s="62">
        <v>1</v>
      </c>
      <c r="I296" s="84"/>
    </row>
    <row r="297" spans="1:9">
      <c r="A297" s="60">
        <v>337000</v>
      </c>
      <c r="B297" s="55">
        <v>23600</v>
      </c>
      <c r="C297" s="55">
        <v>53800</v>
      </c>
      <c r="D297" s="55">
        <v>4020</v>
      </c>
      <c r="E297" s="55">
        <v>5275</v>
      </c>
      <c r="F297" s="55">
        <v>53515</v>
      </c>
      <c r="G297" s="55">
        <v>1</v>
      </c>
      <c r="I297" s="84"/>
    </row>
    <row r="298" spans="1:9">
      <c r="A298" s="61">
        <v>338000</v>
      </c>
      <c r="B298" s="62">
        <v>23700</v>
      </c>
      <c r="C298" s="62">
        <v>53600</v>
      </c>
      <c r="D298" s="62">
        <v>4045</v>
      </c>
      <c r="E298" s="62">
        <v>5255</v>
      </c>
      <c r="F298" s="62">
        <v>53795</v>
      </c>
      <c r="G298" s="62">
        <v>1</v>
      </c>
      <c r="I298" s="84"/>
    </row>
    <row r="299" spans="1:9">
      <c r="A299" s="60">
        <v>339000</v>
      </c>
      <c r="B299" s="55">
        <v>23800</v>
      </c>
      <c r="C299" s="55">
        <v>53400</v>
      </c>
      <c r="D299" s="55">
        <v>4070</v>
      </c>
      <c r="E299" s="55">
        <v>5235</v>
      </c>
      <c r="F299" s="55">
        <v>54075</v>
      </c>
      <c r="G299" s="55">
        <v>1</v>
      </c>
      <c r="I299" s="84"/>
    </row>
    <row r="300" spans="1:9">
      <c r="A300" s="61">
        <v>340000</v>
      </c>
      <c r="B300" s="62">
        <v>23900</v>
      </c>
      <c r="C300" s="62">
        <v>53200</v>
      </c>
      <c r="D300" s="62">
        <v>4095</v>
      </c>
      <c r="E300" s="62">
        <v>5215</v>
      </c>
      <c r="F300" s="62">
        <v>54355</v>
      </c>
      <c r="G300" s="62">
        <v>1</v>
      </c>
      <c r="I300" s="84"/>
    </row>
    <row r="301" spans="1:9">
      <c r="A301" s="60">
        <v>341000</v>
      </c>
      <c r="B301" s="55">
        <v>24000</v>
      </c>
      <c r="C301" s="55">
        <v>53000</v>
      </c>
      <c r="D301" s="55">
        <v>4120</v>
      </c>
      <c r="E301" s="55">
        <v>5195</v>
      </c>
      <c r="F301" s="55">
        <v>54635</v>
      </c>
      <c r="G301" s="55">
        <v>1</v>
      </c>
      <c r="I301" s="84"/>
    </row>
    <row r="302" spans="1:9">
      <c r="A302" s="61">
        <v>342000</v>
      </c>
      <c r="B302" s="62">
        <v>24000</v>
      </c>
      <c r="C302" s="62">
        <v>54000</v>
      </c>
      <c r="D302" s="62">
        <v>4120</v>
      </c>
      <c r="E302" s="62">
        <v>5295</v>
      </c>
      <c r="F302" s="62">
        <v>54735</v>
      </c>
      <c r="G302" s="62">
        <v>1</v>
      </c>
      <c r="I302" s="84"/>
    </row>
    <row r="303" spans="1:9">
      <c r="A303" s="60">
        <v>343000</v>
      </c>
      <c r="B303" s="55">
        <v>24100</v>
      </c>
      <c r="C303" s="55">
        <v>53800</v>
      </c>
      <c r="D303" s="55">
        <v>4145</v>
      </c>
      <c r="E303" s="55">
        <v>5275</v>
      </c>
      <c r="F303" s="55">
        <v>55015</v>
      </c>
      <c r="G303" s="55">
        <v>1</v>
      </c>
      <c r="I303" s="84"/>
    </row>
    <row r="304" spans="1:9">
      <c r="A304" s="61">
        <v>344000</v>
      </c>
      <c r="B304" s="62">
        <v>24200</v>
      </c>
      <c r="C304" s="62">
        <v>53600</v>
      </c>
      <c r="D304" s="62">
        <v>4170</v>
      </c>
      <c r="E304" s="62">
        <v>5255</v>
      </c>
      <c r="F304" s="62">
        <v>55295</v>
      </c>
      <c r="G304" s="62">
        <v>1</v>
      </c>
      <c r="I304" s="84"/>
    </row>
    <row r="305" spans="1:9">
      <c r="A305" s="60">
        <v>345000</v>
      </c>
      <c r="B305" s="55">
        <v>24300</v>
      </c>
      <c r="C305" s="55">
        <v>53400</v>
      </c>
      <c r="D305" s="55">
        <v>4195</v>
      </c>
      <c r="E305" s="55">
        <v>5235</v>
      </c>
      <c r="F305" s="55">
        <v>55575</v>
      </c>
      <c r="G305" s="55">
        <v>1</v>
      </c>
      <c r="I305" s="84"/>
    </row>
    <row r="306" spans="1:9">
      <c r="A306" s="61">
        <v>346000</v>
      </c>
      <c r="B306" s="62">
        <v>24400</v>
      </c>
      <c r="C306" s="62">
        <v>53200</v>
      </c>
      <c r="D306" s="62">
        <v>4220</v>
      </c>
      <c r="E306" s="62">
        <v>5215</v>
      </c>
      <c r="F306" s="62">
        <v>55855</v>
      </c>
      <c r="G306" s="62">
        <v>1</v>
      </c>
      <c r="I306" s="84"/>
    </row>
    <row r="307" spans="1:9">
      <c r="A307" s="60">
        <v>347000</v>
      </c>
      <c r="B307" s="55">
        <v>24500</v>
      </c>
      <c r="C307" s="55">
        <v>53000</v>
      </c>
      <c r="D307" s="55">
        <v>4245</v>
      </c>
      <c r="E307" s="55">
        <v>5195</v>
      </c>
      <c r="F307" s="55">
        <v>56135</v>
      </c>
      <c r="G307" s="55">
        <v>1</v>
      </c>
      <c r="I307" s="84"/>
    </row>
    <row r="308" spans="1:9">
      <c r="A308" s="61">
        <v>348000</v>
      </c>
      <c r="B308" s="62">
        <v>24500</v>
      </c>
      <c r="C308" s="62">
        <v>54000</v>
      </c>
      <c r="D308" s="62">
        <v>4245</v>
      </c>
      <c r="E308" s="62">
        <v>5295</v>
      </c>
      <c r="F308" s="62">
        <v>56235</v>
      </c>
      <c r="G308" s="62">
        <v>1</v>
      </c>
      <c r="I308" s="84"/>
    </row>
    <row r="309" spans="1:9">
      <c r="A309" s="60">
        <v>349000</v>
      </c>
      <c r="B309" s="55">
        <v>24600</v>
      </c>
      <c r="C309" s="55">
        <v>53800</v>
      </c>
      <c r="D309" s="55">
        <v>4270</v>
      </c>
      <c r="E309" s="55">
        <v>5275</v>
      </c>
      <c r="F309" s="55">
        <v>56515</v>
      </c>
      <c r="G309" s="55">
        <v>1</v>
      </c>
      <c r="I309" s="84"/>
    </row>
    <row r="310" spans="1:9">
      <c r="A310" s="61">
        <v>350000</v>
      </c>
      <c r="B310" s="62">
        <v>24700</v>
      </c>
      <c r="C310" s="62">
        <v>53600</v>
      </c>
      <c r="D310" s="62">
        <v>4295</v>
      </c>
      <c r="E310" s="62">
        <v>5255</v>
      </c>
      <c r="F310" s="62">
        <v>56795</v>
      </c>
      <c r="G310" s="62">
        <v>1</v>
      </c>
      <c r="I310" s="84"/>
    </row>
    <row r="311" spans="1:9">
      <c r="A311" s="60">
        <v>351000</v>
      </c>
      <c r="B311" s="55">
        <v>24800</v>
      </c>
      <c r="C311" s="55">
        <v>53400</v>
      </c>
      <c r="D311" s="55">
        <v>4320</v>
      </c>
      <c r="E311" s="55">
        <v>5235</v>
      </c>
      <c r="F311" s="55">
        <v>57075</v>
      </c>
      <c r="G311" s="55">
        <v>1</v>
      </c>
      <c r="I311" s="84"/>
    </row>
    <row r="312" spans="1:9">
      <c r="A312" s="61">
        <v>352000</v>
      </c>
      <c r="B312" s="62">
        <v>24900</v>
      </c>
      <c r="C312" s="62">
        <v>53200</v>
      </c>
      <c r="D312" s="62">
        <v>4345</v>
      </c>
      <c r="E312" s="62">
        <v>5215</v>
      </c>
      <c r="F312" s="62">
        <v>57355</v>
      </c>
      <c r="G312" s="62">
        <v>1</v>
      </c>
      <c r="I312" s="84"/>
    </row>
    <row r="313" spans="1:9">
      <c r="A313" s="60">
        <v>353000</v>
      </c>
      <c r="B313" s="55">
        <v>25000</v>
      </c>
      <c r="C313" s="55">
        <v>53000</v>
      </c>
      <c r="D313" s="55">
        <v>4370</v>
      </c>
      <c r="E313" s="55">
        <v>5195</v>
      </c>
      <c r="F313" s="55">
        <v>57635</v>
      </c>
      <c r="G313" s="55">
        <v>1</v>
      </c>
      <c r="I313" s="84"/>
    </row>
    <row r="314" spans="1:9">
      <c r="A314" s="61">
        <v>354000</v>
      </c>
      <c r="B314" s="62">
        <v>25000</v>
      </c>
      <c r="C314" s="62">
        <v>54000</v>
      </c>
      <c r="D314" s="62">
        <v>4370</v>
      </c>
      <c r="E314" s="62">
        <v>5295</v>
      </c>
      <c r="F314" s="62">
        <v>57735</v>
      </c>
      <c r="G314" s="62">
        <v>1</v>
      </c>
      <c r="I314" s="84"/>
    </row>
    <row r="315" spans="1:9">
      <c r="A315" s="60">
        <v>355000</v>
      </c>
      <c r="B315" s="55">
        <v>25100</v>
      </c>
      <c r="C315" s="55">
        <v>53800</v>
      </c>
      <c r="D315" s="55">
        <v>4395</v>
      </c>
      <c r="E315" s="55">
        <v>5275</v>
      </c>
      <c r="F315" s="55">
        <v>58015</v>
      </c>
      <c r="G315" s="55">
        <v>1</v>
      </c>
      <c r="I315" s="84"/>
    </row>
    <row r="316" spans="1:9">
      <c r="A316" s="61">
        <v>356000</v>
      </c>
      <c r="B316" s="62">
        <v>25200</v>
      </c>
      <c r="C316" s="62">
        <v>53600</v>
      </c>
      <c r="D316" s="62">
        <v>4420</v>
      </c>
      <c r="E316" s="62">
        <v>5255</v>
      </c>
      <c r="F316" s="62">
        <v>58295</v>
      </c>
      <c r="G316" s="62">
        <v>1</v>
      </c>
      <c r="I316" s="84"/>
    </row>
    <row r="317" spans="1:9">
      <c r="A317" s="60">
        <v>357000</v>
      </c>
      <c r="B317" s="55">
        <v>25300</v>
      </c>
      <c r="C317" s="55">
        <v>53400</v>
      </c>
      <c r="D317" s="55">
        <v>4445</v>
      </c>
      <c r="E317" s="55">
        <v>5235</v>
      </c>
      <c r="F317" s="55">
        <v>58575</v>
      </c>
      <c r="G317" s="55">
        <v>1</v>
      </c>
      <c r="I317" s="84"/>
    </row>
    <row r="318" spans="1:9">
      <c r="A318" s="61">
        <v>358000</v>
      </c>
      <c r="B318" s="62">
        <v>25400</v>
      </c>
      <c r="C318" s="62">
        <v>53200</v>
      </c>
      <c r="D318" s="62">
        <v>4470</v>
      </c>
      <c r="E318" s="62">
        <v>5215</v>
      </c>
      <c r="F318" s="62">
        <v>58855</v>
      </c>
      <c r="G318" s="62">
        <v>1</v>
      </c>
      <c r="I318" s="84"/>
    </row>
    <row r="319" spans="1:9">
      <c r="A319" s="60">
        <v>359000</v>
      </c>
      <c r="B319" s="55">
        <v>25500</v>
      </c>
      <c r="C319" s="55">
        <v>53000</v>
      </c>
      <c r="D319" s="55">
        <v>4495</v>
      </c>
      <c r="E319" s="55">
        <v>5195</v>
      </c>
      <c r="F319" s="55">
        <v>59135</v>
      </c>
      <c r="G319" s="55">
        <v>1</v>
      </c>
      <c r="I319" s="84"/>
    </row>
    <row r="320" spans="1:9">
      <c r="A320" s="61">
        <v>360000</v>
      </c>
      <c r="B320" s="62">
        <v>25500</v>
      </c>
      <c r="C320" s="62">
        <v>54000</v>
      </c>
      <c r="D320" s="62">
        <v>4495</v>
      </c>
      <c r="E320" s="62">
        <v>5295</v>
      </c>
      <c r="F320" s="62">
        <v>59235</v>
      </c>
      <c r="G320" s="62">
        <v>1</v>
      </c>
      <c r="I320" s="84"/>
    </row>
    <row r="321" spans="1:9">
      <c r="A321" s="60">
        <v>361000</v>
      </c>
      <c r="B321" s="55">
        <v>25600</v>
      </c>
      <c r="C321" s="55">
        <v>53800</v>
      </c>
      <c r="D321" s="55">
        <v>4520</v>
      </c>
      <c r="E321" s="55">
        <v>5275</v>
      </c>
      <c r="F321" s="55">
        <v>59515</v>
      </c>
      <c r="G321" s="55">
        <v>1</v>
      </c>
      <c r="I321" s="84"/>
    </row>
    <row r="322" spans="1:9">
      <c r="A322" s="61">
        <v>362000</v>
      </c>
      <c r="B322" s="62">
        <v>25700</v>
      </c>
      <c r="C322" s="62">
        <v>53600</v>
      </c>
      <c r="D322" s="62">
        <v>4545</v>
      </c>
      <c r="E322" s="62">
        <v>5255</v>
      </c>
      <c r="F322" s="62">
        <v>59795</v>
      </c>
      <c r="G322" s="62">
        <v>1</v>
      </c>
      <c r="I322" s="84"/>
    </row>
    <row r="323" spans="1:9">
      <c r="A323" s="60">
        <v>363000</v>
      </c>
      <c r="B323" s="55">
        <v>25800</v>
      </c>
      <c r="C323" s="55">
        <v>53400</v>
      </c>
      <c r="D323" s="55">
        <v>4570</v>
      </c>
      <c r="E323" s="55">
        <v>5235</v>
      </c>
      <c r="F323" s="55">
        <v>60075</v>
      </c>
      <c r="G323" s="55">
        <v>1</v>
      </c>
      <c r="I323" s="84"/>
    </row>
    <row r="324" spans="1:9">
      <c r="A324" s="61">
        <v>364000</v>
      </c>
      <c r="B324" s="62">
        <v>25900</v>
      </c>
      <c r="C324" s="62">
        <v>53200</v>
      </c>
      <c r="D324" s="62">
        <v>4595</v>
      </c>
      <c r="E324" s="62">
        <v>5215</v>
      </c>
      <c r="F324" s="62">
        <v>60355</v>
      </c>
      <c r="G324" s="62">
        <v>1</v>
      </c>
      <c r="I324" s="84"/>
    </row>
    <row r="325" spans="1:9">
      <c r="A325" s="60">
        <v>365000</v>
      </c>
      <c r="B325" s="55">
        <v>26000</v>
      </c>
      <c r="C325" s="55">
        <v>53000</v>
      </c>
      <c r="D325" s="55">
        <v>4620</v>
      </c>
      <c r="E325" s="55">
        <v>5195</v>
      </c>
      <c r="F325" s="55">
        <v>60635</v>
      </c>
      <c r="G325" s="55">
        <v>1</v>
      </c>
      <c r="I325" s="84"/>
    </row>
    <row r="326" spans="1:9">
      <c r="A326" s="61">
        <v>366000</v>
      </c>
      <c r="B326" s="62">
        <v>26000</v>
      </c>
      <c r="C326" s="62">
        <v>54000</v>
      </c>
      <c r="D326" s="62">
        <v>4620</v>
      </c>
      <c r="E326" s="62">
        <v>5295</v>
      </c>
      <c r="F326" s="62">
        <v>60735</v>
      </c>
      <c r="G326" s="62">
        <v>1</v>
      </c>
      <c r="I326" s="84"/>
    </row>
    <row r="327" spans="1:9">
      <c r="A327" s="60">
        <v>367000</v>
      </c>
      <c r="B327" s="55">
        <v>26100</v>
      </c>
      <c r="C327" s="55">
        <v>53800</v>
      </c>
      <c r="D327" s="55">
        <v>4645</v>
      </c>
      <c r="E327" s="55">
        <v>5275</v>
      </c>
      <c r="F327" s="55">
        <v>61015</v>
      </c>
      <c r="G327" s="55">
        <v>1</v>
      </c>
      <c r="I327" s="84"/>
    </row>
    <row r="328" spans="1:9">
      <c r="A328" s="61">
        <v>368000</v>
      </c>
      <c r="B328" s="62">
        <v>26200</v>
      </c>
      <c r="C328" s="62">
        <v>53600</v>
      </c>
      <c r="D328" s="62">
        <v>4670</v>
      </c>
      <c r="E328" s="62">
        <v>5255</v>
      </c>
      <c r="F328" s="62">
        <v>61295</v>
      </c>
      <c r="G328" s="62">
        <v>1</v>
      </c>
      <c r="I328" s="84"/>
    </row>
    <row r="329" spans="1:9">
      <c r="A329" s="60">
        <v>369000</v>
      </c>
      <c r="B329" s="55">
        <v>26300</v>
      </c>
      <c r="C329" s="55">
        <v>53400</v>
      </c>
      <c r="D329" s="55">
        <v>4695</v>
      </c>
      <c r="E329" s="55">
        <v>5235</v>
      </c>
      <c r="F329" s="55">
        <v>61575</v>
      </c>
      <c r="G329" s="55">
        <v>1</v>
      </c>
      <c r="I329" s="84"/>
    </row>
    <row r="330" spans="1:9">
      <c r="A330" s="61">
        <v>370000</v>
      </c>
      <c r="B330" s="62">
        <v>26400</v>
      </c>
      <c r="C330" s="62">
        <v>53200</v>
      </c>
      <c r="D330" s="62">
        <v>4720</v>
      </c>
      <c r="E330" s="62">
        <v>5215</v>
      </c>
      <c r="F330" s="62">
        <v>61855</v>
      </c>
      <c r="G330" s="62">
        <v>1</v>
      </c>
      <c r="I330" s="84"/>
    </row>
    <row r="331" spans="1:9">
      <c r="A331" s="60">
        <v>371000</v>
      </c>
      <c r="B331" s="55">
        <v>26500</v>
      </c>
      <c r="C331" s="55">
        <v>53000</v>
      </c>
      <c r="D331" s="55">
        <v>4745</v>
      </c>
      <c r="E331" s="55">
        <v>5195</v>
      </c>
      <c r="F331" s="55">
        <v>62135</v>
      </c>
      <c r="G331" s="55">
        <v>1</v>
      </c>
      <c r="I331" s="84"/>
    </row>
    <row r="332" spans="1:9">
      <c r="A332" s="61">
        <v>372000</v>
      </c>
      <c r="B332" s="62">
        <v>26500</v>
      </c>
      <c r="C332" s="62">
        <v>54000</v>
      </c>
      <c r="D332" s="62">
        <v>4745</v>
      </c>
      <c r="E332" s="62">
        <v>5295</v>
      </c>
      <c r="F332" s="62">
        <v>62235</v>
      </c>
      <c r="G332" s="62">
        <v>1</v>
      </c>
      <c r="I332" s="84"/>
    </row>
    <row r="333" spans="1:9">
      <c r="A333" s="60">
        <v>373000</v>
      </c>
      <c r="B333" s="55">
        <v>26600</v>
      </c>
      <c r="C333" s="55">
        <v>53800</v>
      </c>
      <c r="D333" s="55">
        <v>4770</v>
      </c>
      <c r="E333" s="55">
        <v>5275</v>
      </c>
      <c r="F333" s="55">
        <v>62515</v>
      </c>
      <c r="G333" s="55">
        <v>1</v>
      </c>
      <c r="I333" s="84"/>
    </row>
    <row r="334" spans="1:9">
      <c r="A334" s="61">
        <v>374000</v>
      </c>
      <c r="B334" s="62">
        <v>26700</v>
      </c>
      <c r="C334" s="62">
        <v>53600</v>
      </c>
      <c r="D334" s="62">
        <v>4795</v>
      </c>
      <c r="E334" s="62">
        <v>5255</v>
      </c>
      <c r="F334" s="62">
        <v>62795</v>
      </c>
      <c r="G334" s="62">
        <v>1</v>
      </c>
      <c r="I334" s="84"/>
    </row>
    <row r="335" spans="1:9">
      <c r="A335" s="60">
        <v>375000</v>
      </c>
      <c r="B335" s="55">
        <v>26800</v>
      </c>
      <c r="C335" s="55">
        <v>53400</v>
      </c>
      <c r="D335" s="55">
        <v>4820</v>
      </c>
      <c r="E335" s="55">
        <v>5235</v>
      </c>
      <c r="F335" s="55">
        <v>63075</v>
      </c>
      <c r="G335" s="55">
        <v>1</v>
      </c>
      <c r="I335" s="84"/>
    </row>
    <row r="336" spans="1:9">
      <c r="A336" s="61">
        <v>376000</v>
      </c>
      <c r="B336" s="62">
        <v>26900</v>
      </c>
      <c r="C336" s="62">
        <v>53200</v>
      </c>
      <c r="D336" s="62">
        <v>4845</v>
      </c>
      <c r="E336" s="62">
        <v>5215</v>
      </c>
      <c r="F336" s="62">
        <v>63355</v>
      </c>
      <c r="G336" s="62">
        <v>1</v>
      </c>
      <c r="I336" s="84"/>
    </row>
    <row r="337" spans="1:9">
      <c r="A337" s="60">
        <v>377000</v>
      </c>
      <c r="B337" s="55">
        <v>27000</v>
      </c>
      <c r="C337" s="55">
        <v>53000</v>
      </c>
      <c r="D337" s="55">
        <v>4870</v>
      </c>
      <c r="E337" s="55">
        <v>5195</v>
      </c>
      <c r="F337" s="55">
        <v>63635</v>
      </c>
      <c r="G337" s="55">
        <v>1</v>
      </c>
      <c r="I337" s="84"/>
    </row>
    <row r="338" spans="1:9">
      <c r="A338" s="61">
        <v>378000</v>
      </c>
      <c r="B338" s="62">
        <v>27000</v>
      </c>
      <c r="C338" s="62">
        <v>54000</v>
      </c>
      <c r="D338" s="62">
        <v>4870</v>
      </c>
      <c r="E338" s="62">
        <v>5295</v>
      </c>
      <c r="F338" s="62">
        <v>63735</v>
      </c>
      <c r="G338" s="62">
        <v>1</v>
      </c>
      <c r="I338" s="84"/>
    </row>
    <row r="339" spans="1:9">
      <c r="A339" s="60">
        <v>379000</v>
      </c>
      <c r="B339" s="55">
        <v>27100</v>
      </c>
      <c r="C339" s="55">
        <v>53800</v>
      </c>
      <c r="D339" s="55">
        <v>4895</v>
      </c>
      <c r="E339" s="55">
        <v>5275</v>
      </c>
      <c r="F339" s="55">
        <v>64015</v>
      </c>
      <c r="G339" s="55">
        <v>1</v>
      </c>
      <c r="I339" s="84"/>
    </row>
    <row r="340" spans="1:9">
      <c r="A340" s="61">
        <v>380000</v>
      </c>
      <c r="B340" s="62">
        <v>27200</v>
      </c>
      <c r="C340" s="62">
        <v>53600</v>
      </c>
      <c r="D340" s="62">
        <v>4920</v>
      </c>
      <c r="E340" s="62">
        <v>5255</v>
      </c>
      <c r="F340" s="62">
        <v>64295</v>
      </c>
      <c r="G340" s="62">
        <v>1</v>
      </c>
      <c r="I340" s="84"/>
    </row>
    <row r="341" spans="1:9">
      <c r="A341" s="60">
        <v>381000</v>
      </c>
      <c r="B341" s="55">
        <v>27300</v>
      </c>
      <c r="C341" s="55">
        <v>53400</v>
      </c>
      <c r="D341" s="55">
        <v>4945</v>
      </c>
      <c r="E341" s="55">
        <v>5235</v>
      </c>
      <c r="F341" s="55">
        <v>64575</v>
      </c>
      <c r="G341" s="55">
        <v>1</v>
      </c>
      <c r="I341" s="84"/>
    </row>
    <row r="342" spans="1:9">
      <c r="A342" s="61">
        <v>382000</v>
      </c>
      <c r="B342" s="62">
        <v>27400</v>
      </c>
      <c r="C342" s="62">
        <v>53200</v>
      </c>
      <c r="D342" s="62">
        <v>4970</v>
      </c>
      <c r="E342" s="62">
        <v>5215</v>
      </c>
      <c r="F342" s="62">
        <v>64855</v>
      </c>
      <c r="G342" s="62">
        <v>1</v>
      </c>
      <c r="I342" s="84"/>
    </row>
    <row r="343" spans="1:9">
      <c r="A343" s="60">
        <v>383000</v>
      </c>
      <c r="B343" s="55">
        <v>27500</v>
      </c>
      <c r="C343" s="55">
        <v>53000</v>
      </c>
      <c r="D343" s="55">
        <v>4995</v>
      </c>
      <c r="E343" s="55">
        <v>5195</v>
      </c>
      <c r="F343" s="55">
        <v>65135</v>
      </c>
      <c r="G343" s="55">
        <v>1</v>
      </c>
      <c r="I343" s="84"/>
    </row>
    <row r="344" spans="1:9">
      <c r="A344" s="61">
        <v>384000</v>
      </c>
      <c r="B344" s="62">
        <v>27500</v>
      </c>
      <c r="C344" s="62">
        <v>54000</v>
      </c>
      <c r="D344" s="62">
        <v>4995</v>
      </c>
      <c r="E344" s="62">
        <v>5295</v>
      </c>
      <c r="F344" s="62">
        <v>65235</v>
      </c>
      <c r="G344" s="62">
        <v>1</v>
      </c>
      <c r="I344" s="84"/>
    </row>
    <row r="345" spans="1:9">
      <c r="A345" s="60">
        <v>385000</v>
      </c>
      <c r="B345" s="55">
        <v>27600</v>
      </c>
      <c r="C345" s="55">
        <v>53800</v>
      </c>
      <c r="D345" s="55">
        <v>5020</v>
      </c>
      <c r="E345" s="55">
        <v>5275</v>
      </c>
      <c r="F345" s="55">
        <v>65515</v>
      </c>
      <c r="G345" s="55">
        <v>1</v>
      </c>
      <c r="I345" s="84"/>
    </row>
    <row r="346" spans="1:9">
      <c r="A346" s="61">
        <v>386000</v>
      </c>
      <c r="B346" s="62">
        <v>27700</v>
      </c>
      <c r="C346" s="62">
        <v>53600</v>
      </c>
      <c r="D346" s="62">
        <v>5045</v>
      </c>
      <c r="E346" s="62">
        <v>5255</v>
      </c>
      <c r="F346" s="62">
        <v>65795</v>
      </c>
      <c r="G346" s="62">
        <v>1</v>
      </c>
      <c r="I346" s="84"/>
    </row>
    <row r="347" spans="1:9">
      <c r="A347" s="60">
        <v>387000</v>
      </c>
      <c r="B347" s="55">
        <v>27800</v>
      </c>
      <c r="C347" s="55">
        <v>53400</v>
      </c>
      <c r="D347" s="55">
        <v>5070</v>
      </c>
      <c r="E347" s="55">
        <v>5235</v>
      </c>
      <c r="F347" s="55">
        <v>66075</v>
      </c>
      <c r="G347" s="55">
        <v>1</v>
      </c>
      <c r="I347" s="84"/>
    </row>
    <row r="348" spans="1:9">
      <c r="A348" s="61">
        <v>388000</v>
      </c>
      <c r="B348" s="62">
        <v>27900</v>
      </c>
      <c r="C348" s="62">
        <v>53200</v>
      </c>
      <c r="D348" s="62">
        <v>5095</v>
      </c>
      <c r="E348" s="62">
        <v>5215</v>
      </c>
      <c r="F348" s="62">
        <v>66355</v>
      </c>
      <c r="G348" s="62">
        <v>1</v>
      </c>
      <c r="I348" s="84"/>
    </row>
    <row r="349" spans="1:9">
      <c r="A349" s="60">
        <v>389000</v>
      </c>
      <c r="B349" s="55">
        <v>28000</v>
      </c>
      <c r="C349" s="55">
        <v>53000</v>
      </c>
      <c r="D349" s="55">
        <v>5120</v>
      </c>
      <c r="E349" s="55">
        <v>5195</v>
      </c>
      <c r="F349" s="55">
        <v>66635</v>
      </c>
      <c r="G349" s="55">
        <v>1</v>
      </c>
      <c r="I349" s="84"/>
    </row>
    <row r="350" spans="1:9">
      <c r="A350" s="61">
        <v>390000</v>
      </c>
      <c r="B350" s="62">
        <v>28000</v>
      </c>
      <c r="C350" s="62">
        <v>54000</v>
      </c>
      <c r="D350" s="62">
        <v>5120</v>
      </c>
      <c r="E350" s="62">
        <v>5295</v>
      </c>
      <c r="F350" s="62">
        <v>66735</v>
      </c>
      <c r="G350" s="62">
        <v>1</v>
      </c>
      <c r="I350" s="84"/>
    </row>
    <row r="351" spans="1:9">
      <c r="A351" s="60">
        <v>391000</v>
      </c>
      <c r="B351" s="55">
        <v>28100</v>
      </c>
      <c r="C351" s="55">
        <v>53800</v>
      </c>
      <c r="D351" s="55">
        <v>5145</v>
      </c>
      <c r="E351" s="55">
        <v>5275</v>
      </c>
      <c r="F351" s="55">
        <v>67015</v>
      </c>
      <c r="G351" s="55">
        <v>1</v>
      </c>
      <c r="I351" s="84"/>
    </row>
    <row r="352" spans="1:9">
      <c r="A352" s="61">
        <v>392000</v>
      </c>
      <c r="B352" s="62">
        <v>28200</v>
      </c>
      <c r="C352" s="62">
        <v>53600</v>
      </c>
      <c r="D352" s="62">
        <v>5170</v>
      </c>
      <c r="E352" s="62">
        <v>5255</v>
      </c>
      <c r="F352" s="62">
        <v>67295</v>
      </c>
      <c r="G352" s="62">
        <v>1</v>
      </c>
      <c r="I352" s="84"/>
    </row>
    <row r="353" spans="1:9">
      <c r="A353" s="60">
        <v>393000</v>
      </c>
      <c r="B353" s="55">
        <v>28300</v>
      </c>
      <c r="C353" s="55">
        <v>53400</v>
      </c>
      <c r="D353" s="55">
        <v>5195</v>
      </c>
      <c r="E353" s="55">
        <v>5235</v>
      </c>
      <c r="F353" s="55">
        <v>67575</v>
      </c>
      <c r="G353" s="55">
        <v>1</v>
      </c>
      <c r="I353" s="84"/>
    </row>
    <row r="354" spans="1:9">
      <c r="A354" s="61">
        <v>394000</v>
      </c>
      <c r="B354" s="62">
        <v>28400</v>
      </c>
      <c r="C354" s="62">
        <v>53200</v>
      </c>
      <c r="D354" s="62">
        <v>5220</v>
      </c>
      <c r="E354" s="62">
        <v>5215</v>
      </c>
      <c r="F354" s="62">
        <v>67855</v>
      </c>
      <c r="G354" s="62">
        <v>1</v>
      </c>
      <c r="I354" s="84"/>
    </row>
    <row r="355" spans="1:9">
      <c r="A355" s="60">
        <v>395000</v>
      </c>
      <c r="B355" s="55">
        <v>28500</v>
      </c>
      <c r="C355" s="55">
        <v>53000</v>
      </c>
      <c r="D355" s="55">
        <v>5245</v>
      </c>
      <c r="E355" s="55">
        <v>5195</v>
      </c>
      <c r="F355" s="55">
        <v>68135</v>
      </c>
      <c r="G355" s="55">
        <v>1</v>
      </c>
      <c r="I355" s="84"/>
    </row>
    <row r="356" spans="1:9">
      <c r="A356" s="61">
        <v>396000</v>
      </c>
      <c r="B356" s="62">
        <v>28500</v>
      </c>
      <c r="C356" s="62">
        <v>54000</v>
      </c>
      <c r="D356" s="62">
        <v>5245</v>
      </c>
      <c r="E356" s="62">
        <v>5295</v>
      </c>
      <c r="F356" s="62">
        <v>68235</v>
      </c>
      <c r="G356" s="62">
        <v>1</v>
      </c>
      <c r="I356" s="84"/>
    </row>
    <row r="357" spans="1:9">
      <c r="A357" s="60">
        <v>397000</v>
      </c>
      <c r="B357" s="55">
        <v>28600</v>
      </c>
      <c r="C357" s="55">
        <v>53800</v>
      </c>
      <c r="D357" s="55">
        <v>5270</v>
      </c>
      <c r="E357" s="55">
        <v>5275</v>
      </c>
      <c r="F357" s="55">
        <v>68515</v>
      </c>
      <c r="G357" s="55">
        <v>1</v>
      </c>
      <c r="I357" s="84"/>
    </row>
    <row r="358" spans="1:9">
      <c r="A358" s="61">
        <v>398000</v>
      </c>
      <c r="B358" s="62">
        <v>28700</v>
      </c>
      <c r="C358" s="62">
        <v>53600</v>
      </c>
      <c r="D358" s="62">
        <v>5295</v>
      </c>
      <c r="E358" s="62">
        <v>5255</v>
      </c>
      <c r="F358" s="62">
        <v>68795</v>
      </c>
      <c r="G358" s="62">
        <v>1</v>
      </c>
      <c r="I358" s="84"/>
    </row>
    <row r="359" spans="1:9">
      <c r="A359" s="60">
        <v>399000</v>
      </c>
      <c r="B359" s="55">
        <v>28800</v>
      </c>
      <c r="C359" s="55">
        <v>53400</v>
      </c>
      <c r="D359" s="55">
        <v>5320</v>
      </c>
      <c r="E359" s="55">
        <v>5235</v>
      </c>
      <c r="F359" s="55">
        <v>69075</v>
      </c>
      <c r="G359" s="55">
        <v>1</v>
      </c>
      <c r="I359" s="84"/>
    </row>
    <row r="360" spans="1:9">
      <c r="A360" s="61">
        <v>400000</v>
      </c>
      <c r="B360" s="62">
        <v>28900</v>
      </c>
      <c r="C360" s="62">
        <v>53200</v>
      </c>
      <c r="D360" s="62">
        <v>5345</v>
      </c>
      <c r="E360" s="62">
        <v>5215</v>
      </c>
      <c r="F360" s="62">
        <v>69355</v>
      </c>
      <c r="G360" s="62">
        <v>1</v>
      </c>
      <c r="I360" s="84"/>
    </row>
    <row r="361" spans="1:9">
      <c r="A361" s="60">
        <v>401000</v>
      </c>
      <c r="B361" s="55">
        <v>29000</v>
      </c>
      <c r="C361" s="55">
        <v>53000</v>
      </c>
      <c r="D361" s="55">
        <v>5370</v>
      </c>
      <c r="E361" s="55">
        <v>5195</v>
      </c>
      <c r="F361" s="55">
        <v>69635</v>
      </c>
      <c r="G361" s="55">
        <v>1</v>
      </c>
      <c r="I361" s="84"/>
    </row>
    <row r="362" spans="1:9">
      <c r="A362" s="61">
        <v>402000</v>
      </c>
      <c r="B362" s="62">
        <v>29000</v>
      </c>
      <c r="C362" s="62">
        <v>54000</v>
      </c>
      <c r="D362" s="62">
        <v>5370</v>
      </c>
      <c r="E362" s="62">
        <v>5295</v>
      </c>
      <c r="F362" s="62">
        <v>69735</v>
      </c>
      <c r="G362" s="62">
        <v>1</v>
      </c>
      <c r="I362" s="84"/>
    </row>
    <row r="363" spans="1:9">
      <c r="A363" s="60">
        <v>403000</v>
      </c>
      <c r="B363" s="55">
        <v>29100</v>
      </c>
      <c r="C363" s="55">
        <v>53800</v>
      </c>
      <c r="D363" s="55">
        <v>5395</v>
      </c>
      <c r="E363" s="55">
        <v>5275</v>
      </c>
      <c r="F363" s="55">
        <v>70015</v>
      </c>
      <c r="G363" s="55">
        <v>1</v>
      </c>
      <c r="I363" s="84"/>
    </row>
    <row r="364" spans="1:9">
      <c r="A364" s="61">
        <v>404000</v>
      </c>
      <c r="B364" s="62">
        <v>29200</v>
      </c>
      <c r="C364" s="62">
        <v>53600</v>
      </c>
      <c r="D364" s="62">
        <v>5420</v>
      </c>
      <c r="E364" s="62">
        <v>5255</v>
      </c>
      <c r="F364" s="62">
        <v>70295</v>
      </c>
      <c r="G364" s="62">
        <v>1</v>
      </c>
      <c r="I364" s="84"/>
    </row>
    <row r="365" spans="1:9">
      <c r="A365" s="60">
        <v>405000</v>
      </c>
      <c r="B365" s="55">
        <v>29300</v>
      </c>
      <c r="C365" s="55">
        <v>53400</v>
      </c>
      <c r="D365" s="55">
        <v>5445</v>
      </c>
      <c r="E365" s="55">
        <v>5235</v>
      </c>
      <c r="F365" s="55">
        <v>70575</v>
      </c>
      <c r="G365" s="55">
        <v>1</v>
      </c>
      <c r="I365" s="84"/>
    </row>
    <row r="366" spans="1:9">
      <c r="A366" s="61">
        <v>406000</v>
      </c>
      <c r="B366" s="62">
        <v>29400</v>
      </c>
      <c r="C366" s="62">
        <v>53200</v>
      </c>
      <c r="D366" s="62">
        <v>5470</v>
      </c>
      <c r="E366" s="62">
        <v>5215</v>
      </c>
      <c r="F366" s="62">
        <v>70855</v>
      </c>
      <c r="G366" s="62">
        <v>1</v>
      </c>
      <c r="I366" s="84"/>
    </row>
    <row r="367" spans="1:9">
      <c r="A367" s="60">
        <v>407000</v>
      </c>
      <c r="B367" s="55">
        <v>29500</v>
      </c>
      <c r="C367" s="55">
        <v>53000</v>
      </c>
      <c r="D367" s="55">
        <v>5495</v>
      </c>
      <c r="E367" s="55">
        <v>5195</v>
      </c>
      <c r="F367" s="55">
        <v>71135</v>
      </c>
      <c r="G367" s="55">
        <v>1</v>
      </c>
      <c r="I367" s="84"/>
    </row>
    <row r="368" spans="1:9">
      <c r="A368" s="61">
        <v>408000</v>
      </c>
      <c r="B368" s="62">
        <v>29500</v>
      </c>
      <c r="C368" s="62">
        <v>54000</v>
      </c>
      <c r="D368" s="62">
        <v>5495</v>
      </c>
      <c r="E368" s="62">
        <v>5295</v>
      </c>
      <c r="F368" s="62">
        <v>71235</v>
      </c>
      <c r="G368" s="62">
        <v>1</v>
      </c>
      <c r="I368" s="84"/>
    </row>
    <row r="369" spans="1:9">
      <c r="A369" s="60">
        <v>409000</v>
      </c>
      <c r="B369" s="55">
        <v>29600</v>
      </c>
      <c r="C369" s="55">
        <v>53800</v>
      </c>
      <c r="D369" s="55">
        <v>5520</v>
      </c>
      <c r="E369" s="55">
        <v>5275</v>
      </c>
      <c r="F369" s="55">
        <v>71515</v>
      </c>
      <c r="G369" s="55">
        <v>1</v>
      </c>
      <c r="I369" s="84"/>
    </row>
    <row r="370" spans="1:9">
      <c r="A370" s="61">
        <v>410000</v>
      </c>
      <c r="B370" s="62">
        <v>29700</v>
      </c>
      <c r="C370" s="62">
        <v>53600</v>
      </c>
      <c r="D370" s="62">
        <v>5545</v>
      </c>
      <c r="E370" s="62">
        <v>5255</v>
      </c>
      <c r="F370" s="62">
        <v>71795</v>
      </c>
      <c r="G370" s="62">
        <v>1</v>
      </c>
      <c r="I370" s="84"/>
    </row>
    <row r="371" spans="1:9">
      <c r="A371" s="60">
        <v>411000</v>
      </c>
      <c r="B371" s="55">
        <v>29800</v>
      </c>
      <c r="C371" s="55">
        <v>53400</v>
      </c>
      <c r="D371" s="55">
        <v>5570</v>
      </c>
      <c r="E371" s="55">
        <v>5235</v>
      </c>
      <c r="F371" s="55">
        <v>72075</v>
      </c>
      <c r="G371" s="55">
        <v>1</v>
      </c>
      <c r="I371" s="84"/>
    </row>
    <row r="372" spans="1:9">
      <c r="A372" s="61">
        <v>412000</v>
      </c>
      <c r="B372" s="62">
        <v>29900</v>
      </c>
      <c r="C372" s="62">
        <v>53200</v>
      </c>
      <c r="D372" s="62">
        <v>5595</v>
      </c>
      <c r="E372" s="62">
        <v>5215</v>
      </c>
      <c r="F372" s="62">
        <v>72355</v>
      </c>
      <c r="G372" s="62">
        <v>1</v>
      </c>
      <c r="I372" s="84"/>
    </row>
    <row r="373" spans="1:9">
      <c r="A373" s="60">
        <v>413000</v>
      </c>
      <c r="B373" s="55">
        <v>30000</v>
      </c>
      <c r="C373" s="55">
        <v>53000</v>
      </c>
      <c r="D373" s="55">
        <v>5620</v>
      </c>
      <c r="E373" s="55">
        <v>5195</v>
      </c>
      <c r="F373" s="55">
        <v>72635</v>
      </c>
      <c r="G373" s="55">
        <v>1</v>
      </c>
      <c r="I373" s="84"/>
    </row>
    <row r="374" spans="1:9">
      <c r="A374" s="61">
        <v>414000</v>
      </c>
      <c r="B374" s="62">
        <v>30000</v>
      </c>
      <c r="C374" s="62">
        <v>54000</v>
      </c>
      <c r="D374" s="62">
        <v>5620</v>
      </c>
      <c r="E374" s="62">
        <v>5295</v>
      </c>
      <c r="F374" s="62">
        <v>72735</v>
      </c>
      <c r="G374" s="62">
        <v>1</v>
      </c>
      <c r="I374" s="84"/>
    </row>
    <row r="375" spans="1:9">
      <c r="A375" s="60">
        <v>415000</v>
      </c>
      <c r="B375" s="55">
        <v>30100</v>
      </c>
      <c r="C375" s="55">
        <v>53800</v>
      </c>
      <c r="D375" s="55">
        <v>5645</v>
      </c>
      <c r="E375" s="55">
        <v>5275</v>
      </c>
      <c r="F375" s="55">
        <v>73015</v>
      </c>
      <c r="G375" s="55">
        <v>1</v>
      </c>
      <c r="I375" s="84"/>
    </row>
    <row r="376" spans="1:9">
      <c r="A376" s="61">
        <v>416000</v>
      </c>
      <c r="B376" s="62">
        <v>30200</v>
      </c>
      <c r="C376" s="62">
        <v>53600</v>
      </c>
      <c r="D376" s="62">
        <v>5670</v>
      </c>
      <c r="E376" s="62">
        <v>5255</v>
      </c>
      <c r="F376" s="62">
        <v>73295</v>
      </c>
      <c r="G376" s="62">
        <v>1</v>
      </c>
      <c r="I376" s="84"/>
    </row>
    <row r="377" spans="1:9">
      <c r="A377" s="60">
        <v>417000</v>
      </c>
      <c r="B377" s="55">
        <v>30300</v>
      </c>
      <c r="C377" s="55">
        <v>53400</v>
      </c>
      <c r="D377" s="55">
        <v>5695</v>
      </c>
      <c r="E377" s="55">
        <v>5235</v>
      </c>
      <c r="F377" s="55">
        <v>73575</v>
      </c>
      <c r="G377" s="55">
        <v>1</v>
      </c>
      <c r="I377" s="84"/>
    </row>
    <row r="378" spans="1:9">
      <c r="A378" s="61">
        <v>418000</v>
      </c>
      <c r="B378" s="62">
        <v>30400</v>
      </c>
      <c r="C378" s="62">
        <v>53200</v>
      </c>
      <c r="D378" s="62">
        <v>5720</v>
      </c>
      <c r="E378" s="62">
        <v>5215</v>
      </c>
      <c r="F378" s="62">
        <v>73855</v>
      </c>
      <c r="G378" s="62">
        <v>1</v>
      </c>
      <c r="I378" s="84"/>
    </row>
    <row r="379" spans="1:9">
      <c r="A379" s="60">
        <v>419000</v>
      </c>
      <c r="B379" s="55">
        <v>30500</v>
      </c>
      <c r="C379" s="55">
        <v>53000</v>
      </c>
      <c r="D379" s="55">
        <v>5745</v>
      </c>
      <c r="E379" s="55">
        <v>5195</v>
      </c>
      <c r="F379" s="55">
        <v>74135</v>
      </c>
      <c r="G379" s="55">
        <v>1</v>
      </c>
      <c r="I379" s="84"/>
    </row>
    <row r="380" spans="1:9">
      <c r="A380" s="61">
        <v>420000</v>
      </c>
      <c r="B380" s="62">
        <v>30500</v>
      </c>
      <c r="C380" s="62">
        <v>54000</v>
      </c>
      <c r="D380" s="62">
        <v>5745</v>
      </c>
      <c r="E380" s="62">
        <v>5295</v>
      </c>
      <c r="F380" s="62">
        <v>74235</v>
      </c>
      <c r="G380" s="62">
        <v>1</v>
      </c>
      <c r="I380" s="84"/>
    </row>
    <row r="381" spans="1:9">
      <c r="A381" s="60">
        <v>421000</v>
      </c>
      <c r="B381" s="55">
        <v>30600</v>
      </c>
      <c r="C381" s="55">
        <v>53800</v>
      </c>
      <c r="D381" s="55">
        <v>5770</v>
      </c>
      <c r="E381" s="55">
        <v>5275</v>
      </c>
      <c r="F381" s="55">
        <v>74515</v>
      </c>
      <c r="G381" s="55">
        <v>1</v>
      </c>
      <c r="I381" s="84"/>
    </row>
    <row r="382" spans="1:9">
      <c r="A382" s="61">
        <v>422000</v>
      </c>
      <c r="B382" s="62">
        <v>30700</v>
      </c>
      <c r="C382" s="62">
        <v>53600</v>
      </c>
      <c r="D382" s="62">
        <v>5795</v>
      </c>
      <c r="E382" s="62">
        <v>5255</v>
      </c>
      <c r="F382" s="62">
        <v>74795</v>
      </c>
      <c r="G382" s="62">
        <v>1</v>
      </c>
      <c r="I382" s="84"/>
    </row>
    <row r="383" spans="1:9">
      <c r="A383" s="60">
        <v>423000</v>
      </c>
      <c r="B383" s="55">
        <v>30800</v>
      </c>
      <c r="C383" s="55">
        <v>53400</v>
      </c>
      <c r="D383" s="55">
        <v>5820</v>
      </c>
      <c r="E383" s="55">
        <v>5235</v>
      </c>
      <c r="F383" s="55">
        <v>75075</v>
      </c>
      <c r="G383" s="55">
        <v>1</v>
      </c>
      <c r="I383" s="84"/>
    </row>
    <row r="384" spans="1:9">
      <c r="A384" s="61">
        <v>424000</v>
      </c>
      <c r="B384" s="62">
        <v>30900</v>
      </c>
      <c r="C384" s="62">
        <v>53200</v>
      </c>
      <c r="D384" s="62">
        <v>5845</v>
      </c>
      <c r="E384" s="62">
        <v>5215</v>
      </c>
      <c r="F384" s="62">
        <v>75355</v>
      </c>
      <c r="G384" s="62">
        <v>1</v>
      </c>
      <c r="I384" s="84"/>
    </row>
    <row r="385" spans="1:9">
      <c r="A385" s="60">
        <v>425000</v>
      </c>
      <c r="B385" s="55">
        <v>31000</v>
      </c>
      <c r="C385" s="55">
        <v>53000</v>
      </c>
      <c r="D385" s="55">
        <v>5870</v>
      </c>
      <c r="E385" s="55">
        <v>5195</v>
      </c>
      <c r="F385" s="55">
        <v>75635</v>
      </c>
      <c r="G385" s="55">
        <v>1</v>
      </c>
      <c r="I385" s="84"/>
    </row>
    <row r="386" spans="1:9">
      <c r="A386" s="61">
        <v>426000</v>
      </c>
      <c r="B386" s="62">
        <v>31000</v>
      </c>
      <c r="C386" s="62">
        <v>54000</v>
      </c>
      <c r="D386" s="62">
        <v>5870</v>
      </c>
      <c r="E386" s="62">
        <v>5295</v>
      </c>
      <c r="F386" s="62">
        <v>75735</v>
      </c>
      <c r="G386" s="62">
        <v>1</v>
      </c>
      <c r="I386" s="84"/>
    </row>
    <row r="387" spans="1:9">
      <c r="A387" s="60">
        <v>427000</v>
      </c>
      <c r="B387" s="55">
        <v>31100</v>
      </c>
      <c r="C387" s="55">
        <v>53800</v>
      </c>
      <c r="D387" s="55">
        <v>5895</v>
      </c>
      <c r="E387" s="55">
        <v>5275</v>
      </c>
      <c r="F387" s="55">
        <v>76015</v>
      </c>
      <c r="G387" s="55">
        <v>1</v>
      </c>
      <c r="I387" s="84"/>
    </row>
    <row r="388" spans="1:9">
      <c r="A388" s="61">
        <v>428000</v>
      </c>
      <c r="B388" s="62">
        <v>31200</v>
      </c>
      <c r="C388" s="62">
        <v>53600</v>
      </c>
      <c r="D388" s="62">
        <v>5920</v>
      </c>
      <c r="E388" s="62">
        <v>5255</v>
      </c>
      <c r="F388" s="62">
        <v>76295</v>
      </c>
      <c r="G388" s="62">
        <v>1</v>
      </c>
      <c r="I388" s="84"/>
    </row>
    <row r="389" spans="1:9">
      <c r="A389" s="60">
        <v>429000</v>
      </c>
      <c r="B389" s="55">
        <v>31300</v>
      </c>
      <c r="C389" s="55">
        <v>53400</v>
      </c>
      <c r="D389" s="55">
        <v>5945</v>
      </c>
      <c r="E389" s="55">
        <v>5235</v>
      </c>
      <c r="F389" s="55">
        <v>76575</v>
      </c>
      <c r="G389" s="55">
        <v>1</v>
      </c>
      <c r="I389" s="84"/>
    </row>
    <row r="390" spans="1:9">
      <c r="A390" s="61">
        <v>430000</v>
      </c>
      <c r="B390" s="62">
        <v>31400</v>
      </c>
      <c r="C390" s="62">
        <v>53200</v>
      </c>
      <c r="D390" s="62">
        <v>5970</v>
      </c>
      <c r="E390" s="62">
        <v>5215</v>
      </c>
      <c r="F390" s="62">
        <v>76855</v>
      </c>
      <c r="G390" s="62">
        <v>1</v>
      </c>
      <c r="I390" s="84"/>
    </row>
    <row r="391" spans="1:9">
      <c r="A391" s="60">
        <v>431000</v>
      </c>
      <c r="B391" s="55">
        <v>31500</v>
      </c>
      <c r="C391" s="55">
        <v>53000</v>
      </c>
      <c r="D391" s="55">
        <v>5995</v>
      </c>
      <c r="E391" s="55">
        <v>5195</v>
      </c>
      <c r="F391" s="55">
        <v>77135</v>
      </c>
      <c r="G391" s="55">
        <v>1</v>
      </c>
      <c r="I391" s="84"/>
    </row>
    <row r="392" spans="1:9">
      <c r="A392" s="61">
        <v>432000</v>
      </c>
      <c r="B392" s="62">
        <v>31500</v>
      </c>
      <c r="C392" s="62">
        <v>54000</v>
      </c>
      <c r="D392" s="62">
        <v>5995</v>
      </c>
      <c r="E392" s="62">
        <v>5295</v>
      </c>
      <c r="F392" s="62">
        <v>77235</v>
      </c>
      <c r="G392" s="62">
        <v>1</v>
      </c>
      <c r="I392" s="84"/>
    </row>
    <row r="393" spans="1:9">
      <c r="A393" s="60">
        <v>433000</v>
      </c>
      <c r="B393" s="55">
        <v>31600</v>
      </c>
      <c r="C393" s="55">
        <v>53800</v>
      </c>
      <c r="D393" s="55">
        <v>6020</v>
      </c>
      <c r="E393" s="55">
        <v>5275</v>
      </c>
      <c r="F393" s="55">
        <v>77515</v>
      </c>
      <c r="G393" s="55">
        <v>1</v>
      </c>
      <c r="I393" s="84"/>
    </row>
    <row r="394" spans="1:9">
      <c r="A394" s="61">
        <v>434000</v>
      </c>
      <c r="B394" s="62">
        <v>31700</v>
      </c>
      <c r="C394" s="62">
        <v>53600</v>
      </c>
      <c r="D394" s="62">
        <v>6045</v>
      </c>
      <c r="E394" s="62">
        <v>5255</v>
      </c>
      <c r="F394" s="62">
        <v>77795</v>
      </c>
      <c r="G394" s="62">
        <v>1</v>
      </c>
      <c r="I394" s="84"/>
    </row>
    <row r="395" spans="1:9">
      <c r="A395" s="60">
        <v>435000</v>
      </c>
      <c r="B395" s="55">
        <v>31800</v>
      </c>
      <c r="C395" s="55">
        <v>53400</v>
      </c>
      <c r="D395" s="55">
        <v>6070</v>
      </c>
      <c r="E395" s="55">
        <v>5235</v>
      </c>
      <c r="F395" s="55">
        <v>78075</v>
      </c>
      <c r="G395" s="55">
        <v>1</v>
      </c>
      <c r="I395" s="84"/>
    </row>
    <row r="396" spans="1:9">
      <c r="A396" s="61">
        <v>436000</v>
      </c>
      <c r="B396" s="62">
        <v>31900</v>
      </c>
      <c r="C396" s="62">
        <v>53200</v>
      </c>
      <c r="D396" s="62">
        <v>6095</v>
      </c>
      <c r="E396" s="62">
        <v>5215</v>
      </c>
      <c r="F396" s="62">
        <v>78355</v>
      </c>
      <c r="G396" s="62">
        <v>1</v>
      </c>
      <c r="I396" s="84"/>
    </row>
    <row r="397" spans="1:9">
      <c r="A397" s="60">
        <v>437000</v>
      </c>
      <c r="B397" s="55">
        <v>32000</v>
      </c>
      <c r="C397" s="55">
        <v>53000</v>
      </c>
      <c r="D397" s="55">
        <v>6120</v>
      </c>
      <c r="E397" s="55">
        <v>5195</v>
      </c>
      <c r="F397" s="55">
        <v>78635</v>
      </c>
      <c r="G397" s="55">
        <v>1</v>
      </c>
      <c r="I397" s="84"/>
    </row>
    <row r="398" spans="1:9">
      <c r="A398" s="61">
        <v>438000</v>
      </c>
      <c r="B398" s="62">
        <v>32000</v>
      </c>
      <c r="C398" s="62">
        <v>54000</v>
      </c>
      <c r="D398" s="62">
        <v>6120</v>
      </c>
      <c r="E398" s="62">
        <v>5295</v>
      </c>
      <c r="F398" s="62">
        <v>78735</v>
      </c>
      <c r="G398" s="62">
        <v>1</v>
      </c>
      <c r="I398" s="84"/>
    </row>
    <row r="399" spans="1:9">
      <c r="A399" s="60">
        <v>439000</v>
      </c>
      <c r="B399" s="55">
        <v>32100</v>
      </c>
      <c r="C399" s="55">
        <v>53800</v>
      </c>
      <c r="D399" s="55">
        <v>6145</v>
      </c>
      <c r="E399" s="55">
        <v>5275</v>
      </c>
      <c r="F399" s="55">
        <v>79015</v>
      </c>
      <c r="G399" s="55">
        <v>1</v>
      </c>
      <c r="I399" s="84"/>
    </row>
    <row r="400" spans="1:9">
      <c r="A400" s="61">
        <v>440000</v>
      </c>
      <c r="B400" s="62">
        <v>32200</v>
      </c>
      <c r="C400" s="62">
        <v>53600</v>
      </c>
      <c r="D400" s="62">
        <v>6170</v>
      </c>
      <c r="E400" s="62">
        <v>5255</v>
      </c>
      <c r="F400" s="62">
        <v>79295</v>
      </c>
      <c r="G400" s="62">
        <v>1</v>
      </c>
      <c r="I400" s="84"/>
    </row>
    <row r="401" spans="1:9">
      <c r="A401" s="60">
        <v>441000</v>
      </c>
      <c r="B401" s="55">
        <v>32300</v>
      </c>
      <c r="C401" s="55">
        <v>53400</v>
      </c>
      <c r="D401" s="55">
        <v>6195</v>
      </c>
      <c r="E401" s="55">
        <v>5235</v>
      </c>
      <c r="F401" s="55">
        <v>79575</v>
      </c>
      <c r="G401" s="55">
        <v>1</v>
      </c>
      <c r="I401" s="84"/>
    </row>
    <row r="402" spans="1:9">
      <c r="A402" s="61">
        <v>442000</v>
      </c>
      <c r="B402" s="62">
        <v>32400</v>
      </c>
      <c r="C402" s="62">
        <v>53200</v>
      </c>
      <c r="D402" s="62">
        <v>6220</v>
      </c>
      <c r="E402" s="62">
        <v>5215</v>
      </c>
      <c r="F402" s="62">
        <v>79855</v>
      </c>
      <c r="G402" s="62">
        <v>1</v>
      </c>
      <c r="I402" s="84"/>
    </row>
    <row r="403" spans="1:9">
      <c r="A403" s="60">
        <v>443000</v>
      </c>
      <c r="B403" s="55">
        <v>32500</v>
      </c>
      <c r="C403" s="55">
        <v>53000</v>
      </c>
      <c r="D403" s="55">
        <v>6245</v>
      </c>
      <c r="E403" s="55">
        <v>5195</v>
      </c>
      <c r="F403" s="55">
        <v>80135</v>
      </c>
      <c r="G403" s="55">
        <v>1</v>
      </c>
      <c r="I403" s="84"/>
    </row>
    <row r="404" spans="1:9">
      <c r="A404" s="61">
        <v>444000</v>
      </c>
      <c r="B404" s="62">
        <v>32500</v>
      </c>
      <c r="C404" s="62">
        <v>54000</v>
      </c>
      <c r="D404" s="62">
        <v>6245</v>
      </c>
      <c r="E404" s="62">
        <v>5295</v>
      </c>
      <c r="F404" s="62">
        <v>80235</v>
      </c>
      <c r="G404" s="62">
        <v>1</v>
      </c>
      <c r="I404" s="84"/>
    </row>
    <row r="405" spans="1:9">
      <c r="A405" s="60">
        <v>445000</v>
      </c>
      <c r="B405" s="55">
        <v>32600</v>
      </c>
      <c r="C405" s="55">
        <v>53800</v>
      </c>
      <c r="D405" s="55">
        <v>6270</v>
      </c>
      <c r="E405" s="55">
        <v>5275</v>
      </c>
      <c r="F405" s="55">
        <v>80515</v>
      </c>
      <c r="G405" s="55">
        <v>1</v>
      </c>
      <c r="I405" s="84"/>
    </row>
    <row r="406" spans="1:9">
      <c r="A406" s="61">
        <v>446000</v>
      </c>
      <c r="B406" s="62">
        <v>32700</v>
      </c>
      <c r="C406" s="62">
        <v>53600</v>
      </c>
      <c r="D406" s="62">
        <v>6295</v>
      </c>
      <c r="E406" s="62">
        <v>5255</v>
      </c>
      <c r="F406" s="62">
        <v>80795</v>
      </c>
      <c r="G406" s="62">
        <v>1</v>
      </c>
      <c r="I406" s="84"/>
    </row>
    <row r="407" spans="1:9">
      <c r="A407" s="60">
        <v>447000</v>
      </c>
      <c r="B407" s="55">
        <v>32800</v>
      </c>
      <c r="C407" s="55">
        <v>53400</v>
      </c>
      <c r="D407" s="55">
        <v>6320</v>
      </c>
      <c r="E407" s="55">
        <v>5235</v>
      </c>
      <c r="F407" s="55">
        <v>81075</v>
      </c>
      <c r="G407" s="55">
        <v>1</v>
      </c>
      <c r="I407" s="84"/>
    </row>
    <row r="408" spans="1:9">
      <c r="A408" s="61">
        <v>448000</v>
      </c>
      <c r="B408" s="62">
        <v>32900</v>
      </c>
      <c r="C408" s="62">
        <v>53200</v>
      </c>
      <c r="D408" s="62">
        <v>6345</v>
      </c>
      <c r="E408" s="62">
        <v>5215</v>
      </c>
      <c r="F408" s="62">
        <v>81355</v>
      </c>
      <c r="G408" s="62">
        <v>1</v>
      </c>
      <c r="I408" s="84"/>
    </row>
    <row r="409" spans="1:9">
      <c r="A409" s="60">
        <v>449000</v>
      </c>
      <c r="B409" s="55">
        <v>33000</v>
      </c>
      <c r="C409" s="55">
        <v>53000</v>
      </c>
      <c r="D409" s="55">
        <v>6370</v>
      </c>
      <c r="E409" s="55">
        <v>5195</v>
      </c>
      <c r="F409" s="55">
        <v>81635</v>
      </c>
      <c r="G409" s="55">
        <v>1</v>
      </c>
      <c r="I409" s="84"/>
    </row>
    <row r="410" spans="1:9">
      <c r="A410" s="61">
        <v>450000</v>
      </c>
      <c r="B410" s="62">
        <v>33000</v>
      </c>
      <c r="C410" s="62">
        <v>54000</v>
      </c>
      <c r="D410" s="62">
        <v>6370</v>
      </c>
      <c r="E410" s="62">
        <v>5295</v>
      </c>
      <c r="F410" s="62">
        <v>81735</v>
      </c>
      <c r="G410" s="62">
        <v>1</v>
      </c>
      <c r="I410" s="84"/>
    </row>
    <row r="411" spans="1:9">
      <c r="A411" s="60">
        <v>451000</v>
      </c>
      <c r="B411" s="55">
        <v>33100</v>
      </c>
      <c r="C411" s="55">
        <v>53800</v>
      </c>
      <c r="D411" s="55">
        <v>6395</v>
      </c>
      <c r="E411" s="55">
        <v>5275</v>
      </c>
      <c r="F411" s="55">
        <v>82015</v>
      </c>
      <c r="G411" s="55">
        <v>1</v>
      </c>
      <c r="I411" s="84"/>
    </row>
    <row r="412" spans="1:9">
      <c r="A412" s="61">
        <v>452000</v>
      </c>
      <c r="B412" s="62">
        <v>33200</v>
      </c>
      <c r="C412" s="62">
        <v>53600</v>
      </c>
      <c r="D412" s="62">
        <v>6420</v>
      </c>
      <c r="E412" s="62">
        <v>5255</v>
      </c>
      <c r="F412" s="62">
        <v>82295</v>
      </c>
      <c r="G412" s="62">
        <v>1</v>
      </c>
      <c r="I412" s="84"/>
    </row>
    <row r="413" spans="1:9">
      <c r="A413" s="60">
        <v>453000</v>
      </c>
      <c r="B413" s="55">
        <v>33300</v>
      </c>
      <c r="C413" s="55">
        <v>53400</v>
      </c>
      <c r="D413" s="55">
        <v>6445</v>
      </c>
      <c r="E413" s="55">
        <v>5235</v>
      </c>
      <c r="F413" s="55">
        <v>82575</v>
      </c>
      <c r="G413" s="55">
        <v>1</v>
      </c>
      <c r="I413" s="84"/>
    </row>
    <row r="414" spans="1:9">
      <c r="A414" s="61">
        <v>454000</v>
      </c>
      <c r="B414" s="62">
        <v>33400</v>
      </c>
      <c r="C414" s="62">
        <v>53200</v>
      </c>
      <c r="D414" s="62">
        <v>6470</v>
      </c>
      <c r="E414" s="62">
        <v>5215</v>
      </c>
      <c r="F414" s="62">
        <v>82855</v>
      </c>
      <c r="G414" s="62">
        <v>1</v>
      </c>
      <c r="I414" s="84"/>
    </row>
    <row r="415" spans="1:9">
      <c r="A415" s="60">
        <v>455000</v>
      </c>
      <c r="B415" s="55">
        <v>33500</v>
      </c>
      <c r="C415" s="55">
        <v>53000</v>
      </c>
      <c r="D415" s="55">
        <v>6495</v>
      </c>
      <c r="E415" s="55">
        <v>5195</v>
      </c>
      <c r="F415" s="55">
        <v>83135</v>
      </c>
      <c r="G415" s="55">
        <v>1</v>
      </c>
      <c r="I415" s="84"/>
    </row>
    <row r="416" spans="1:9">
      <c r="A416" s="61">
        <v>456000</v>
      </c>
      <c r="B416" s="62">
        <v>33500</v>
      </c>
      <c r="C416" s="62">
        <v>54000</v>
      </c>
      <c r="D416" s="62">
        <v>6495</v>
      </c>
      <c r="E416" s="62">
        <v>5295</v>
      </c>
      <c r="F416" s="62">
        <v>83235</v>
      </c>
      <c r="G416" s="62">
        <v>1</v>
      </c>
      <c r="I416" s="84"/>
    </row>
    <row r="417" spans="1:9">
      <c r="A417" s="60">
        <v>457000</v>
      </c>
      <c r="B417" s="55">
        <v>33600</v>
      </c>
      <c r="C417" s="55">
        <v>53800</v>
      </c>
      <c r="D417" s="55">
        <v>6520</v>
      </c>
      <c r="E417" s="55">
        <v>5275</v>
      </c>
      <c r="F417" s="55">
        <v>83515</v>
      </c>
      <c r="G417" s="55">
        <v>1</v>
      </c>
      <c r="I417" s="84"/>
    </row>
    <row r="418" spans="1:9">
      <c r="A418" s="61">
        <v>458000</v>
      </c>
      <c r="B418" s="62">
        <v>33700</v>
      </c>
      <c r="C418" s="62">
        <v>53600</v>
      </c>
      <c r="D418" s="62">
        <v>6545</v>
      </c>
      <c r="E418" s="62">
        <v>5255</v>
      </c>
      <c r="F418" s="62">
        <v>83795</v>
      </c>
      <c r="G418" s="62">
        <v>1</v>
      </c>
      <c r="I418" s="84"/>
    </row>
    <row r="419" spans="1:9">
      <c r="A419" s="60">
        <v>459000</v>
      </c>
      <c r="B419" s="55">
        <v>33800</v>
      </c>
      <c r="C419" s="55">
        <v>53400</v>
      </c>
      <c r="D419" s="55">
        <v>6570</v>
      </c>
      <c r="E419" s="55">
        <v>5235</v>
      </c>
      <c r="F419" s="55">
        <v>84075</v>
      </c>
      <c r="G419" s="55">
        <v>1</v>
      </c>
      <c r="I419" s="84"/>
    </row>
    <row r="420" spans="1:9">
      <c r="A420" s="61">
        <v>460000</v>
      </c>
      <c r="B420" s="62">
        <v>33900</v>
      </c>
      <c r="C420" s="62">
        <v>53200</v>
      </c>
      <c r="D420" s="62">
        <v>6595</v>
      </c>
      <c r="E420" s="62">
        <v>5215</v>
      </c>
      <c r="F420" s="62">
        <v>84355</v>
      </c>
      <c r="G420" s="62">
        <v>1</v>
      </c>
      <c r="I420" s="84"/>
    </row>
    <row r="421" spans="1:9">
      <c r="A421" s="60">
        <v>461000</v>
      </c>
      <c r="B421" s="55">
        <v>34000</v>
      </c>
      <c r="C421" s="55">
        <v>53000</v>
      </c>
      <c r="D421" s="55">
        <v>6620</v>
      </c>
      <c r="E421" s="55">
        <v>5195</v>
      </c>
      <c r="F421" s="55">
        <v>84635</v>
      </c>
      <c r="G421" s="55">
        <v>1</v>
      </c>
      <c r="I421" s="84"/>
    </row>
    <row r="422" spans="1:9">
      <c r="A422" s="61">
        <v>462000</v>
      </c>
      <c r="B422" s="62">
        <v>34000</v>
      </c>
      <c r="C422" s="62">
        <v>54000</v>
      </c>
      <c r="D422" s="62">
        <v>6620</v>
      </c>
      <c r="E422" s="62">
        <v>5295</v>
      </c>
      <c r="F422" s="62">
        <v>84735</v>
      </c>
      <c r="G422" s="62">
        <v>1</v>
      </c>
      <c r="I422" s="84"/>
    </row>
    <row r="423" spans="1:9">
      <c r="A423" s="60">
        <v>463000</v>
      </c>
      <c r="B423" s="55">
        <v>34100</v>
      </c>
      <c r="C423" s="55">
        <v>53800</v>
      </c>
      <c r="D423" s="55">
        <v>6645</v>
      </c>
      <c r="E423" s="55">
        <v>5275</v>
      </c>
      <c r="F423" s="55">
        <v>85015</v>
      </c>
      <c r="G423" s="55">
        <v>1</v>
      </c>
      <c r="I423" s="84"/>
    </row>
    <row r="424" spans="1:9">
      <c r="A424" s="61">
        <v>464000</v>
      </c>
      <c r="B424" s="62">
        <v>34200</v>
      </c>
      <c r="C424" s="62">
        <v>53600</v>
      </c>
      <c r="D424" s="62">
        <v>6670</v>
      </c>
      <c r="E424" s="62">
        <v>5255</v>
      </c>
      <c r="F424" s="62">
        <v>85295</v>
      </c>
      <c r="G424" s="62">
        <v>1</v>
      </c>
      <c r="I424" s="84"/>
    </row>
    <row r="425" spans="1:9">
      <c r="A425" s="60">
        <v>465000</v>
      </c>
      <c r="B425" s="55">
        <v>34300</v>
      </c>
      <c r="C425" s="55">
        <v>53400</v>
      </c>
      <c r="D425" s="55">
        <v>6695</v>
      </c>
      <c r="E425" s="55">
        <v>5235</v>
      </c>
      <c r="F425" s="55">
        <v>85575</v>
      </c>
      <c r="G425" s="55">
        <v>1</v>
      </c>
      <c r="I425" s="84"/>
    </row>
    <row r="426" spans="1:9">
      <c r="A426" s="61">
        <v>466000</v>
      </c>
      <c r="B426" s="62">
        <v>34400</v>
      </c>
      <c r="C426" s="62">
        <v>53200</v>
      </c>
      <c r="D426" s="62">
        <v>6720</v>
      </c>
      <c r="E426" s="62">
        <v>5215</v>
      </c>
      <c r="F426" s="62">
        <v>85855</v>
      </c>
      <c r="G426" s="62">
        <v>1</v>
      </c>
      <c r="I426" s="84"/>
    </row>
    <row r="427" spans="1:9">
      <c r="A427" s="60">
        <v>467000</v>
      </c>
      <c r="B427" s="55">
        <v>34500</v>
      </c>
      <c r="C427" s="55">
        <v>53000</v>
      </c>
      <c r="D427" s="55">
        <v>6745</v>
      </c>
      <c r="E427" s="55">
        <v>5195</v>
      </c>
      <c r="F427" s="55">
        <v>86135</v>
      </c>
      <c r="G427" s="55">
        <v>1</v>
      </c>
      <c r="I427" s="84"/>
    </row>
    <row r="428" spans="1:9">
      <c r="A428" s="61">
        <v>468000</v>
      </c>
      <c r="B428" s="62">
        <v>34500</v>
      </c>
      <c r="C428" s="62">
        <v>54000</v>
      </c>
      <c r="D428" s="62">
        <v>6745</v>
      </c>
      <c r="E428" s="62">
        <v>5295</v>
      </c>
      <c r="F428" s="62">
        <v>86235</v>
      </c>
      <c r="G428" s="62">
        <v>1</v>
      </c>
      <c r="I428" s="84"/>
    </row>
    <row r="429" spans="1:9">
      <c r="A429" s="60">
        <v>469000</v>
      </c>
      <c r="B429" s="55">
        <v>34600</v>
      </c>
      <c r="C429" s="55">
        <v>53800</v>
      </c>
      <c r="D429" s="55">
        <v>6770</v>
      </c>
      <c r="E429" s="55">
        <v>5275</v>
      </c>
      <c r="F429" s="55">
        <v>86515</v>
      </c>
      <c r="G429" s="55">
        <v>1</v>
      </c>
      <c r="I429" s="84"/>
    </row>
    <row r="430" spans="1:9">
      <c r="A430" s="61">
        <v>470000</v>
      </c>
      <c r="B430" s="62">
        <v>34700</v>
      </c>
      <c r="C430" s="62">
        <v>53600</v>
      </c>
      <c r="D430" s="62">
        <v>6795</v>
      </c>
      <c r="E430" s="62">
        <v>5255</v>
      </c>
      <c r="F430" s="62">
        <v>86795</v>
      </c>
      <c r="G430" s="62">
        <v>1</v>
      </c>
      <c r="I430" s="84"/>
    </row>
    <row r="431" spans="1:9">
      <c r="A431" s="60">
        <v>471000</v>
      </c>
      <c r="B431" s="55">
        <v>34800</v>
      </c>
      <c r="C431" s="55">
        <v>53400</v>
      </c>
      <c r="D431" s="55">
        <v>6820</v>
      </c>
      <c r="E431" s="55">
        <v>5235</v>
      </c>
      <c r="F431" s="55">
        <v>87075</v>
      </c>
      <c r="G431" s="55">
        <v>1</v>
      </c>
      <c r="I431" s="84"/>
    </row>
    <row r="432" spans="1:9">
      <c r="A432" s="61">
        <v>472000</v>
      </c>
      <c r="B432" s="62">
        <v>34900</v>
      </c>
      <c r="C432" s="62">
        <v>53200</v>
      </c>
      <c r="D432" s="62">
        <v>6845</v>
      </c>
      <c r="E432" s="62">
        <v>5215</v>
      </c>
      <c r="F432" s="62">
        <v>87355</v>
      </c>
      <c r="G432" s="62">
        <v>1</v>
      </c>
      <c r="I432" s="84"/>
    </row>
    <row r="433" spans="1:9">
      <c r="A433" s="60">
        <v>473000</v>
      </c>
      <c r="B433" s="55">
        <v>35000</v>
      </c>
      <c r="C433" s="55">
        <v>53000</v>
      </c>
      <c r="D433" s="55">
        <v>6870</v>
      </c>
      <c r="E433" s="55">
        <v>5195</v>
      </c>
      <c r="F433" s="55">
        <v>87635</v>
      </c>
      <c r="G433" s="55">
        <v>1</v>
      </c>
      <c r="I433" s="84"/>
    </row>
    <row r="434" spans="1:9">
      <c r="A434" s="61">
        <v>474000</v>
      </c>
      <c r="B434" s="62">
        <v>35000</v>
      </c>
      <c r="C434" s="62">
        <v>54000</v>
      </c>
      <c r="D434" s="62">
        <v>6870</v>
      </c>
      <c r="E434" s="62">
        <v>5295</v>
      </c>
      <c r="F434" s="62">
        <v>87735</v>
      </c>
      <c r="G434" s="62">
        <v>1</v>
      </c>
      <c r="I434" s="84"/>
    </row>
    <row r="435" spans="1:9">
      <c r="A435" s="60">
        <v>475000</v>
      </c>
      <c r="B435" s="55">
        <v>35100</v>
      </c>
      <c r="C435" s="55">
        <v>53800</v>
      </c>
      <c r="D435" s="55">
        <v>6895</v>
      </c>
      <c r="E435" s="55">
        <v>5275</v>
      </c>
      <c r="F435" s="55">
        <v>88015</v>
      </c>
      <c r="G435" s="55">
        <v>1</v>
      </c>
      <c r="I435" s="84"/>
    </row>
    <row r="436" spans="1:9">
      <c r="A436" s="61">
        <v>476000</v>
      </c>
      <c r="B436" s="62">
        <v>35200</v>
      </c>
      <c r="C436" s="62">
        <v>53600</v>
      </c>
      <c r="D436" s="62">
        <v>6920</v>
      </c>
      <c r="E436" s="62">
        <v>5255</v>
      </c>
      <c r="F436" s="62">
        <v>88295</v>
      </c>
      <c r="G436" s="62">
        <v>1</v>
      </c>
      <c r="I436" s="84"/>
    </row>
    <row r="437" spans="1:9">
      <c r="A437" s="60">
        <v>477000</v>
      </c>
      <c r="B437" s="55">
        <v>35300</v>
      </c>
      <c r="C437" s="55">
        <v>53400</v>
      </c>
      <c r="D437" s="55">
        <v>6945</v>
      </c>
      <c r="E437" s="55">
        <v>5235</v>
      </c>
      <c r="F437" s="55">
        <v>88575</v>
      </c>
      <c r="G437" s="55">
        <v>1</v>
      </c>
      <c r="I437" s="84"/>
    </row>
    <row r="438" spans="1:9">
      <c r="A438" s="61">
        <v>478000</v>
      </c>
      <c r="B438" s="62">
        <v>35400</v>
      </c>
      <c r="C438" s="62">
        <v>53200</v>
      </c>
      <c r="D438" s="62">
        <v>6970</v>
      </c>
      <c r="E438" s="62">
        <v>5215</v>
      </c>
      <c r="F438" s="62">
        <v>88855</v>
      </c>
      <c r="G438" s="62">
        <v>1</v>
      </c>
      <c r="I438" s="84"/>
    </row>
    <row r="439" spans="1:9">
      <c r="A439" s="60">
        <v>479000</v>
      </c>
      <c r="B439" s="55">
        <v>35500</v>
      </c>
      <c r="C439" s="55">
        <v>53000</v>
      </c>
      <c r="D439" s="55">
        <v>6995</v>
      </c>
      <c r="E439" s="55">
        <v>5195</v>
      </c>
      <c r="F439" s="55">
        <v>89135</v>
      </c>
      <c r="G439" s="55">
        <v>1</v>
      </c>
      <c r="I439" s="84"/>
    </row>
    <row r="440" spans="1:9">
      <c r="A440" s="61">
        <v>480000</v>
      </c>
      <c r="B440" s="62">
        <v>35500</v>
      </c>
      <c r="C440" s="62">
        <v>54000</v>
      </c>
      <c r="D440" s="62">
        <v>6995</v>
      </c>
      <c r="E440" s="62">
        <v>5295</v>
      </c>
      <c r="F440" s="62">
        <v>89235</v>
      </c>
      <c r="G440" s="62">
        <v>1</v>
      </c>
      <c r="I440" s="84"/>
    </row>
    <row r="441" spans="1:9">
      <c r="A441" s="60">
        <v>481000</v>
      </c>
      <c r="B441" s="55">
        <v>35600</v>
      </c>
      <c r="C441" s="55">
        <v>53800</v>
      </c>
      <c r="D441" s="55">
        <v>7020</v>
      </c>
      <c r="E441" s="55">
        <v>5275</v>
      </c>
      <c r="F441" s="55">
        <v>89515</v>
      </c>
      <c r="G441" s="55">
        <v>1</v>
      </c>
      <c r="I441" s="84"/>
    </row>
    <row r="442" spans="1:9">
      <c r="A442" s="61">
        <v>482000</v>
      </c>
      <c r="B442" s="62">
        <v>35700</v>
      </c>
      <c r="C442" s="62">
        <v>53600</v>
      </c>
      <c r="D442" s="62">
        <v>7045</v>
      </c>
      <c r="E442" s="62">
        <v>5255</v>
      </c>
      <c r="F442" s="62">
        <v>89795</v>
      </c>
      <c r="G442" s="62">
        <v>1</v>
      </c>
      <c r="I442" s="84"/>
    </row>
    <row r="443" spans="1:9">
      <c r="A443" s="60">
        <v>483000</v>
      </c>
      <c r="B443" s="55">
        <v>35800</v>
      </c>
      <c r="C443" s="55">
        <v>53400</v>
      </c>
      <c r="D443" s="55">
        <v>7070</v>
      </c>
      <c r="E443" s="55">
        <v>5235</v>
      </c>
      <c r="F443" s="55">
        <v>90075</v>
      </c>
      <c r="G443" s="55">
        <v>1</v>
      </c>
      <c r="I443" s="84"/>
    </row>
    <row r="444" spans="1:9">
      <c r="A444" s="61">
        <v>484000</v>
      </c>
      <c r="B444" s="62">
        <v>35900</v>
      </c>
      <c r="C444" s="62">
        <v>53200</v>
      </c>
      <c r="D444" s="62">
        <v>7095</v>
      </c>
      <c r="E444" s="62">
        <v>5215</v>
      </c>
      <c r="F444" s="62">
        <v>90355</v>
      </c>
      <c r="G444" s="62">
        <v>1</v>
      </c>
      <c r="I444" s="84"/>
    </row>
    <row r="445" spans="1:9">
      <c r="A445" s="60">
        <v>485000</v>
      </c>
      <c r="B445" s="55">
        <v>36000</v>
      </c>
      <c r="C445" s="55">
        <v>53000</v>
      </c>
      <c r="D445" s="55">
        <v>7120</v>
      </c>
      <c r="E445" s="55">
        <v>5195</v>
      </c>
      <c r="F445" s="55">
        <v>90635</v>
      </c>
      <c r="G445" s="55">
        <v>1</v>
      </c>
      <c r="I445" s="84"/>
    </row>
    <row r="446" spans="1:9">
      <c r="A446" s="61">
        <v>486000</v>
      </c>
      <c r="B446" s="62">
        <v>36000</v>
      </c>
      <c r="C446" s="62">
        <v>54000</v>
      </c>
      <c r="D446" s="62">
        <v>7120</v>
      </c>
      <c r="E446" s="62">
        <v>5295</v>
      </c>
      <c r="F446" s="62">
        <v>90735</v>
      </c>
      <c r="G446" s="62">
        <v>1</v>
      </c>
      <c r="I446" s="84"/>
    </row>
    <row r="447" spans="1:9">
      <c r="A447" s="60">
        <v>487000</v>
      </c>
      <c r="B447" s="55">
        <v>36100</v>
      </c>
      <c r="C447" s="55">
        <v>53800</v>
      </c>
      <c r="D447" s="55">
        <v>7145</v>
      </c>
      <c r="E447" s="55">
        <v>5275</v>
      </c>
      <c r="F447" s="55">
        <v>91015</v>
      </c>
      <c r="G447" s="55">
        <v>1</v>
      </c>
      <c r="I447" s="84"/>
    </row>
    <row r="448" spans="1:9">
      <c r="A448" s="61">
        <v>488000</v>
      </c>
      <c r="B448" s="62">
        <v>36200</v>
      </c>
      <c r="C448" s="62">
        <v>53600</v>
      </c>
      <c r="D448" s="62">
        <v>7170</v>
      </c>
      <c r="E448" s="62">
        <v>5255</v>
      </c>
      <c r="F448" s="62">
        <v>91295</v>
      </c>
      <c r="G448" s="62">
        <v>1</v>
      </c>
      <c r="I448" s="84"/>
    </row>
    <row r="449" spans="1:9">
      <c r="A449" s="60">
        <v>489000</v>
      </c>
      <c r="B449" s="55">
        <v>36300</v>
      </c>
      <c r="C449" s="55">
        <v>53400</v>
      </c>
      <c r="D449" s="55">
        <v>7195</v>
      </c>
      <c r="E449" s="55">
        <v>5235</v>
      </c>
      <c r="F449" s="55">
        <v>91575</v>
      </c>
      <c r="G449" s="55">
        <v>1</v>
      </c>
      <c r="I449" s="84"/>
    </row>
    <row r="450" spans="1:9">
      <c r="A450" s="61">
        <v>490000</v>
      </c>
      <c r="B450" s="62">
        <v>36400</v>
      </c>
      <c r="C450" s="62">
        <v>53200</v>
      </c>
      <c r="D450" s="62">
        <v>7220</v>
      </c>
      <c r="E450" s="62">
        <v>5215</v>
      </c>
      <c r="F450" s="62">
        <v>91855</v>
      </c>
      <c r="G450" s="62">
        <v>1</v>
      </c>
      <c r="I450" s="84"/>
    </row>
    <row r="451" spans="1:9">
      <c r="A451" s="60">
        <v>491000</v>
      </c>
      <c r="B451" s="55">
        <v>36500</v>
      </c>
      <c r="C451" s="55">
        <v>53000</v>
      </c>
      <c r="D451" s="55">
        <v>7245</v>
      </c>
      <c r="E451" s="55">
        <v>5195</v>
      </c>
      <c r="F451" s="55">
        <v>92135</v>
      </c>
      <c r="G451" s="55">
        <v>1</v>
      </c>
      <c r="I451" s="84"/>
    </row>
    <row r="452" spans="1:9">
      <c r="A452" s="61">
        <v>492000</v>
      </c>
      <c r="B452" s="62">
        <v>36500</v>
      </c>
      <c r="C452" s="62">
        <v>54000</v>
      </c>
      <c r="D452" s="62">
        <v>7245</v>
      </c>
      <c r="E452" s="62">
        <v>5295</v>
      </c>
      <c r="F452" s="62">
        <v>92235</v>
      </c>
      <c r="G452" s="62">
        <v>1</v>
      </c>
      <c r="I452" s="84"/>
    </row>
    <row r="453" spans="1:9">
      <c r="A453" s="60">
        <v>493000</v>
      </c>
      <c r="B453" s="55">
        <v>36600</v>
      </c>
      <c r="C453" s="55">
        <v>53800</v>
      </c>
      <c r="D453" s="55">
        <v>7270</v>
      </c>
      <c r="E453" s="55">
        <v>5275</v>
      </c>
      <c r="F453" s="55">
        <v>92515</v>
      </c>
      <c r="G453" s="55">
        <v>1</v>
      </c>
      <c r="I453" s="84"/>
    </row>
    <row r="454" spans="1:9">
      <c r="A454" s="61">
        <v>494000</v>
      </c>
      <c r="B454" s="62">
        <v>36700</v>
      </c>
      <c r="C454" s="62">
        <v>53600</v>
      </c>
      <c r="D454" s="62">
        <v>7295</v>
      </c>
      <c r="E454" s="62">
        <v>5255</v>
      </c>
      <c r="F454" s="62">
        <v>92795</v>
      </c>
      <c r="G454" s="62">
        <v>1</v>
      </c>
      <c r="I454" s="84"/>
    </row>
    <row r="455" spans="1:9">
      <c r="A455" s="60">
        <v>495000</v>
      </c>
      <c r="B455" s="55">
        <v>36800</v>
      </c>
      <c r="C455" s="55">
        <v>53400</v>
      </c>
      <c r="D455" s="55">
        <v>7320</v>
      </c>
      <c r="E455" s="55">
        <v>5235</v>
      </c>
      <c r="F455" s="55">
        <v>93075</v>
      </c>
      <c r="G455" s="55">
        <v>1</v>
      </c>
      <c r="I455" s="84"/>
    </row>
    <row r="456" spans="1:9">
      <c r="A456" s="61">
        <v>496000</v>
      </c>
      <c r="B456" s="62">
        <v>36900</v>
      </c>
      <c r="C456" s="62">
        <v>53200</v>
      </c>
      <c r="D456" s="62">
        <v>7345</v>
      </c>
      <c r="E456" s="62">
        <v>5215</v>
      </c>
      <c r="F456" s="62">
        <v>93355</v>
      </c>
      <c r="G456" s="62">
        <v>1</v>
      </c>
      <c r="I456" s="84"/>
    </row>
    <row r="457" spans="1:9">
      <c r="A457" s="60">
        <v>497000</v>
      </c>
      <c r="B457" s="55">
        <v>37000</v>
      </c>
      <c r="C457" s="55">
        <v>53000</v>
      </c>
      <c r="D457" s="55">
        <v>7370</v>
      </c>
      <c r="E457" s="55">
        <v>5195</v>
      </c>
      <c r="F457" s="55">
        <v>93635</v>
      </c>
      <c r="G457" s="55">
        <v>1</v>
      </c>
      <c r="I457" s="84"/>
    </row>
    <row r="458" spans="1:9">
      <c r="A458" s="61">
        <v>498000</v>
      </c>
      <c r="B458" s="62">
        <v>37000</v>
      </c>
      <c r="C458" s="62">
        <v>54000</v>
      </c>
      <c r="D458" s="62">
        <v>7370</v>
      </c>
      <c r="E458" s="62">
        <v>5295</v>
      </c>
      <c r="F458" s="62">
        <v>93735</v>
      </c>
      <c r="G458" s="62">
        <v>1</v>
      </c>
      <c r="I458" s="84"/>
    </row>
    <row r="459" spans="1:9">
      <c r="A459" s="60">
        <v>499000</v>
      </c>
      <c r="B459" s="55">
        <v>37100</v>
      </c>
      <c r="C459" s="55">
        <v>53800</v>
      </c>
      <c r="D459" s="55">
        <v>7395</v>
      </c>
      <c r="E459" s="55">
        <v>5275</v>
      </c>
      <c r="F459" s="55">
        <v>94015</v>
      </c>
      <c r="G459" s="55">
        <v>1</v>
      </c>
      <c r="I459" s="84"/>
    </row>
    <row r="460" spans="1:9">
      <c r="A460" s="61">
        <v>500000</v>
      </c>
      <c r="B460" s="62">
        <v>37200</v>
      </c>
      <c r="C460" s="62">
        <v>53600</v>
      </c>
      <c r="D460" s="62">
        <v>7420</v>
      </c>
      <c r="E460" s="62">
        <v>5255</v>
      </c>
      <c r="F460" s="62">
        <v>94295</v>
      </c>
      <c r="G460" s="62">
        <v>1</v>
      </c>
      <c r="I460" s="84"/>
    </row>
    <row r="461" spans="1:9">
      <c r="A461" s="60">
        <v>501000</v>
      </c>
      <c r="B461" s="55">
        <v>37300</v>
      </c>
      <c r="C461" s="55">
        <v>53400</v>
      </c>
      <c r="D461" s="55">
        <v>7445</v>
      </c>
      <c r="E461" s="55">
        <v>5235</v>
      </c>
      <c r="F461" s="55">
        <v>94575</v>
      </c>
      <c r="G461" s="55">
        <v>1</v>
      </c>
      <c r="I461" s="84"/>
    </row>
    <row r="462" spans="1:9">
      <c r="A462" s="61">
        <v>502000</v>
      </c>
      <c r="B462" s="62">
        <v>37400</v>
      </c>
      <c r="C462" s="62">
        <v>53200</v>
      </c>
      <c r="D462" s="62">
        <v>7470</v>
      </c>
      <c r="E462" s="62">
        <v>5215</v>
      </c>
      <c r="F462" s="62">
        <v>94855</v>
      </c>
      <c r="G462" s="62">
        <v>1</v>
      </c>
      <c r="I462" s="84"/>
    </row>
    <row r="463" spans="1:9">
      <c r="A463" s="60">
        <v>503000</v>
      </c>
      <c r="B463" s="55">
        <v>37500</v>
      </c>
      <c r="C463" s="55">
        <v>53000</v>
      </c>
      <c r="D463" s="55">
        <v>7495</v>
      </c>
      <c r="E463" s="55">
        <v>5195</v>
      </c>
      <c r="F463" s="55">
        <v>95135</v>
      </c>
      <c r="G463" s="55">
        <v>1</v>
      </c>
      <c r="I463" s="84"/>
    </row>
    <row r="464" spans="1:9">
      <c r="A464" s="61">
        <v>504000</v>
      </c>
      <c r="B464" s="62">
        <v>37500</v>
      </c>
      <c r="C464" s="62">
        <v>54000</v>
      </c>
      <c r="D464" s="62">
        <v>7495</v>
      </c>
      <c r="E464" s="62">
        <v>5295</v>
      </c>
      <c r="F464" s="62">
        <v>95235</v>
      </c>
      <c r="G464" s="62">
        <v>1</v>
      </c>
      <c r="I464" s="84"/>
    </row>
    <row r="465" spans="1:9">
      <c r="A465" s="60">
        <v>505000</v>
      </c>
      <c r="B465" s="55">
        <v>37600</v>
      </c>
      <c r="C465" s="55">
        <v>53800</v>
      </c>
      <c r="D465" s="55">
        <v>7520</v>
      </c>
      <c r="E465" s="55">
        <v>5275</v>
      </c>
      <c r="F465" s="55">
        <v>95515</v>
      </c>
      <c r="G465" s="55">
        <v>1</v>
      </c>
      <c r="I465" s="84"/>
    </row>
    <row r="466" spans="1:9">
      <c r="A466" s="61">
        <v>506000</v>
      </c>
      <c r="B466" s="62">
        <v>37700</v>
      </c>
      <c r="C466" s="62">
        <v>53600</v>
      </c>
      <c r="D466" s="62">
        <v>7545</v>
      </c>
      <c r="E466" s="62">
        <v>5255</v>
      </c>
      <c r="F466" s="62">
        <v>95795</v>
      </c>
      <c r="G466" s="62">
        <v>1</v>
      </c>
      <c r="I466" s="84"/>
    </row>
    <row r="467" spans="1:9">
      <c r="A467" s="60">
        <v>507000</v>
      </c>
      <c r="B467" s="55">
        <v>37800</v>
      </c>
      <c r="C467" s="55">
        <v>53400</v>
      </c>
      <c r="D467" s="55">
        <v>7570</v>
      </c>
      <c r="E467" s="55">
        <v>5235</v>
      </c>
      <c r="F467" s="55">
        <v>96075</v>
      </c>
      <c r="G467" s="55">
        <v>1</v>
      </c>
      <c r="I467" s="84"/>
    </row>
    <row r="468" spans="1:9">
      <c r="A468" s="61">
        <v>508000</v>
      </c>
      <c r="B468" s="62">
        <v>37900</v>
      </c>
      <c r="C468" s="62">
        <v>53200</v>
      </c>
      <c r="D468" s="62">
        <v>7595</v>
      </c>
      <c r="E468" s="62">
        <v>5215</v>
      </c>
      <c r="F468" s="62">
        <v>96355</v>
      </c>
      <c r="G468" s="62">
        <v>1</v>
      </c>
      <c r="I468" s="84"/>
    </row>
    <row r="469" spans="1:9">
      <c r="A469" s="60">
        <v>509000</v>
      </c>
      <c r="B469" s="55">
        <v>38000</v>
      </c>
      <c r="C469" s="55">
        <v>53000</v>
      </c>
      <c r="D469" s="55">
        <v>7620</v>
      </c>
      <c r="E469" s="55">
        <v>5195</v>
      </c>
      <c r="F469" s="55">
        <v>96635</v>
      </c>
      <c r="G469" s="55">
        <v>1</v>
      </c>
      <c r="I469" s="84"/>
    </row>
    <row r="470" spans="1:9">
      <c r="A470" s="61">
        <v>510000</v>
      </c>
      <c r="B470" s="62">
        <v>38000</v>
      </c>
      <c r="C470" s="62">
        <v>54000</v>
      </c>
      <c r="D470" s="62">
        <v>7620</v>
      </c>
      <c r="E470" s="62">
        <v>5295</v>
      </c>
      <c r="F470" s="62">
        <v>96735</v>
      </c>
      <c r="G470" s="62">
        <v>1</v>
      </c>
      <c r="I470" s="84"/>
    </row>
    <row r="471" spans="1:9">
      <c r="A471" s="60">
        <v>511000</v>
      </c>
      <c r="B471" s="55">
        <v>38100</v>
      </c>
      <c r="C471" s="55">
        <v>53800</v>
      </c>
      <c r="D471" s="55">
        <v>7645</v>
      </c>
      <c r="E471" s="55">
        <v>5275</v>
      </c>
      <c r="F471" s="55">
        <v>97015</v>
      </c>
      <c r="G471" s="55">
        <v>1</v>
      </c>
      <c r="I471" s="84"/>
    </row>
    <row r="472" spans="1:9">
      <c r="A472" s="61">
        <v>512000</v>
      </c>
      <c r="B472" s="62">
        <v>38200</v>
      </c>
      <c r="C472" s="62">
        <v>53600</v>
      </c>
      <c r="D472" s="62">
        <v>7670</v>
      </c>
      <c r="E472" s="62">
        <v>5255</v>
      </c>
      <c r="F472" s="62">
        <v>97295</v>
      </c>
      <c r="G472" s="62">
        <v>1</v>
      </c>
      <c r="I472" s="84"/>
    </row>
    <row r="473" spans="1:9">
      <c r="A473" s="60">
        <v>513000</v>
      </c>
      <c r="B473" s="55">
        <v>38300</v>
      </c>
      <c r="C473" s="55">
        <v>53400</v>
      </c>
      <c r="D473" s="55">
        <v>7695</v>
      </c>
      <c r="E473" s="55">
        <v>5235</v>
      </c>
      <c r="F473" s="55">
        <v>97575</v>
      </c>
      <c r="G473" s="55">
        <v>1</v>
      </c>
      <c r="I473" s="84"/>
    </row>
    <row r="474" spans="1:9">
      <c r="A474" s="61">
        <v>514000</v>
      </c>
      <c r="B474" s="62">
        <v>38400</v>
      </c>
      <c r="C474" s="62">
        <v>53200</v>
      </c>
      <c r="D474" s="62">
        <v>7720</v>
      </c>
      <c r="E474" s="62">
        <v>5215</v>
      </c>
      <c r="F474" s="62">
        <v>97855</v>
      </c>
      <c r="G474" s="62">
        <v>1</v>
      </c>
      <c r="I474" s="84"/>
    </row>
    <row r="475" spans="1:9">
      <c r="A475" s="60">
        <v>515000</v>
      </c>
      <c r="B475" s="55">
        <v>38500</v>
      </c>
      <c r="C475" s="55">
        <v>53000</v>
      </c>
      <c r="D475" s="55">
        <v>7745</v>
      </c>
      <c r="E475" s="55">
        <v>5195</v>
      </c>
      <c r="F475" s="55">
        <v>98135</v>
      </c>
      <c r="G475" s="55">
        <v>1</v>
      </c>
      <c r="I475" s="84"/>
    </row>
    <row r="476" spans="1:9">
      <c r="A476" s="61">
        <v>516000</v>
      </c>
      <c r="B476" s="62">
        <v>38500</v>
      </c>
      <c r="C476" s="62">
        <v>54000</v>
      </c>
      <c r="D476" s="62">
        <v>7745</v>
      </c>
      <c r="E476" s="62">
        <v>5295</v>
      </c>
      <c r="F476" s="62">
        <v>98235</v>
      </c>
      <c r="G476" s="62">
        <v>1</v>
      </c>
      <c r="I476" s="84"/>
    </row>
    <row r="477" spans="1:9">
      <c r="A477" s="60">
        <v>517000</v>
      </c>
      <c r="B477" s="55">
        <v>38600</v>
      </c>
      <c r="C477" s="55">
        <v>53800</v>
      </c>
      <c r="D477" s="55">
        <v>7775</v>
      </c>
      <c r="E477" s="55">
        <v>5275</v>
      </c>
      <c r="F477" s="55">
        <v>98575</v>
      </c>
      <c r="G477" s="55">
        <v>1</v>
      </c>
      <c r="I477" s="84"/>
    </row>
    <row r="478" spans="1:9">
      <c r="A478" s="61">
        <v>518000</v>
      </c>
      <c r="B478" s="62">
        <v>38700</v>
      </c>
      <c r="C478" s="62">
        <v>53600</v>
      </c>
      <c r="D478" s="62">
        <v>7805</v>
      </c>
      <c r="E478" s="62">
        <v>5255</v>
      </c>
      <c r="F478" s="62">
        <v>98915</v>
      </c>
      <c r="G478" s="62">
        <v>1</v>
      </c>
      <c r="I478" s="84"/>
    </row>
    <row r="479" spans="1:9">
      <c r="A479" s="60">
        <v>519000</v>
      </c>
      <c r="B479" s="55">
        <v>38800</v>
      </c>
      <c r="C479" s="55">
        <v>53400</v>
      </c>
      <c r="D479" s="55">
        <v>7835</v>
      </c>
      <c r="E479" s="55">
        <v>5235</v>
      </c>
      <c r="F479" s="55">
        <v>99255</v>
      </c>
      <c r="G479" s="55">
        <v>1</v>
      </c>
      <c r="I479" s="84"/>
    </row>
    <row r="480" spans="1:9">
      <c r="A480" s="61">
        <v>520000</v>
      </c>
      <c r="B480" s="62">
        <v>38900</v>
      </c>
      <c r="C480" s="62">
        <v>53200</v>
      </c>
      <c r="D480" s="62">
        <v>7865</v>
      </c>
      <c r="E480" s="62">
        <v>5215</v>
      </c>
      <c r="F480" s="62">
        <v>99595</v>
      </c>
      <c r="G480" s="62">
        <v>1</v>
      </c>
      <c r="I480" s="84"/>
    </row>
    <row r="481" spans="1:9">
      <c r="A481" s="60">
        <v>521000</v>
      </c>
      <c r="B481" s="55">
        <v>39000</v>
      </c>
      <c r="C481" s="55">
        <v>53000</v>
      </c>
      <c r="D481" s="55">
        <v>7895</v>
      </c>
      <c r="E481" s="55">
        <v>5195</v>
      </c>
      <c r="F481" s="55">
        <v>99935</v>
      </c>
      <c r="G481" s="55">
        <v>1</v>
      </c>
      <c r="I481" s="84"/>
    </row>
    <row r="482" spans="1:9">
      <c r="A482" s="61">
        <v>522000</v>
      </c>
      <c r="B482" s="62">
        <v>39000</v>
      </c>
      <c r="C482" s="62">
        <v>54000</v>
      </c>
      <c r="D482" s="62">
        <v>7895</v>
      </c>
      <c r="E482" s="62">
        <v>5295</v>
      </c>
      <c r="F482" s="62">
        <v>100035</v>
      </c>
      <c r="G482" s="62">
        <v>1</v>
      </c>
      <c r="I482" s="84"/>
    </row>
    <row r="483" spans="1:9">
      <c r="A483" s="60">
        <v>523000</v>
      </c>
      <c r="B483" s="55">
        <v>39100</v>
      </c>
      <c r="C483" s="55">
        <v>53800</v>
      </c>
      <c r="D483" s="55">
        <v>7925</v>
      </c>
      <c r="E483" s="55">
        <v>5275</v>
      </c>
      <c r="F483" s="55">
        <v>100375</v>
      </c>
      <c r="G483" s="55">
        <v>1</v>
      </c>
      <c r="I483" s="84"/>
    </row>
    <row r="484" spans="1:9">
      <c r="A484" s="61">
        <v>524000</v>
      </c>
      <c r="B484" s="62">
        <v>39200</v>
      </c>
      <c r="C484" s="62">
        <v>53600</v>
      </c>
      <c r="D484" s="62">
        <v>7955</v>
      </c>
      <c r="E484" s="62">
        <v>5255</v>
      </c>
      <c r="F484" s="62">
        <v>100715</v>
      </c>
      <c r="G484" s="62">
        <v>1</v>
      </c>
      <c r="I484" s="84"/>
    </row>
    <row r="485" spans="1:9">
      <c r="A485" s="60">
        <v>525000</v>
      </c>
      <c r="B485" s="55">
        <v>39300</v>
      </c>
      <c r="C485" s="55">
        <v>53400</v>
      </c>
      <c r="D485" s="55">
        <v>7985</v>
      </c>
      <c r="E485" s="55">
        <v>5235</v>
      </c>
      <c r="F485" s="55">
        <v>101055</v>
      </c>
      <c r="G485" s="55">
        <v>1</v>
      </c>
      <c r="I485" s="84"/>
    </row>
    <row r="486" spans="1:9">
      <c r="A486" s="61">
        <v>526000</v>
      </c>
      <c r="B486" s="62">
        <v>39400</v>
      </c>
      <c r="C486" s="62">
        <v>53200</v>
      </c>
      <c r="D486" s="62">
        <v>8015</v>
      </c>
      <c r="E486" s="62">
        <v>5215</v>
      </c>
      <c r="F486" s="62">
        <v>101395</v>
      </c>
      <c r="G486" s="62">
        <v>1</v>
      </c>
      <c r="I486" s="84"/>
    </row>
    <row r="487" spans="1:9">
      <c r="A487" s="60">
        <v>527000</v>
      </c>
      <c r="B487" s="55">
        <v>39500</v>
      </c>
      <c r="C487" s="55">
        <v>53000</v>
      </c>
      <c r="D487" s="55">
        <v>8045</v>
      </c>
      <c r="E487" s="55">
        <v>5195</v>
      </c>
      <c r="F487" s="55">
        <v>101735</v>
      </c>
      <c r="G487" s="55">
        <v>1</v>
      </c>
      <c r="I487" s="84"/>
    </row>
    <row r="488" spans="1:9">
      <c r="A488" s="61">
        <v>528000</v>
      </c>
      <c r="B488" s="62">
        <v>39500</v>
      </c>
      <c r="C488" s="62">
        <v>54000</v>
      </c>
      <c r="D488" s="62">
        <v>8045</v>
      </c>
      <c r="E488" s="62">
        <v>5295</v>
      </c>
      <c r="F488" s="62">
        <v>101835</v>
      </c>
      <c r="G488" s="62">
        <v>1</v>
      </c>
      <c r="I488" s="84"/>
    </row>
    <row r="489" spans="1:9">
      <c r="A489" s="60">
        <v>529000</v>
      </c>
      <c r="B489" s="55">
        <v>39600</v>
      </c>
      <c r="C489" s="55">
        <v>53800</v>
      </c>
      <c r="D489" s="55">
        <v>8075</v>
      </c>
      <c r="E489" s="55">
        <v>5275</v>
      </c>
      <c r="F489" s="55">
        <v>102175</v>
      </c>
      <c r="G489" s="55">
        <v>1</v>
      </c>
      <c r="I489" s="84"/>
    </row>
    <row r="490" spans="1:9">
      <c r="A490" s="61">
        <v>530000</v>
      </c>
      <c r="B490" s="62">
        <v>39700</v>
      </c>
      <c r="C490" s="62">
        <v>53600</v>
      </c>
      <c r="D490" s="62">
        <v>8105</v>
      </c>
      <c r="E490" s="62">
        <v>5255</v>
      </c>
      <c r="F490" s="62">
        <v>102515</v>
      </c>
      <c r="G490" s="62">
        <v>1</v>
      </c>
      <c r="I490" s="84"/>
    </row>
    <row r="491" spans="1:9">
      <c r="A491" s="60">
        <v>531000</v>
      </c>
      <c r="B491" s="55">
        <v>39800</v>
      </c>
      <c r="C491" s="55">
        <v>53400</v>
      </c>
      <c r="D491" s="55">
        <v>8135</v>
      </c>
      <c r="E491" s="55">
        <v>5235</v>
      </c>
      <c r="F491" s="55">
        <v>102855</v>
      </c>
      <c r="G491" s="55">
        <v>1</v>
      </c>
      <c r="I491" s="84"/>
    </row>
    <row r="492" spans="1:9">
      <c r="A492" s="61">
        <v>532000</v>
      </c>
      <c r="B492" s="62">
        <v>39900</v>
      </c>
      <c r="C492" s="62">
        <v>53200</v>
      </c>
      <c r="D492" s="62">
        <v>8165</v>
      </c>
      <c r="E492" s="62">
        <v>5215</v>
      </c>
      <c r="F492" s="62">
        <v>103195</v>
      </c>
      <c r="G492" s="62">
        <v>1</v>
      </c>
      <c r="I492" s="84"/>
    </row>
    <row r="493" spans="1:9">
      <c r="A493" s="60">
        <v>533000</v>
      </c>
      <c r="B493" s="55">
        <v>40000</v>
      </c>
      <c r="C493" s="55">
        <v>53000</v>
      </c>
      <c r="D493" s="55">
        <v>8195</v>
      </c>
      <c r="E493" s="55">
        <v>5195</v>
      </c>
      <c r="F493" s="55">
        <v>103535</v>
      </c>
      <c r="G493" s="55">
        <v>1</v>
      </c>
      <c r="I493" s="84"/>
    </row>
    <row r="494" spans="1:9">
      <c r="A494" s="61">
        <v>534000</v>
      </c>
      <c r="B494" s="62">
        <v>40000</v>
      </c>
      <c r="C494" s="62">
        <v>54000</v>
      </c>
      <c r="D494" s="62">
        <v>8195</v>
      </c>
      <c r="E494" s="62">
        <v>5295</v>
      </c>
      <c r="F494" s="62">
        <v>103635</v>
      </c>
      <c r="G494" s="62">
        <v>1</v>
      </c>
      <c r="I494" s="84"/>
    </row>
    <row r="495" spans="1:9">
      <c r="A495" s="60">
        <v>535000</v>
      </c>
      <c r="B495" s="55">
        <v>40100</v>
      </c>
      <c r="C495" s="55">
        <v>53800</v>
      </c>
      <c r="D495" s="55">
        <v>8225</v>
      </c>
      <c r="E495" s="55">
        <v>5275</v>
      </c>
      <c r="F495" s="55">
        <v>103975</v>
      </c>
      <c r="G495" s="55">
        <v>1</v>
      </c>
      <c r="I495" s="84"/>
    </row>
    <row r="496" spans="1:9">
      <c r="A496" s="61">
        <v>536000</v>
      </c>
      <c r="B496" s="62">
        <v>40200</v>
      </c>
      <c r="C496" s="62">
        <v>53600</v>
      </c>
      <c r="D496" s="62">
        <v>8255</v>
      </c>
      <c r="E496" s="62">
        <v>5255</v>
      </c>
      <c r="F496" s="62">
        <v>104315</v>
      </c>
      <c r="G496" s="62">
        <v>1</v>
      </c>
      <c r="I496" s="84"/>
    </row>
    <row r="497" spans="1:9">
      <c r="A497" s="60">
        <v>537000</v>
      </c>
      <c r="B497" s="55">
        <v>40300</v>
      </c>
      <c r="C497" s="55">
        <v>53400</v>
      </c>
      <c r="D497" s="55">
        <v>8285</v>
      </c>
      <c r="E497" s="55">
        <v>5235</v>
      </c>
      <c r="F497" s="55">
        <v>104655</v>
      </c>
      <c r="G497" s="55">
        <v>1</v>
      </c>
      <c r="I497" s="84"/>
    </row>
    <row r="498" spans="1:9">
      <c r="A498" s="61">
        <v>538000</v>
      </c>
      <c r="B498" s="62">
        <v>40400</v>
      </c>
      <c r="C498" s="62">
        <v>53200</v>
      </c>
      <c r="D498" s="62">
        <v>8315</v>
      </c>
      <c r="E498" s="62">
        <v>5215</v>
      </c>
      <c r="F498" s="62">
        <v>104995</v>
      </c>
      <c r="G498" s="62">
        <v>1</v>
      </c>
      <c r="I498" s="84"/>
    </row>
    <row r="499" spans="1:9">
      <c r="A499" s="60">
        <v>539000</v>
      </c>
      <c r="B499" s="55">
        <v>40500</v>
      </c>
      <c r="C499" s="55">
        <v>53000</v>
      </c>
      <c r="D499" s="55">
        <v>8345</v>
      </c>
      <c r="E499" s="55">
        <v>5195</v>
      </c>
      <c r="F499" s="55">
        <v>105335</v>
      </c>
      <c r="G499" s="55">
        <v>1</v>
      </c>
      <c r="I499" s="84"/>
    </row>
    <row r="500" spans="1:9">
      <c r="A500" s="61">
        <v>540000</v>
      </c>
      <c r="B500" s="62">
        <v>40500</v>
      </c>
      <c r="C500" s="62">
        <v>54000</v>
      </c>
      <c r="D500" s="62">
        <v>8345</v>
      </c>
      <c r="E500" s="62">
        <v>5295</v>
      </c>
      <c r="F500" s="62">
        <v>105435</v>
      </c>
      <c r="G500" s="62">
        <v>1</v>
      </c>
      <c r="I500" s="84"/>
    </row>
    <row r="501" spans="1:9">
      <c r="A501" s="60">
        <v>541000</v>
      </c>
      <c r="B501" s="55">
        <v>40600</v>
      </c>
      <c r="C501" s="55">
        <v>53800</v>
      </c>
      <c r="D501" s="55">
        <v>8375</v>
      </c>
      <c r="E501" s="55">
        <v>5275</v>
      </c>
      <c r="F501" s="55">
        <v>105775</v>
      </c>
      <c r="G501" s="55">
        <v>1</v>
      </c>
      <c r="I501" s="84"/>
    </row>
    <row r="502" spans="1:9">
      <c r="A502" s="61">
        <v>542000</v>
      </c>
      <c r="B502" s="62">
        <v>40700</v>
      </c>
      <c r="C502" s="62">
        <v>53600</v>
      </c>
      <c r="D502" s="62">
        <v>8405</v>
      </c>
      <c r="E502" s="62">
        <v>5255</v>
      </c>
      <c r="F502" s="62">
        <v>106115</v>
      </c>
      <c r="G502" s="62">
        <v>1</v>
      </c>
      <c r="I502" s="84"/>
    </row>
    <row r="503" spans="1:9">
      <c r="A503" s="60">
        <v>543000</v>
      </c>
      <c r="B503" s="55">
        <v>40800</v>
      </c>
      <c r="C503" s="55">
        <v>53400</v>
      </c>
      <c r="D503" s="55">
        <v>8435</v>
      </c>
      <c r="E503" s="55">
        <v>5235</v>
      </c>
      <c r="F503" s="55">
        <v>106455</v>
      </c>
      <c r="G503" s="55">
        <v>1</v>
      </c>
      <c r="I503" s="84"/>
    </row>
    <row r="504" spans="1:9">
      <c r="A504" s="61">
        <v>544000</v>
      </c>
      <c r="B504" s="62">
        <v>40900</v>
      </c>
      <c r="C504" s="62">
        <v>53200</v>
      </c>
      <c r="D504" s="62">
        <v>8465</v>
      </c>
      <c r="E504" s="62">
        <v>5215</v>
      </c>
      <c r="F504" s="62">
        <v>106795</v>
      </c>
      <c r="G504" s="62">
        <v>1</v>
      </c>
      <c r="I504" s="84"/>
    </row>
    <row r="505" spans="1:9">
      <c r="A505" s="60">
        <v>545000</v>
      </c>
      <c r="B505" s="55">
        <v>41000</v>
      </c>
      <c r="C505" s="55">
        <v>53000</v>
      </c>
      <c r="D505" s="55">
        <v>8495</v>
      </c>
      <c r="E505" s="55">
        <v>5195</v>
      </c>
      <c r="F505" s="55">
        <v>107135</v>
      </c>
      <c r="G505" s="55">
        <v>1</v>
      </c>
      <c r="I505" s="84"/>
    </row>
    <row r="506" spans="1:9">
      <c r="A506" s="61">
        <v>546000</v>
      </c>
      <c r="B506" s="62">
        <v>41000</v>
      </c>
      <c r="C506" s="62">
        <v>54000</v>
      </c>
      <c r="D506" s="62">
        <v>8495</v>
      </c>
      <c r="E506" s="62">
        <v>5295</v>
      </c>
      <c r="F506" s="62">
        <v>107235</v>
      </c>
      <c r="G506" s="62">
        <v>1</v>
      </c>
      <c r="I506" s="84"/>
    </row>
    <row r="507" spans="1:9">
      <c r="A507" s="60">
        <v>547000</v>
      </c>
      <c r="B507" s="55">
        <v>41100</v>
      </c>
      <c r="C507" s="55">
        <v>53800</v>
      </c>
      <c r="D507" s="55">
        <v>8525</v>
      </c>
      <c r="E507" s="55">
        <v>5275</v>
      </c>
      <c r="F507" s="55">
        <v>107575</v>
      </c>
      <c r="G507" s="55">
        <v>1</v>
      </c>
      <c r="I507" s="84"/>
    </row>
    <row r="508" spans="1:9">
      <c r="A508" s="61">
        <v>548000</v>
      </c>
      <c r="B508" s="62">
        <v>41200</v>
      </c>
      <c r="C508" s="62">
        <v>53600</v>
      </c>
      <c r="D508" s="62">
        <v>8555</v>
      </c>
      <c r="E508" s="62">
        <v>5255</v>
      </c>
      <c r="F508" s="62">
        <v>107915</v>
      </c>
      <c r="G508" s="62">
        <v>1</v>
      </c>
      <c r="I508" s="84"/>
    </row>
    <row r="509" spans="1:9">
      <c r="A509" s="60">
        <v>549000</v>
      </c>
      <c r="B509" s="55">
        <v>41300</v>
      </c>
      <c r="C509" s="55">
        <v>53400</v>
      </c>
      <c r="D509" s="55">
        <v>8585</v>
      </c>
      <c r="E509" s="55">
        <v>5235</v>
      </c>
      <c r="F509" s="55">
        <v>108255</v>
      </c>
      <c r="G509" s="55">
        <v>1</v>
      </c>
      <c r="I509" s="84"/>
    </row>
    <row r="510" spans="1:9">
      <c r="A510" s="61">
        <v>550000</v>
      </c>
      <c r="B510" s="62">
        <v>41400</v>
      </c>
      <c r="C510" s="62">
        <v>53200</v>
      </c>
      <c r="D510" s="62">
        <v>8615</v>
      </c>
      <c r="E510" s="62">
        <v>5215</v>
      </c>
      <c r="F510" s="62">
        <v>108595</v>
      </c>
      <c r="G510" s="62">
        <v>1</v>
      </c>
      <c r="I510" s="84"/>
    </row>
    <row r="511" spans="1:9">
      <c r="A511" s="60">
        <v>551000</v>
      </c>
      <c r="B511" s="55">
        <v>41500</v>
      </c>
      <c r="C511" s="55">
        <v>53000</v>
      </c>
      <c r="D511" s="55">
        <v>8645</v>
      </c>
      <c r="E511" s="55">
        <v>5195</v>
      </c>
      <c r="F511" s="55">
        <v>108935</v>
      </c>
      <c r="G511" s="55">
        <v>1</v>
      </c>
      <c r="I511" s="84"/>
    </row>
    <row r="512" spans="1:9">
      <c r="A512" s="61">
        <v>552000</v>
      </c>
      <c r="B512" s="62">
        <v>41500</v>
      </c>
      <c r="C512" s="62">
        <v>54000</v>
      </c>
      <c r="D512" s="62">
        <v>8645</v>
      </c>
      <c r="E512" s="62">
        <v>5295</v>
      </c>
      <c r="F512" s="62">
        <v>109035</v>
      </c>
      <c r="G512" s="62">
        <v>1</v>
      </c>
      <c r="I512" s="84"/>
    </row>
    <row r="513" spans="1:9">
      <c r="A513" s="60">
        <v>553000</v>
      </c>
      <c r="B513" s="55">
        <v>41600</v>
      </c>
      <c r="C513" s="55">
        <v>53800</v>
      </c>
      <c r="D513" s="55">
        <v>8675</v>
      </c>
      <c r="E513" s="55">
        <v>5275</v>
      </c>
      <c r="F513" s="55">
        <v>109375</v>
      </c>
      <c r="G513" s="55">
        <v>1</v>
      </c>
      <c r="I513" s="84"/>
    </row>
    <row r="514" spans="1:9">
      <c r="A514" s="61">
        <v>554000</v>
      </c>
      <c r="B514" s="62">
        <v>41700</v>
      </c>
      <c r="C514" s="62">
        <v>53600</v>
      </c>
      <c r="D514" s="62">
        <v>8705</v>
      </c>
      <c r="E514" s="62">
        <v>5255</v>
      </c>
      <c r="F514" s="62">
        <v>109715</v>
      </c>
      <c r="G514" s="62">
        <v>1</v>
      </c>
      <c r="I514" s="84"/>
    </row>
    <row r="515" spans="1:9">
      <c r="A515" s="60">
        <v>555000</v>
      </c>
      <c r="B515" s="55">
        <v>41800</v>
      </c>
      <c r="C515" s="55">
        <v>53400</v>
      </c>
      <c r="D515" s="55">
        <v>8735</v>
      </c>
      <c r="E515" s="55">
        <v>5235</v>
      </c>
      <c r="F515" s="55">
        <v>110055</v>
      </c>
      <c r="G515" s="55">
        <v>1</v>
      </c>
      <c r="I515" s="84"/>
    </row>
    <row r="516" spans="1:9">
      <c r="A516" s="61">
        <v>556000</v>
      </c>
      <c r="B516" s="62">
        <v>41900</v>
      </c>
      <c r="C516" s="62">
        <v>53200</v>
      </c>
      <c r="D516" s="62">
        <v>8765</v>
      </c>
      <c r="E516" s="62">
        <v>5215</v>
      </c>
      <c r="F516" s="62">
        <v>110395</v>
      </c>
      <c r="G516" s="62">
        <v>1</v>
      </c>
      <c r="I516" s="84"/>
    </row>
    <row r="517" spans="1:9">
      <c r="A517" s="60">
        <v>557000</v>
      </c>
      <c r="B517" s="55">
        <v>42000</v>
      </c>
      <c r="C517" s="55">
        <v>53000</v>
      </c>
      <c r="D517" s="55">
        <v>8795</v>
      </c>
      <c r="E517" s="55">
        <v>5195</v>
      </c>
      <c r="F517" s="55">
        <v>110735</v>
      </c>
      <c r="G517" s="55">
        <v>1</v>
      </c>
      <c r="I517" s="84"/>
    </row>
    <row r="518" spans="1:9">
      <c r="A518" s="61">
        <v>558000</v>
      </c>
      <c r="B518" s="62">
        <v>42000</v>
      </c>
      <c r="C518" s="62">
        <v>54000</v>
      </c>
      <c r="D518" s="62">
        <v>8795</v>
      </c>
      <c r="E518" s="62">
        <v>5295</v>
      </c>
      <c r="F518" s="62">
        <v>110835</v>
      </c>
      <c r="G518" s="62">
        <v>1</v>
      </c>
      <c r="I518" s="84"/>
    </row>
    <row r="519" spans="1:9">
      <c r="A519" s="60">
        <v>559000</v>
      </c>
      <c r="B519" s="55">
        <v>42100</v>
      </c>
      <c r="C519" s="55">
        <v>53800</v>
      </c>
      <c r="D519" s="55">
        <v>8825</v>
      </c>
      <c r="E519" s="55">
        <v>5275</v>
      </c>
      <c r="F519" s="55">
        <v>111175</v>
      </c>
      <c r="G519" s="55">
        <v>1</v>
      </c>
      <c r="I519" s="84"/>
    </row>
    <row r="520" spans="1:9">
      <c r="A520" s="61">
        <v>560000</v>
      </c>
      <c r="B520" s="62">
        <v>37700</v>
      </c>
      <c r="C520" s="62">
        <v>107600</v>
      </c>
      <c r="D520" s="62">
        <v>7545</v>
      </c>
      <c r="E520" s="62">
        <v>20965</v>
      </c>
      <c r="F520" s="62">
        <v>111505</v>
      </c>
      <c r="G520" s="62">
        <v>1</v>
      </c>
      <c r="I520" s="84"/>
    </row>
    <row r="521" spans="1:9">
      <c r="A521" s="60">
        <v>561000</v>
      </c>
      <c r="B521" s="55">
        <v>37800</v>
      </c>
      <c r="C521" s="55">
        <v>107400</v>
      </c>
      <c r="D521" s="55">
        <v>7570</v>
      </c>
      <c r="E521" s="55">
        <v>20925</v>
      </c>
      <c r="F521" s="55">
        <v>111765</v>
      </c>
      <c r="G521" s="55">
        <v>1</v>
      </c>
      <c r="I521" s="84"/>
    </row>
    <row r="522" spans="1:9">
      <c r="A522" s="61">
        <v>562000</v>
      </c>
      <c r="B522" s="62">
        <v>37900</v>
      </c>
      <c r="C522" s="62">
        <v>107200</v>
      </c>
      <c r="D522" s="62">
        <v>7595</v>
      </c>
      <c r="E522" s="62">
        <v>20885</v>
      </c>
      <c r="F522" s="62">
        <v>112025</v>
      </c>
      <c r="G522" s="62">
        <v>1</v>
      </c>
      <c r="I522" s="84"/>
    </row>
    <row r="523" spans="1:9">
      <c r="A523" s="60">
        <v>563000</v>
      </c>
      <c r="B523" s="55">
        <v>38000</v>
      </c>
      <c r="C523" s="55">
        <v>107000</v>
      </c>
      <c r="D523" s="55">
        <v>7620</v>
      </c>
      <c r="E523" s="55">
        <v>20845</v>
      </c>
      <c r="F523" s="55">
        <v>112285</v>
      </c>
      <c r="G523" s="55">
        <v>1</v>
      </c>
      <c r="I523" s="84"/>
    </row>
    <row r="524" spans="1:9">
      <c r="A524" s="61">
        <v>564000</v>
      </c>
      <c r="B524" s="62">
        <v>38000</v>
      </c>
      <c r="C524" s="62">
        <v>108000</v>
      </c>
      <c r="D524" s="62">
        <v>7620</v>
      </c>
      <c r="E524" s="62">
        <v>21045</v>
      </c>
      <c r="F524" s="62">
        <v>112485</v>
      </c>
      <c r="G524" s="62">
        <v>1</v>
      </c>
      <c r="I524" s="84"/>
    </row>
    <row r="525" spans="1:9">
      <c r="A525" s="60">
        <v>565000</v>
      </c>
      <c r="B525" s="55">
        <v>38100</v>
      </c>
      <c r="C525" s="55">
        <v>107800</v>
      </c>
      <c r="D525" s="55">
        <v>7645</v>
      </c>
      <c r="E525" s="55">
        <v>21005</v>
      </c>
      <c r="F525" s="55">
        <v>112745</v>
      </c>
      <c r="G525" s="55">
        <v>1</v>
      </c>
      <c r="I525" s="84"/>
    </row>
    <row r="526" spans="1:9">
      <c r="A526" s="61">
        <v>566000</v>
      </c>
      <c r="B526" s="62">
        <v>38200</v>
      </c>
      <c r="C526" s="62">
        <v>107600</v>
      </c>
      <c r="D526" s="62">
        <v>7670</v>
      </c>
      <c r="E526" s="62">
        <v>20965</v>
      </c>
      <c r="F526" s="62">
        <v>113005</v>
      </c>
      <c r="G526" s="62">
        <v>1</v>
      </c>
      <c r="I526" s="84"/>
    </row>
    <row r="527" spans="1:9">
      <c r="A527" s="60">
        <v>567000</v>
      </c>
      <c r="B527" s="55">
        <v>38300</v>
      </c>
      <c r="C527" s="55">
        <v>107400</v>
      </c>
      <c r="D527" s="55">
        <v>7695</v>
      </c>
      <c r="E527" s="55">
        <v>20925</v>
      </c>
      <c r="F527" s="55">
        <v>113265</v>
      </c>
      <c r="G527" s="55">
        <v>1</v>
      </c>
      <c r="I527" s="84"/>
    </row>
    <row r="528" spans="1:9">
      <c r="A528" s="61">
        <v>568000</v>
      </c>
      <c r="B528" s="62">
        <v>38400</v>
      </c>
      <c r="C528" s="62">
        <v>107200</v>
      </c>
      <c r="D528" s="62">
        <v>7720</v>
      </c>
      <c r="E528" s="62">
        <v>20885</v>
      </c>
      <c r="F528" s="62">
        <v>113525</v>
      </c>
      <c r="G528" s="62">
        <v>1</v>
      </c>
      <c r="I528" s="84"/>
    </row>
    <row r="529" spans="1:9">
      <c r="A529" s="60">
        <v>569000</v>
      </c>
      <c r="B529" s="55">
        <v>38500</v>
      </c>
      <c r="C529" s="55">
        <v>107000</v>
      </c>
      <c r="D529" s="55">
        <v>7745</v>
      </c>
      <c r="E529" s="55">
        <v>20845</v>
      </c>
      <c r="F529" s="55">
        <v>113785</v>
      </c>
      <c r="G529" s="55">
        <v>1</v>
      </c>
      <c r="I529" s="84"/>
    </row>
    <row r="530" spans="1:9">
      <c r="A530" s="61">
        <v>570000</v>
      </c>
      <c r="B530" s="62">
        <v>38500</v>
      </c>
      <c r="C530" s="62">
        <v>108000</v>
      </c>
      <c r="D530" s="62">
        <v>7745</v>
      </c>
      <c r="E530" s="62">
        <v>21045</v>
      </c>
      <c r="F530" s="62">
        <v>113985</v>
      </c>
      <c r="G530" s="62">
        <v>1</v>
      </c>
      <c r="I530" s="84"/>
    </row>
    <row r="531" spans="1:9">
      <c r="A531" s="60">
        <v>571000</v>
      </c>
      <c r="B531" s="55">
        <v>38600</v>
      </c>
      <c r="C531" s="55">
        <v>107800</v>
      </c>
      <c r="D531" s="55">
        <v>7775</v>
      </c>
      <c r="E531" s="55">
        <v>21005</v>
      </c>
      <c r="F531" s="55">
        <v>114305</v>
      </c>
      <c r="G531" s="55">
        <v>1</v>
      </c>
      <c r="I531" s="84"/>
    </row>
    <row r="532" spans="1:9">
      <c r="A532" s="61">
        <v>572000</v>
      </c>
      <c r="B532" s="62">
        <v>38700</v>
      </c>
      <c r="C532" s="62">
        <v>107600</v>
      </c>
      <c r="D532" s="62">
        <v>7805</v>
      </c>
      <c r="E532" s="62">
        <v>20965</v>
      </c>
      <c r="F532" s="62">
        <v>114625</v>
      </c>
      <c r="G532" s="62">
        <v>1</v>
      </c>
      <c r="I532" s="84"/>
    </row>
    <row r="533" spans="1:9">
      <c r="A533" s="60">
        <v>573000</v>
      </c>
      <c r="B533" s="55">
        <v>38800</v>
      </c>
      <c r="C533" s="55">
        <v>107400</v>
      </c>
      <c r="D533" s="55">
        <v>7835</v>
      </c>
      <c r="E533" s="55">
        <v>20925</v>
      </c>
      <c r="F533" s="55">
        <v>114945</v>
      </c>
      <c r="G533" s="55">
        <v>1</v>
      </c>
      <c r="I533" s="84"/>
    </row>
    <row r="534" spans="1:9">
      <c r="A534" s="61">
        <v>574000</v>
      </c>
      <c r="B534" s="62">
        <v>38900</v>
      </c>
      <c r="C534" s="62">
        <v>107200</v>
      </c>
      <c r="D534" s="62">
        <v>7865</v>
      </c>
      <c r="E534" s="62">
        <v>20885</v>
      </c>
      <c r="F534" s="62">
        <v>115265</v>
      </c>
      <c r="G534" s="62">
        <v>1</v>
      </c>
      <c r="I534" s="84"/>
    </row>
    <row r="535" spans="1:9">
      <c r="A535" s="60">
        <v>575000</v>
      </c>
      <c r="B535" s="55">
        <v>39000</v>
      </c>
      <c r="C535" s="55">
        <v>107000</v>
      </c>
      <c r="D535" s="55">
        <v>7895</v>
      </c>
      <c r="E535" s="55">
        <v>20845</v>
      </c>
      <c r="F535" s="55">
        <v>115585</v>
      </c>
      <c r="G535" s="55">
        <v>1</v>
      </c>
      <c r="I535" s="84"/>
    </row>
    <row r="536" spans="1:9">
      <c r="A536" s="61">
        <v>576000</v>
      </c>
      <c r="B536" s="62">
        <v>39000</v>
      </c>
      <c r="C536" s="62">
        <v>108000</v>
      </c>
      <c r="D536" s="62">
        <v>7895</v>
      </c>
      <c r="E536" s="62">
        <v>21045</v>
      </c>
      <c r="F536" s="62">
        <v>115785</v>
      </c>
      <c r="G536" s="62">
        <v>1</v>
      </c>
      <c r="I536" s="84"/>
    </row>
    <row r="537" spans="1:9">
      <c r="A537" s="60">
        <v>577000</v>
      </c>
      <c r="B537" s="55">
        <v>39100</v>
      </c>
      <c r="C537" s="55">
        <v>107800</v>
      </c>
      <c r="D537" s="55">
        <v>7925</v>
      </c>
      <c r="E537" s="55">
        <v>21005</v>
      </c>
      <c r="F537" s="55">
        <v>116105</v>
      </c>
      <c r="G537" s="55">
        <v>1</v>
      </c>
      <c r="I537" s="84"/>
    </row>
    <row r="538" spans="1:9">
      <c r="A538" s="61">
        <v>578000</v>
      </c>
      <c r="B538" s="62">
        <v>39200</v>
      </c>
      <c r="C538" s="62">
        <v>107600</v>
      </c>
      <c r="D538" s="62">
        <v>7955</v>
      </c>
      <c r="E538" s="62">
        <v>20965</v>
      </c>
      <c r="F538" s="62">
        <v>116425</v>
      </c>
      <c r="G538" s="62">
        <v>1</v>
      </c>
      <c r="I538" s="84"/>
    </row>
    <row r="539" spans="1:9">
      <c r="A539" s="60">
        <v>579000</v>
      </c>
      <c r="B539" s="55">
        <v>39300</v>
      </c>
      <c r="C539" s="55">
        <v>107400</v>
      </c>
      <c r="D539" s="55">
        <v>7985</v>
      </c>
      <c r="E539" s="55">
        <v>20925</v>
      </c>
      <c r="F539" s="55">
        <v>116745</v>
      </c>
      <c r="G539" s="55">
        <v>1</v>
      </c>
      <c r="I539" s="84"/>
    </row>
    <row r="540" spans="1:9">
      <c r="A540" s="61">
        <v>580000</v>
      </c>
      <c r="B540" s="62">
        <v>39400</v>
      </c>
      <c r="C540" s="62">
        <v>107200</v>
      </c>
      <c r="D540" s="62">
        <v>8015</v>
      </c>
      <c r="E540" s="62">
        <v>20885</v>
      </c>
      <c r="F540" s="62">
        <v>117065</v>
      </c>
      <c r="G540" s="62">
        <v>1</v>
      </c>
      <c r="I540" s="84"/>
    </row>
    <row r="541" spans="1:9">
      <c r="A541" s="60">
        <v>581000</v>
      </c>
      <c r="B541" s="55">
        <v>39500</v>
      </c>
      <c r="C541" s="55">
        <v>107000</v>
      </c>
      <c r="D541" s="55">
        <v>8045</v>
      </c>
      <c r="E541" s="55">
        <v>20845</v>
      </c>
      <c r="F541" s="55">
        <v>117385</v>
      </c>
      <c r="G541" s="55">
        <v>1</v>
      </c>
      <c r="I541" s="84"/>
    </row>
    <row r="542" spans="1:9">
      <c r="A542" s="61">
        <v>582000</v>
      </c>
      <c r="B542" s="62">
        <v>39500</v>
      </c>
      <c r="C542" s="62">
        <v>108000</v>
      </c>
      <c r="D542" s="62">
        <v>8045</v>
      </c>
      <c r="E542" s="62">
        <v>21045</v>
      </c>
      <c r="F542" s="62">
        <v>117585</v>
      </c>
      <c r="G542" s="62">
        <v>1</v>
      </c>
      <c r="I542" s="84"/>
    </row>
    <row r="543" spans="1:9">
      <c r="A543" s="60">
        <v>583000</v>
      </c>
      <c r="B543" s="55">
        <v>39600</v>
      </c>
      <c r="C543" s="55">
        <v>107800</v>
      </c>
      <c r="D543" s="55">
        <v>8075</v>
      </c>
      <c r="E543" s="55">
        <v>21005</v>
      </c>
      <c r="F543" s="55">
        <v>117905</v>
      </c>
      <c r="G543" s="55">
        <v>1</v>
      </c>
      <c r="I543" s="84"/>
    </row>
    <row r="544" spans="1:9">
      <c r="A544" s="61">
        <v>584000</v>
      </c>
      <c r="B544" s="62">
        <v>39700</v>
      </c>
      <c r="C544" s="62">
        <v>107600</v>
      </c>
      <c r="D544" s="62">
        <v>8105</v>
      </c>
      <c r="E544" s="62">
        <v>20965</v>
      </c>
      <c r="F544" s="62">
        <v>118225</v>
      </c>
      <c r="G544" s="62">
        <v>1</v>
      </c>
      <c r="I544" s="84"/>
    </row>
    <row r="545" spans="1:9">
      <c r="A545" s="60">
        <v>585000</v>
      </c>
      <c r="B545" s="55">
        <v>39800</v>
      </c>
      <c r="C545" s="55">
        <v>107400</v>
      </c>
      <c r="D545" s="55">
        <v>8135</v>
      </c>
      <c r="E545" s="55">
        <v>20925</v>
      </c>
      <c r="F545" s="55">
        <v>118545</v>
      </c>
      <c r="G545" s="55">
        <v>1</v>
      </c>
      <c r="I545" s="84"/>
    </row>
    <row r="546" spans="1:9">
      <c r="A546" s="61">
        <v>586000</v>
      </c>
      <c r="B546" s="62">
        <v>39900</v>
      </c>
      <c r="C546" s="62">
        <v>107200</v>
      </c>
      <c r="D546" s="62">
        <v>8165</v>
      </c>
      <c r="E546" s="62">
        <v>20885</v>
      </c>
      <c r="F546" s="62">
        <v>118865</v>
      </c>
      <c r="G546" s="62">
        <v>1</v>
      </c>
      <c r="I546" s="84"/>
    </row>
    <row r="547" spans="1:9">
      <c r="A547" s="60">
        <v>587000</v>
      </c>
      <c r="B547" s="55">
        <v>40000</v>
      </c>
      <c r="C547" s="55">
        <v>107000</v>
      </c>
      <c r="D547" s="55">
        <v>8195</v>
      </c>
      <c r="E547" s="55">
        <v>20845</v>
      </c>
      <c r="F547" s="55">
        <v>119185</v>
      </c>
      <c r="G547" s="55">
        <v>1</v>
      </c>
      <c r="I547" s="84"/>
    </row>
    <row r="548" spans="1:9">
      <c r="A548" s="61">
        <v>588000</v>
      </c>
      <c r="B548" s="62">
        <v>40000</v>
      </c>
      <c r="C548" s="62">
        <v>108000</v>
      </c>
      <c r="D548" s="62">
        <v>8195</v>
      </c>
      <c r="E548" s="62">
        <v>21045</v>
      </c>
      <c r="F548" s="62">
        <v>119385</v>
      </c>
      <c r="G548" s="62">
        <v>1</v>
      </c>
      <c r="I548" s="84"/>
    </row>
    <row r="549" spans="1:9">
      <c r="A549" s="60">
        <v>589000</v>
      </c>
      <c r="B549" s="55">
        <v>40100</v>
      </c>
      <c r="C549" s="55">
        <v>107800</v>
      </c>
      <c r="D549" s="55">
        <v>8225</v>
      </c>
      <c r="E549" s="55">
        <v>21005</v>
      </c>
      <c r="F549" s="55">
        <v>119705</v>
      </c>
      <c r="G549" s="55">
        <v>1</v>
      </c>
      <c r="I549" s="84"/>
    </row>
    <row r="550" spans="1:9">
      <c r="A550" s="61">
        <v>590000</v>
      </c>
      <c r="B550" s="62">
        <v>40200</v>
      </c>
      <c r="C550" s="62">
        <v>107600</v>
      </c>
      <c r="D550" s="62">
        <v>8255</v>
      </c>
      <c r="E550" s="62">
        <v>20965</v>
      </c>
      <c r="F550" s="62">
        <v>120025</v>
      </c>
      <c r="G550" s="62">
        <v>1</v>
      </c>
      <c r="I550" s="84"/>
    </row>
    <row r="551" spans="1:9">
      <c r="A551" s="60">
        <v>591000</v>
      </c>
      <c r="B551" s="55">
        <v>40300</v>
      </c>
      <c r="C551" s="55">
        <v>107400</v>
      </c>
      <c r="D551" s="55">
        <v>8285</v>
      </c>
      <c r="E551" s="55">
        <v>20925</v>
      </c>
      <c r="F551" s="55">
        <v>120345</v>
      </c>
      <c r="G551" s="55">
        <v>1</v>
      </c>
      <c r="I551" s="84"/>
    </row>
    <row r="552" spans="1:9">
      <c r="A552" s="61">
        <v>592000</v>
      </c>
      <c r="B552" s="62">
        <v>40400</v>
      </c>
      <c r="C552" s="62">
        <v>107200</v>
      </c>
      <c r="D552" s="62">
        <v>8315</v>
      </c>
      <c r="E552" s="62">
        <v>20885</v>
      </c>
      <c r="F552" s="62">
        <v>120665</v>
      </c>
      <c r="G552" s="62">
        <v>1</v>
      </c>
      <c r="I552" s="84"/>
    </row>
    <row r="553" spans="1:9">
      <c r="A553" s="60">
        <v>593000</v>
      </c>
      <c r="B553" s="55">
        <v>40500</v>
      </c>
      <c r="C553" s="55">
        <v>107000</v>
      </c>
      <c r="D553" s="55">
        <v>8345</v>
      </c>
      <c r="E553" s="55">
        <v>20845</v>
      </c>
      <c r="F553" s="55">
        <v>120985</v>
      </c>
      <c r="G553" s="55">
        <v>1</v>
      </c>
      <c r="I553" s="84"/>
    </row>
    <row r="554" spans="1:9">
      <c r="A554" s="61">
        <v>594000</v>
      </c>
      <c r="B554" s="62">
        <v>40500</v>
      </c>
      <c r="C554" s="62">
        <v>108000</v>
      </c>
      <c r="D554" s="62">
        <v>8345</v>
      </c>
      <c r="E554" s="62">
        <v>21045</v>
      </c>
      <c r="F554" s="62">
        <v>121185</v>
      </c>
      <c r="G554" s="62">
        <v>1</v>
      </c>
      <c r="I554" s="84"/>
    </row>
    <row r="555" spans="1:9">
      <c r="A555" s="60">
        <v>595000</v>
      </c>
      <c r="B555" s="55">
        <v>40600</v>
      </c>
      <c r="C555" s="55">
        <v>107800</v>
      </c>
      <c r="D555" s="55">
        <v>8375</v>
      </c>
      <c r="E555" s="55">
        <v>21005</v>
      </c>
      <c r="F555" s="55">
        <v>121505</v>
      </c>
      <c r="G555" s="55">
        <v>1</v>
      </c>
      <c r="I555" s="84"/>
    </row>
    <row r="556" spans="1:9">
      <c r="A556" s="61">
        <v>596000</v>
      </c>
      <c r="B556" s="62">
        <v>40700</v>
      </c>
      <c r="C556" s="62">
        <v>107600</v>
      </c>
      <c r="D556" s="62">
        <v>8405</v>
      </c>
      <c r="E556" s="62">
        <v>20965</v>
      </c>
      <c r="F556" s="62">
        <v>121825</v>
      </c>
      <c r="G556" s="62">
        <v>1</v>
      </c>
      <c r="I556" s="84"/>
    </row>
    <row r="557" spans="1:9">
      <c r="A557" s="60">
        <v>597000</v>
      </c>
      <c r="B557" s="55">
        <v>40800</v>
      </c>
      <c r="C557" s="55">
        <v>107400</v>
      </c>
      <c r="D557" s="55">
        <v>8435</v>
      </c>
      <c r="E557" s="55">
        <v>20925</v>
      </c>
      <c r="F557" s="55">
        <v>122145</v>
      </c>
      <c r="G557" s="55">
        <v>1</v>
      </c>
      <c r="I557" s="84"/>
    </row>
    <row r="558" spans="1:9">
      <c r="A558" s="61">
        <v>598000</v>
      </c>
      <c r="B558" s="62">
        <v>40900</v>
      </c>
      <c r="C558" s="62">
        <v>107200</v>
      </c>
      <c r="D558" s="62">
        <v>8465</v>
      </c>
      <c r="E558" s="62">
        <v>20885</v>
      </c>
      <c r="F558" s="62">
        <v>122465</v>
      </c>
      <c r="G558" s="62">
        <v>1</v>
      </c>
      <c r="I558" s="84"/>
    </row>
    <row r="559" spans="1:9">
      <c r="A559" s="60">
        <v>599000</v>
      </c>
      <c r="B559" s="55">
        <v>41000</v>
      </c>
      <c r="C559" s="55">
        <v>107000</v>
      </c>
      <c r="D559" s="55">
        <v>8495</v>
      </c>
      <c r="E559" s="55">
        <v>20845</v>
      </c>
      <c r="F559" s="55">
        <v>122785</v>
      </c>
      <c r="G559" s="55">
        <v>1</v>
      </c>
      <c r="I559" s="84"/>
    </row>
    <row r="560" spans="1:9">
      <c r="A560" s="61">
        <v>600000</v>
      </c>
      <c r="B560" s="62">
        <v>41000</v>
      </c>
      <c r="C560" s="62">
        <v>108000</v>
      </c>
      <c r="D560" s="62">
        <v>8495</v>
      </c>
      <c r="E560" s="62">
        <v>21045</v>
      </c>
      <c r="F560" s="62">
        <v>122985</v>
      </c>
      <c r="G560" s="62">
        <v>1</v>
      </c>
      <c r="I560" s="84"/>
    </row>
    <row r="561" spans="1:9">
      <c r="A561" s="60">
        <v>601000</v>
      </c>
      <c r="B561" s="55">
        <v>41100</v>
      </c>
      <c r="C561" s="55">
        <v>107800</v>
      </c>
      <c r="D561" s="55">
        <v>8525</v>
      </c>
      <c r="E561" s="55">
        <v>21005</v>
      </c>
      <c r="F561" s="55">
        <v>123305</v>
      </c>
      <c r="G561" s="55">
        <v>1</v>
      </c>
      <c r="I561" s="84"/>
    </row>
    <row r="562" spans="1:9">
      <c r="A562" s="61">
        <v>602000</v>
      </c>
      <c r="B562" s="62">
        <v>41200</v>
      </c>
      <c r="C562" s="62">
        <v>107600</v>
      </c>
      <c r="D562" s="62">
        <v>8555</v>
      </c>
      <c r="E562" s="62">
        <v>20965</v>
      </c>
      <c r="F562" s="62">
        <v>123625</v>
      </c>
      <c r="G562" s="62">
        <v>1</v>
      </c>
      <c r="I562" s="84"/>
    </row>
    <row r="563" spans="1:9">
      <c r="A563" s="60">
        <v>603000</v>
      </c>
      <c r="B563" s="55">
        <v>41300</v>
      </c>
      <c r="C563" s="55">
        <v>107400</v>
      </c>
      <c r="D563" s="55">
        <v>8585</v>
      </c>
      <c r="E563" s="55">
        <v>20925</v>
      </c>
      <c r="F563" s="55">
        <v>123945</v>
      </c>
      <c r="G563" s="55">
        <v>1</v>
      </c>
      <c r="I563" s="84"/>
    </row>
    <row r="564" spans="1:9">
      <c r="A564" s="61">
        <v>604000</v>
      </c>
      <c r="B564" s="62">
        <v>41400</v>
      </c>
      <c r="C564" s="62">
        <v>107200</v>
      </c>
      <c r="D564" s="62">
        <v>8615</v>
      </c>
      <c r="E564" s="62">
        <v>20885</v>
      </c>
      <c r="F564" s="62">
        <v>124265</v>
      </c>
      <c r="G564" s="62">
        <v>1</v>
      </c>
      <c r="I564" s="84"/>
    </row>
    <row r="565" spans="1:9">
      <c r="A565" s="60">
        <v>605000</v>
      </c>
      <c r="B565" s="55">
        <v>41500</v>
      </c>
      <c r="C565" s="55">
        <v>107000</v>
      </c>
      <c r="D565" s="55">
        <v>8645</v>
      </c>
      <c r="E565" s="55">
        <v>20845</v>
      </c>
      <c r="F565" s="55">
        <v>124585</v>
      </c>
      <c r="G565" s="55">
        <v>1</v>
      </c>
      <c r="I565" s="84"/>
    </row>
    <row r="566" spans="1:9">
      <c r="A566" s="61">
        <v>606000</v>
      </c>
      <c r="B566" s="62">
        <v>41500</v>
      </c>
      <c r="C566" s="62">
        <v>108000</v>
      </c>
      <c r="D566" s="62">
        <v>8645</v>
      </c>
      <c r="E566" s="62">
        <v>21045</v>
      </c>
      <c r="F566" s="62">
        <v>124785</v>
      </c>
      <c r="G566" s="62">
        <v>1</v>
      </c>
      <c r="I566" s="84"/>
    </row>
    <row r="567" spans="1:9">
      <c r="A567" s="60">
        <v>607000</v>
      </c>
      <c r="B567" s="55">
        <v>41600</v>
      </c>
      <c r="C567" s="55">
        <v>107800</v>
      </c>
      <c r="D567" s="55">
        <v>8675</v>
      </c>
      <c r="E567" s="55">
        <v>21005</v>
      </c>
      <c r="F567" s="55">
        <v>125105</v>
      </c>
      <c r="G567" s="55">
        <v>1</v>
      </c>
      <c r="I567" s="84"/>
    </row>
    <row r="568" spans="1:9">
      <c r="A568" s="61">
        <v>608000</v>
      </c>
      <c r="B568" s="62">
        <v>41700</v>
      </c>
      <c r="C568" s="62">
        <v>107600</v>
      </c>
      <c r="D568" s="62">
        <v>8705</v>
      </c>
      <c r="E568" s="62">
        <v>20965</v>
      </c>
      <c r="F568" s="62">
        <v>125425</v>
      </c>
      <c r="G568" s="62">
        <v>1</v>
      </c>
      <c r="I568" s="84"/>
    </row>
    <row r="569" spans="1:9">
      <c r="A569" s="60">
        <v>609000</v>
      </c>
      <c r="B569" s="55">
        <v>41800</v>
      </c>
      <c r="C569" s="55">
        <v>107400</v>
      </c>
      <c r="D569" s="55">
        <v>8735</v>
      </c>
      <c r="E569" s="55">
        <v>20925</v>
      </c>
      <c r="F569" s="55">
        <v>125745</v>
      </c>
      <c r="G569" s="55">
        <v>1</v>
      </c>
      <c r="I569" s="84"/>
    </row>
    <row r="570" spans="1:9">
      <c r="A570" s="61">
        <v>610000</v>
      </c>
      <c r="B570" s="62">
        <v>41900</v>
      </c>
      <c r="C570" s="62">
        <v>107200</v>
      </c>
      <c r="D570" s="62">
        <v>8765</v>
      </c>
      <c r="E570" s="62">
        <v>20885</v>
      </c>
      <c r="F570" s="62">
        <v>126065</v>
      </c>
      <c r="G570" s="62">
        <v>1</v>
      </c>
      <c r="I570" s="84"/>
    </row>
    <row r="571" spans="1:9">
      <c r="A571" s="60">
        <v>611000</v>
      </c>
      <c r="B571" s="55">
        <v>42000</v>
      </c>
      <c r="C571" s="55">
        <v>107000</v>
      </c>
      <c r="D571" s="55">
        <v>8795</v>
      </c>
      <c r="E571" s="55">
        <v>20845</v>
      </c>
      <c r="F571" s="55">
        <v>126385</v>
      </c>
      <c r="G571" s="55">
        <v>1</v>
      </c>
      <c r="I571" s="84"/>
    </row>
    <row r="572" spans="1:9">
      <c r="A572" s="61">
        <v>612000</v>
      </c>
      <c r="B572" s="62">
        <v>42000</v>
      </c>
      <c r="C572" s="62">
        <v>108000</v>
      </c>
      <c r="D572" s="62">
        <v>8795</v>
      </c>
      <c r="E572" s="62">
        <v>21045</v>
      </c>
      <c r="F572" s="62">
        <v>126585</v>
      </c>
      <c r="G572" s="62">
        <v>1</v>
      </c>
      <c r="I572" s="84"/>
    </row>
    <row r="573" spans="1:9">
      <c r="A573" s="60">
        <v>613000</v>
      </c>
      <c r="B573" s="55">
        <v>42100</v>
      </c>
      <c r="C573" s="55">
        <v>107800</v>
      </c>
      <c r="D573" s="55">
        <v>8825</v>
      </c>
      <c r="E573" s="55">
        <v>21005</v>
      </c>
      <c r="F573" s="55">
        <v>126905</v>
      </c>
      <c r="G573" s="55">
        <v>1</v>
      </c>
      <c r="I573" s="84"/>
    </row>
    <row r="574" spans="1:9">
      <c r="A574" s="61">
        <v>614000</v>
      </c>
      <c r="B574" s="62">
        <v>42200</v>
      </c>
      <c r="C574" s="62">
        <v>107600</v>
      </c>
      <c r="D574" s="62">
        <v>8855</v>
      </c>
      <c r="E574" s="62">
        <v>20965</v>
      </c>
      <c r="F574" s="62">
        <v>127225</v>
      </c>
      <c r="G574" s="62">
        <v>1</v>
      </c>
      <c r="I574" s="84"/>
    </row>
    <row r="575" spans="1:9">
      <c r="A575" s="60">
        <v>615000</v>
      </c>
      <c r="B575" s="55">
        <v>42300</v>
      </c>
      <c r="C575" s="55">
        <v>107400</v>
      </c>
      <c r="D575" s="55">
        <v>8885</v>
      </c>
      <c r="E575" s="55">
        <v>20925</v>
      </c>
      <c r="F575" s="55">
        <v>127545</v>
      </c>
      <c r="G575" s="55">
        <v>1</v>
      </c>
      <c r="I575" s="84"/>
    </row>
    <row r="576" spans="1:9">
      <c r="A576" s="61">
        <v>616000</v>
      </c>
      <c r="B576" s="62">
        <v>42400</v>
      </c>
      <c r="C576" s="62">
        <v>107200</v>
      </c>
      <c r="D576" s="62">
        <v>8915</v>
      </c>
      <c r="E576" s="62">
        <v>20885</v>
      </c>
      <c r="F576" s="62">
        <v>127865</v>
      </c>
      <c r="G576" s="62">
        <v>1</v>
      </c>
      <c r="I576" s="84"/>
    </row>
    <row r="577" spans="1:9">
      <c r="A577" s="60">
        <v>617000</v>
      </c>
      <c r="B577" s="55">
        <v>42500</v>
      </c>
      <c r="C577" s="55">
        <v>107000</v>
      </c>
      <c r="D577" s="55">
        <v>8945</v>
      </c>
      <c r="E577" s="55">
        <v>20845</v>
      </c>
      <c r="F577" s="55">
        <v>128185</v>
      </c>
      <c r="G577" s="55">
        <v>1</v>
      </c>
      <c r="I577" s="84"/>
    </row>
    <row r="578" spans="1:9">
      <c r="A578" s="61">
        <v>618000</v>
      </c>
      <c r="B578" s="62">
        <v>42500</v>
      </c>
      <c r="C578" s="62">
        <v>108000</v>
      </c>
      <c r="D578" s="62">
        <v>8945</v>
      </c>
      <c r="E578" s="62">
        <v>21045</v>
      </c>
      <c r="F578" s="62">
        <v>128385</v>
      </c>
      <c r="G578" s="62">
        <v>1</v>
      </c>
      <c r="I578" s="84"/>
    </row>
    <row r="579" spans="1:9">
      <c r="A579" s="60">
        <v>619000</v>
      </c>
      <c r="B579" s="55">
        <v>42600</v>
      </c>
      <c r="C579" s="55">
        <v>107800</v>
      </c>
      <c r="D579" s="55">
        <v>8975</v>
      </c>
      <c r="E579" s="55">
        <v>21005</v>
      </c>
      <c r="F579" s="55">
        <v>128705</v>
      </c>
      <c r="G579" s="55">
        <v>1</v>
      </c>
      <c r="I579" s="84"/>
    </row>
    <row r="580" spans="1:9">
      <c r="A580" s="61">
        <v>620000</v>
      </c>
      <c r="B580" s="62">
        <v>42700</v>
      </c>
      <c r="C580" s="62">
        <v>107600</v>
      </c>
      <c r="D580" s="62">
        <v>9005</v>
      </c>
      <c r="E580" s="62">
        <v>20965</v>
      </c>
      <c r="F580" s="62">
        <v>129025</v>
      </c>
      <c r="G580" s="62">
        <v>1</v>
      </c>
      <c r="I580" s="84"/>
    </row>
    <row r="581" spans="1:9">
      <c r="A581" s="60">
        <v>621000</v>
      </c>
      <c r="B581" s="55">
        <v>42800</v>
      </c>
      <c r="C581" s="55">
        <v>107400</v>
      </c>
      <c r="D581" s="55">
        <v>9035</v>
      </c>
      <c r="E581" s="55">
        <v>20925</v>
      </c>
      <c r="F581" s="55">
        <v>129345</v>
      </c>
      <c r="G581" s="55">
        <v>1</v>
      </c>
      <c r="I581" s="84"/>
    </row>
    <row r="582" spans="1:9">
      <c r="A582" s="61">
        <v>622000</v>
      </c>
      <c r="B582" s="62">
        <v>42900</v>
      </c>
      <c r="C582" s="62">
        <v>107200</v>
      </c>
      <c r="D582" s="62">
        <v>9065</v>
      </c>
      <c r="E582" s="62">
        <v>20885</v>
      </c>
      <c r="F582" s="62">
        <v>129665</v>
      </c>
      <c r="G582" s="62">
        <v>1</v>
      </c>
      <c r="I582" s="84"/>
    </row>
    <row r="583" spans="1:9">
      <c r="A583" s="60">
        <v>623000</v>
      </c>
      <c r="B583" s="55">
        <v>43000</v>
      </c>
      <c r="C583" s="55">
        <v>107000</v>
      </c>
      <c r="D583" s="55">
        <v>9095</v>
      </c>
      <c r="E583" s="55">
        <v>20845</v>
      </c>
      <c r="F583" s="55">
        <v>129985</v>
      </c>
      <c r="G583" s="55">
        <v>1</v>
      </c>
      <c r="I583" s="84"/>
    </row>
    <row r="584" spans="1:9">
      <c r="A584" s="61">
        <v>624000</v>
      </c>
      <c r="B584" s="62">
        <v>43000</v>
      </c>
      <c r="C584" s="62">
        <v>108000</v>
      </c>
      <c r="D584" s="62">
        <v>9095</v>
      </c>
      <c r="E584" s="62">
        <v>21045</v>
      </c>
      <c r="F584" s="62">
        <v>130185</v>
      </c>
      <c r="G584" s="62">
        <v>1</v>
      </c>
      <c r="I584" s="84"/>
    </row>
    <row r="585" spans="1:9">
      <c r="A585" s="60">
        <v>625000</v>
      </c>
      <c r="B585" s="55">
        <v>43100</v>
      </c>
      <c r="C585" s="55">
        <v>107800</v>
      </c>
      <c r="D585" s="55">
        <v>9125</v>
      </c>
      <c r="E585" s="55">
        <v>21005</v>
      </c>
      <c r="F585" s="55">
        <v>130505</v>
      </c>
      <c r="G585" s="55">
        <v>1</v>
      </c>
      <c r="I585" s="84"/>
    </row>
    <row r="586" spans="1:9">
      <c r="A586" s="61">
        <v>626000</v>
      </c>
      <c r="B586" s="62">
        <v>43200</v>
      </c>
      <c r="C586" s="62">
        <v>107600</v>
      </c>
      <c r="D586" s="62">
        <v>9155</v>
      </c>
      <c r="E586" s="62">
        <v>20965</v>
      </c>
      <c r="F586" s="62">
        <v>130825</v>
      </c>
      <c r="G586" s="62">
        <v>1</v>
      </c>
      <c r="I586" s="84"/>
    </row>
    <row r="587" spans="1:9">
      <c r="A587" s="60">
        <v>627000</v>
      </c>
      <c r="B587" s="55">
        <v>43300</v>
      </c>
      <c r="C587" s="55">
        <v>107400</v>
      </c>
      <c r="D587" s="55">
        <v>9185</v>
      </c>
      <c r="E587" s="55">
        <v>20925</v>
      </c>
      <c r="F587" s="55">
        <v>131145</v>
      </c>
      <c r="G587" s="55">
        <v>1</v>
      </c>
      <c r="I587" s="84"/>
    </row>
    <row r="588" spans="1:9">
      <c r="A588" s="61">
        <v>628000</v>
      </c>
      <c r="B588" s="62">
        <v>43400</v>
      </c>
      <c r="C588" s="62">
        <v>107200</v>
      </c>
      <c r="D588" s="62">
        <v>9215</v>
      </c>
      <c r="E588" s="62">
        <v>20885</v>
      </c>
      <c r="F588" s="62">
        <v>131465</v>
      </c>
      <c r="G588" s="62">
        <v>1</v>
      </c>
      <c r="I588" s="84"/>
    </row>
    <row r="589" spans="1:9">
      <c r="A589" s="60">
        <v>629000</v>
      </c>
      <c r="B589" s="55">
        <v>43500</v>
      </c>
      <c r="C589" s="55">
        <v>107000</v>
      </c>
      <c r="D589" s="55">
        <v>9245</v>
      </c>
      <c r="E589" s="55">
        <v>20845</v>
      </c>
      <c r="F589" s="55">
        <v>131785</v>
      </c>
      <c r="G589" s="55">
        <v>1</v>
      </c>
      <c r="I589" s="84"/>
    </row>
    <row r="590" spans="1:9">
      <c r="A590" s="61">
        <v>630000</v>
      </c>
      <c r="B590" s="62">
        <v>43500</v>
      </c>
      <c r="C590" s="62">
        <v>108000</v>
      </c>
      <c r="D590" s="62">
        <v>9245</v>
      </c>
      <c r="E590" s="62">
        <v>21045</v>
      </c>
      <c r="F590" s="62">
        <v>131985</v>
      </c>
      <c r="G590" s="62">
        <v>1</v>
      </c>
      <c r="I590" s="84"/>
    </row>
    <row r="591" spans="1:9">
      <c r="A591" s="60">
        <v>631000</v>
      </c>
      <c r="B591" s="55">
        <v>43600</v>
      </c>
      <c r="C591" s="55">
        <v>107800</v>
      </c>
      <c r="D591" s="55">
        <v>9275</v>
      </c>
      <c r="E591" s="55">
        <v>21005</v>
      </c>
      <c r="F591" s="55">
        <v>132305</v>
      </c>
      <c r="G591" s="55">
        <v>1</v>
      </c>
      <c r="I591" s="84"/>
    </row>
    <row r="592" spans="1:9">
      <c r="A592" s="61">
        <v>632000</v>
      </c>
      <c r="B592" s="62">
        <v>43700</v>
      </c>
      <c r="C592" s="62">
        <v>107600</v>
      </c>
      <c r="D592" s="62">
        <v>9305</v>
      </c>
      <c r="E592" s="62">
        <v>20965</v>
      </c>
      <c r="F592" s="62">
        <v>132625</v>
      </c>
      <c r="G592" s="62">
        <v>1</v>
      </c>
      <c r="I592" s="84"/>
    </row>
    <row r="593" spans="1:9">
      <c r="A593" s="60">
        <v>633000</v>
      </c>
      <c r="B593" s="55">
        <v>43800</v>
      </c>
      <c r="C593" s="55">
        <v>107400</v>
      </c>
      <c r="D593" s="55">
        <v>9335</v>
      </c>
      <c r="E593" s="55">
        <v>20925</v>
      </c>
      <c r="F593" s="55">
        <v>132945</v>
      </c>
      <c r="G593" s="55">
        <v>1</v>
      </c>
      <c r="I593" s="84"/>
    </row>
    <row r="594" spans="1:9">
      <c r="A594" s="61">
        <v>634000</v>
      </c>
      <c r="B594" s="62">
        <v>43900</v>
      </c>
      <c r="C594" s="62">
        <v>107200</v>
      </c>
      <c r="D594" s="62">
        <v>9365</v>
      </c>
      <c r="E594" s="62">
        <v>20885</v>
      </c>
      <c r="F594" s="62">
        <v>133265</v>
      </c>
      <c r="G594" s="62">
        <v>1</v>
      </c>
      <c r="I594" s="84"/>
    </row>
    <row r="595" spans="1:9">
      <c r="A595" s="60">
        <v>635000</v>
      </c>
      <c r="B595" s="55">
        <v>44000</v>
      </c>
      <c r="C595" s="55">
        <v>107000</v>
      </c>
      <c r="D595" s="55">
        <v>9395</v>
      </c>
      <c r="E595" s="55">
        <v>20845</v>
      </c>
      <c r="F595" s="55">
        <v>133585</v>
      </c>
      <c r="G595" s="55">
        <v>1</v>
      </c>
      <c r="I595" s="84"/>
    </row>
    <row r="596" spans="1:9">
      <c r="A596" s="61">
        <v>636000</v>
      </c>
      <c r="B596" s="62">
        <v>44000</v>
      </c>
      <c r="C596" s="62">
        <v>108000</v>
      </c>
      <c r="D596" s="62">
        <v>9395</v>
      </c>
      <c r="E596" s="62">
        <v>21045</v>
      </c>
      <c r="F596" s="62">
        <v>133785</v>
      </c>
      <c r="G596" s="62">
        <v>1</v>
      </c>
      <c r="I596" s="84"/>
    </row>
    <row r="597" spans="1:9">
      <c r="A597" s="60">
        <v>637000</v>
      </c>
      <c r="B597" s="55">
        <v>44100</v>
      </c>
      <c r="C597" s="55">
        <v>107800</v>
      </c>
      <c r="D597" s="55">
        <v>9425</v>
      </c>
      <c r="E597" s="55">
        <v>21005</v>
      </c>
      <c r="F597" s="55">
        <v>134105</v>
      </c>
      <c r="G597" s="55">
        <v>1</v>
      </c>
      <c r="I597" s="84"/>
    </row>
    <row r="598" spans="1:9">
      <c r="A598" s="61">
        <v>638000</v>
      </c>
      <c r="B598" s="62">
        <v>44200</v>
      </c>
      <c r="C598" s="62">
        <v>107600</v>
      </c>
      <c r="D598" s="62">
        <v>9455</v>
      </c>
      <c r="E598" s="62">
        <v>20965</v>
      </c>
      <c r="F598" s="62">
        <v>134425</v>
      </c>
      <c r="G598" s="62">
        <v>1</v>
      </c>
      <c r="I598" s="84"/>
    </row>
    <row r="599" spans="1:9">
      <c r="A599" s="60">
        <v>639000</v>
      </c>
      <c r="B599" s="55">
        <v>44300</v>
      </c>
      <c r="C599" s="55">
        <v>107400</v>
      </c>
      <c r="D599" s="55">
        <v>9485</v>
      </c>
      <c r="E599" s="55">
        <v>20925</v>
      </c>
      <c r="F599" s="55">
        <v>134745</v>
      </c>
      <c r="G599" s="55">
        <v>1</v>
      </c>
      <c r="I599" s="84"/>
    </row>
    <row r="600" spans="1:9">
      <c r="A600" s="61">
        <v>640000</v>
      </c>
      <c r="B600" s="62">
        <v>44400</v>
      </c>
      <c r="C600" s="62">
        <v>107200</v>
      </c>
      <c r="D600" s="62">
        <v>9515</v>
      </c>
      <c r="E600" s="62">
        <v>20885</v>
      </c>
      <c r="F600" s="62">
        <v>135065</v>
      </c>
      <c r="G600" s="62">
        <v>1</v>
      </c>
      <c r="I600" s="84"/>
    </row>
    <row r="601" spans="1:9">
      <c r="A601" s="60">
        <v>641000</v>
      </c>
      <c r="B601" s="55">
        <v>44500</v>
      </c>
      <c r="C601" s="55">
        <v>107000</v>
      </c>
      <c r="D601" s="55">
        <v>9545</v>
      </c>
      <c r="E601" s="55">
        <v>20845</v>
      </c>
      <c r="F601" s="55">
        <v>135385</v>
      </c>
      <c r="G601" s="55">
        <v>1</v>
      </c>
      <c r="I601" s="84"/>
    </row>
    <row r="602" spans="1:9">
      <c r="A602" s="61">
        <v>642000</v>
      </c>
      <c r="B602" s="62">
        <v>44500</v>
      </c>
      <c r="C602" s="62">
        <v>108000</v>
      </c>
      <c r="D602" s="62">
        <v>9545</v>
      </c>
      <c r="E602" s="62">
        <v>21045</v>
      </c>
      <c r="F602" s="62">
        <v>135585</v>
      </c>
      <c r="G602" s="62">
        <v>1</v>
      </c>
      <c r="I602" s="84"/>
    </row>
    <row r="603" spans="1:9">
      <c r="A603" s="60">
        <v>643000</v>
      </c>
      <c r="B603" s="55">
        <v>44600</v>
      </c>
      <c r="C603" s="55">
        <v>107800</v>
      </c>
      <c r="D603" s="55">
        <v>9575</v>
      </c>
      <c r="E603" s="55">
        <v>21005</v>
      </c>
      <c r="F603" s="55">
        <v>135905</v>
      </c>
      <c r="G603" s="55">
        <v>1</v>
      </c>
      <c r="I603" s="84"/>
    </row>
    <row r="604" spans="1:9">
      <c r="A604" s="61">
        <v>644000</v>
      </c>
      <c r="B604" s="62">
        <v>44700</v>
      </c>
      <c r="C604" s="62">
        <v>107600</v>
      </c>
      <c r="D604" s="62">
        <v>9605</v>
      </c>
      <c r="E604" s="62">
        <v>20965</v>
      </c>
      <c r="F604" s="62">
        <v>136225</v>
      </c>
      <c r="G604" s="62">
        <v>1</v>
      </c>
      <c r="I604" s="84"/>
    </row>
    <row r="605" spans="1:9">
      <c r="A605" s="60">
        <v>645000</v>
      </c>
      <c r="B605" s="55">
        <v>44800</v>
      </c>
      <c r="C605" s="55">
        <v>107400</v>
      </c>
      <c r="D605" s="55">
        <v>9635</v>
      </c>
      <c r="E605" s="55">
        <v>20925</v>
      </c>
      <c r="F605" s="55">
        <v>136545</v>
      </c>
      <c r="G605" s="55">
        <v>1</v>
      </c>
      <c r="I605" s="84"/>
    </row>
    <row r="606" spans="1:9">
      <c r="A606" s="61">
        <v>646000</v>
      </c>
      <c r="B606" s="62">
        <v>44900</v>
      </c>
      <c r="C606" s="62">
        <v>107200</v>
      </c>
      <c r="D606" s="62">
        <v>9665</v>
      </c>
      <c r="E606" s="62">
        <v>20885</v>
      </c>
      <c r="F606" s="62">
        <v>136865</v>
      </c>
      <c r="G606" s="62">
        <v>1</v>
      </c>
      <c r="I606" s="84"/>
    </row>
    <row r="607" spans="1:9">
      <c r="A607" s="60">
        <v>647000</v>
      </c>
      <c r="B607" s="55">
        <v>45000</v>
      </c>
      <c r="C607" s="55">
        <v>107000</v>
      </c>
      <c r="D607" s="55">
        <v>9695</v>
      </c>
      <c r="E607" s="55">
        <v>20845</v>
      </c>
      <c r="F607" s="55">
        <v>137185</v>
      </c>
      <c r="G607" s="55">
        <v>1</v>
      </c>
      <c r="I607" s="84"/>
    </row>
    <row r="608" spans="1:9">
      <c r="A608" s="61">
        <v>648000</v>
      </c>
      <c r="B608" s="62">
        <v>45000</v>
      </c>
      <c r="C608" s="62">
        <v>108000</v>
      </c>
      <c r="D608" s="62">
        <v>9695</v>
      </c>
      <c r="E608" s="62">
        <v>21045</v>
      </c>
      <c r="F608" s="62">
        <v>137385</v>
      </c>
      <c r="G608" s="62">
        <v>1</v>
      </c>
      <c r="I608" s="84"/>
    </row>
    <row r="609" spans="1:9">
      <c r="A609" s="60">
        <v>649000</v>
      </c>
      <c r="B609" s="55">
        <v>45100</v>
      </c>
      <c r="C609" s="55">
        <v>107800</v>
      </c>
      <c r="D609" s="55">
        <v>9725</v>
      </c>
      <c r="E609" s="55">
        <v>21005</v>
      </c>
      <c r="F609" s="55">
        <v>137705</v>
      </c>
      <c r="G609" s="55">
        <v>1</v>
      </c>
      <c r="I609" s="84"/>
    </row>
    <row r="610" spans="1:9">
      <c r="A610" s="61">
        <v>650000</v>
      </c>
      <c r="B610" s="62">
        <v>45200</v>
      </c>
      <c r="C610" s="62">
        <v>107600</v>
      </c>
      <c r="D610" s="62">
        <v>9755</v>
      </c>
      <c r="E610" s="62">
        <v>20965</v>
      </c>
      <c r="F610" s="62">
        <v>138025</v>
      </c>
      <c r="G610" s="62">
        <v>1</v>
      </c>
      <c r="I610" s="84"/>
    </row>
    <row r="611" spans="1:9">
      <c r="A611" s="60">
        <v>651000</v>
      </c>
      <c r="B611" s="55">
        <v>45300</v>
      </c>
      <c r="C611" s="55">
        <v>107400</v>
      </c>
      <c r="D611" s="55">
        <v>9785</v>
      </c>
      <c r="E611" s="55">
        <v>20925</v>
      </c>
      <c r="F611" s="55">
        <v>138345</v>
      </c>
      <c r="G611" s="55">
        <v>1</v>
      </c>
      <c r="I611" s="84"/>
    </row>
    <row r="612" spans="1:9">
      <c r="A612" s="61">
        <v>652000</v>
      </c>
      <c r="B612" s="62">
        <v>45400</v>
      </c>
      <c r="C612" s="62">
        <v>107200</v>
      </c>
      <c r="D612" s="62">
        <v>9815</v>
      </c>
      <c r="E612" s="62">
        <v>20885</v>
      </c>
      <c r="F612" s="62">
        <v>138665</v>
      </c>
      <c r="G612" s="62">
        <v>1</v>
      </c>
      <c r="I612" s="84"/>
    </row>
    <row r="613" spans="1:9">
      <c r="A613" s="60">
        <v>653000</v>
      </c>
      <c r="B613" s="55">
        <v>45500</v>
      </c>
      <c r="C613" s="55">
        <v>107000</v>
      </c>
      <c r="D613" s="55">
        <v>9845</v>
      </c>
      <c r="E613" s="55">
        <v>20845</v>
      </c>
      <c r="F613" s="55">
        <v>138985</v>
      </c>
      <c r="G613" s="55">
        <v>1</v>
      </c>
      <c r="I613" s="84"/>
    </row>
    <row r="614" spans="1:9">
      <c r="A614" s="61">
        <v>654000</v>
      </c>
      <c r="B614" s="62">
        <v>45500</v>
      </c>
      <c r="C614" s="62">
        <v>108000</v>
      </c>
      <c r="D614" s="62">
        <v>9845</v>
      </c>
      <c r="E614" s="62">
        <v>21045</v>
      </c>
      <c r="F614" s="62">
        <v>139185</v>
      </c>
      <c r="G614" s="62">
        <v>1</v>
      </c>
      <c r="I614" s="84"/>
    </row>
    <row r="615" spans="1:9">
      <c r="A615" s="60">
        <v>655000</v>
      </c>
      <c r="B615" s="55">
        <v>45600</v>
      </c>
      <c r="C615" s="55">
        <v>107800</v>
      </c>
      <c r="D615" s="55">
        <v>9875</v>
      </c>
      <c r="E615" s="55">
        <v>21005</v>
      </c>
      <c r="F615" s="55">
        <v>139505</v>
      </c>
      <c r="G615" s="55">
        <v>1</v>
      </c>
      <c r="I615" s="84"/>
    </row>
    <row r="616" spans="1:9">
      <c r="A616" s="61">
        <v>656000</v>
      </c>
      <c r="B616" s="62">
        <v>45700</v>
      </c>
      <c r="C616" s="62">
        <v>107600</v>
      </c>
      <c r="D616" s="62">
        <v>9905</v>
      </c>
      <c r="E616" s="62">
        <v>20965</v>
      </c>
      <c r="F616" s="62">
        <v>139825</v>
      </c>
      <c r="G616" s="62">
        <v>1</v>
      </c>
      <c r="I616" s="84"/>
    </row>
    <row r="617" spans="1:9">
      <c r="A617" s="60">
        <v>657000</v>
      </c>
      <c r="B617" s="55">
        <v>45800</v>
      </c>
      <c r="C617" s="55">
        <v>107400</v>
      </c>
      <c r="D617" s="55">
        <v>9935</v>
      </c>
      <c r="E617" s="55">
        <v>20925</v>
      </c>
      <c r="F617" s="55">
        <v>140145</v>
      </c>
      <c r="G617" s="55">
        <v>1</v>
      </c>
      <c r="I617" s="84"/>
    </row>
    <row r="618" spans="1:9">
      <c r="A618" s="61">
        <v>658000</v>
      </c>
      <c r="B618" s="62">
        <v>45900</v>
      </c>
      <c r="C618" s="62">
        <v>107200</v>
      </c>
      <c r="D618" s="62">
        <v>9965</v>
      </c>
      <c r="E618" s="62">
        <v>20885</v>
      </c>
      <c r="F618" s="62">
        <v>140465</v>
      </c>
      <c r="G618" s="62">
        <v>1</v>
      </c>
      <c r="I618" s="84"/>
    </row>
    <row r="619" spans="1:9">
      <c r="A619" s="60">
        <v>659000</v>
      </c>
      <c r="B619" s="55">
        <v>46000</v>
      </c>
      <c r="C619" s="55">
        <v>107000</v>
      </c>
      <c r="D619" s="55">
        <v>9995</v>
      </c>
      <c r="E619" s="55">
        <v>20845</v>
      </c>
      <c r="F619" s="55">
        <v>140785</v>
      </c>
      <c r="G619" s="55">
        <v>1</v>
      </c>
      <c r="I619" s="84"/>
    </row>
    <row r="620" spans="1:9">
      <c r="A620" s="61">
        <v>660000</v>
      </c>
      <c r="B620" s="62">
        <v>46000</v>
      </c>
      <c r="C620" s="62">
        <v>108000</v>
      </c>
      <c r="D620" s="62">
        <v>9995</v>
      </c>
      <c r="E620" s="62">
        <v>21045</v>
      </c>
      <c r="F620" s="62">
        <v>140985</v>
      </c>
      <c r="G620" s="62">
        <v>1</v>
      </c>
      <c r="I620" s="84"/>
    </row>
    <row r="621" spans="1:9">
      <c r="A621" s="60">
        <v>661000</v>
      </c>
      <c r="B621" s="55">
        <v>46100</v>
      </c>
      <c r="C621" s="55">
        <v>107800</v>
      </c>
      <c r="D621" s="55">
        <v>10025</v>
      </c>
      <c r="E621" s="55">
        <v>21005</v>
      </c>
      <c r="F621" s="55">
        <v>141305</v>
      </c>
      <c r="G621" s="55">
        <v>1</v>
      </c>
      <c r="I621" s="84"/>
    </row>
    <row r="622" spans="1:9">
      <c r="A622" s="61">
        <v>662000</v>
      </c>
      <c r="B622" s="62">
        <v>46200</v>
      </c>
      <c r="C622" s="62">
        <v>107600</v>
      </c>
      <c r="D622" s="62">
        <v>10055</v>
      </c>
      <c r="E622" s="62">
        <v>20965</v>
      </c>
      <c r="F622" s="62">
        <v>141625</v>
      </c>
      <c r="G622" s="62">
        <v>1</v>
      </c>
      <c r="I622" s="84"/>
    </row>
    <row r="623" spans="1:9">
      <c r="A623" s="60">
        <v>663000</v>
      </c>
      <c r="B623" s="55">
        <v>46300</v>
      </c>
      <c r="C623" s="55">
        <v>107400</v>
      </c>
      <c r="D623" s="55">
        <v>10085</v>
      </c>
      <c r="E623" s="55">
        <v>20925</v>
      </c>
      <c r="F623" s="55">
        <v>141945</v>
      </c>
      <c r="G623" s="55">
        <v>1</v>
      </c>
      <c r="I623" s="84"/>
    </row>
    <row r="624" spans="1:9">
      <c r="A624" s="61">
        <v>664000</v>
      </c>
      <c r="B624" s="62">
        <v>46400</v>
      </c>
      <c r="C624" s="62">
        <v>107200</v>
      </c>
      <c r="D624" s="62">
        <v>10115</v>
      </c>
      <c r="E624" s="62">
        <v>20885</v>
      </c>
      <c r="F624" s="62">
        <v>142265</v>
      </c>
      <c r="G624" s="62">
        <v>1</v>
      </c>
      <c r="I624" s="84"/>
    </row>
    <row r="625" spans="1:9">
      <c r="A625" s="60">
        <v>665000</v>
      </c>
      <c r="B625" s="55">
        <v>46500</v>
      </c>
      <c r="C625" s="55">
        <v>107000</v>
      </c>
      <c r="D625" s="55">
        <v>10145</v>
      </c>
      <c r="E625" s="55">
        <v>20845</v>
      </c>
      <c r="F625" s="55">
        <v>142585</v>
      </c>
      <c r="G625" s="55">
        <v>1</v>
      </c>
      <c r="I625" s="84"/>
    </row>
    <row r="626" spans="1:9">
      <c r="A626" s="61">
        <v>666000</v>
      </c>
      <c r="B626" s="62">
        <v>46500</v>
      </c>
      <c r="C626" s="62">
        <v>108000</v>
      </c>
      <c r="D626" s="62">
        <v>10145</v>
      </c>
      <c r="E626" s="62">
        <v>21045</v>
      </c>
      <c r="F626" s="62">
        <v>142785</v>
      </c>
      <c r="G626" s="62">
        <v>1</v>
      </c>
      <c r="I626" s="84"/>
    </row>
    <row r="627" spans="1:9">
      <c r="A627" s="60">
        <v>667000</v>
      </c>
      <c r="B627" s="55">
        <v>46600</v>
      </c>
      <c r="C627" s="55">
        <v>107800</v>
      </c>
      <c r="D627" s="55">
        <v>10175</v>
      </c>
      <c r="E627" s="55">
        <v>21005</v>
      </c>
      <c r="F627" s="55">
        <v>143105</v>
      </c>
      <c r="G627" s="55">
        <v>1</v>
      </c>
      <c r="I627" s="84"/>
    </row>
    <row r="628" spans="1:9">
      <c r="A628" s="61">
        <v>668000</v>
      </c>
      <c r="B628" s="62">
        <v>46700</v>
      </c>
      <c r="C628" s="62">
        <v>107600</v>
      </c>
      <c r="D628" s="62">
        <v>10205</v>
      </c>
      <c r="E628" s="62">
        <v>20965</v>
      </c>
      <c r="F628" s="62">
        <v>143425</v>
      </c>
      <c r="G628" s="62">
        <v>1</v>
      </c>
      <c r="I628" s="84"/>
    </row>
    <row r="629" spans="1:9">
      <c r="A629" s="60">
        <v>669000</v>
      </c>
      <c r="B629" s="55">
        <v>38500</v>
      </c>
      <c r="C629" s="55">
        <v>207000</v>
      </c>
      <c r="D629" s="55">
        <v>7745</v>
      </c>
      <c r="E629" s="55">
        <v>50745</v>
      </c>
      <c r="F629" s="55">
        <v>143685</v>
      </c>
      <c r="G629" s="55">
        <v>178</v>
      </c>
      <c r="I629" s="84"/>
    </row>
    <row r="630" spans="1:9">
      <c r="A630" s="61">
        <v>670000</v>
      </c>
      <c r="B630" s="62">
        <v>38500</v>
      </c>
      <c r="C630" s="62">
        <v>208000</v>
      </c>
      <c r="D630" s="62">
        <v>7745</v>
      </c>
      <c r="E630" s="62">
        <v>50995</v>
      </c>
      <c r="F630" s="62">
        <v>143935</v>
      </c>
      <c r="G630" s="62">
        <v>177</v>
      </c>
      <c r="I630" s="84"/>
    </row>
    <row r="631" spans="1:9">
      <c r="A631" s="60">
        <v>671000</v>
      </c>
      <c r="B631" s="55">
        <v>38500</v>
      </c>
      <c r="C631" s="55">
        <v>209000</v>
      </c>
      <c r="D631" s="55">
        <v>7745</v>
      </c>
      <c r="E631" s="55">
        <v>51245</v>
      </c>
      <c r="F631" s="55">
        <v>144185</v>
      </c>
      <c r="G631" s="55">
        <v>176</v>
      </c>
      <c r="I631" s="84"/>
    </row>
    <row r="632" spans="1:9">
      <c r="A632" s="61">
        <v>672000</v>
      </c>
      <c r="B632" s="62">
        <v>38500</v>
      </c>
      <c r="C632" s="62">
        <v>210000</v>
      </c>
      <c r="D632" s="62">
        <v>7745</v>
      </c>
      <c r="E632" s="62">
        <v>51495</v>
      </c>
      <c r="F632" s="62">
        <v>144435</v>
      </c>
      <c r="G632" s="62">
        <v>176</v>
      </c>
      <c r="I632" s="84"/>
    </row>
    <row r="633" spans="1:9">
      <c r="A633" s="60">
        <v>673000</v>
      </c>
      <c r="B633" s="55">
        <v>38500</v>
      </c>
      <c r="C633" s="55">
        <v>211000</v>
      </c>
      <c r="D633" s="55">
        <v>7745</v>
      </c>
      <c r="E633" s="55">
        <v>51745</v>
      </c>
      <c r="F633" s="55">
        <v>144685</v>
      </c>
      <c r="G633" s="55">
        <v>175</v>
      </c>
      <c r="I633" s="84"/>
    </row>
    <row r="634" spans="1:9">
      <c r="A634" s="61">
        <v>674000</v>
      </c>
      <c r="B634" s="62">
        <v>38500</v>
      </c>
      <c r="C634" s="62">
        <v>212000</v>
      </c>
      <c r="D634" s="62">
        <v>7745</v>
      </c>
      <c r="E634" s="62">
        <v>51995</v>
      </c>
      <c r="F634" s="62">
        <v>144935</v>
      </c>
      <c r="G634" s="62">
        <v>174</v>
      </c>
      <c r="I634" s="84"/>
    </row>
    <row r="635" spans="1:9">
      <c r="A635" s="60">
        <v>675000</v>
      </c>
      <c r="B635" s="55">
        <v>38500</v>
      </c>
      <c r="C635" s="55">
        <v>213000</v>
      </c>
      <c r="D635" s="55">
        <v>7745</v>
      </c>
      <c r="E635" s="55">
        <v>52245</v>
      </c>
      <c r="F635" s="55">
        <v>145185</v>
      </c>
      <c r="G635" s="55">
        <v>173</v>
      </c>
      <c r="I635" s="84"/>
    </row>
    <row r="636" spans="1:9">
      <c r="A636" s="61">
        <v>676000</v>
      </c>
      <c r="B636" s="62">
        <v>38500</v>
      </c>
      <c r="C636" s="62">
        <v>214000</v>
      </c>
      <c r="D636" s="62">
        <v>7745</v>
      </c>
      <c r="E636" s="62">
        <v>52495</v>
      </c>
      <c r="F636" s="62">
        <v>145435</v>
      </c>
      <c r="G636" s="62">
        <v>172</v>
      </c>
      <c r="I636" s="84"/>
    </row>
    <row r="637" spans="1:9">
      <c r="A637" s="60">
        <v>677000</v>
      </c>
      <c r="B637" s="55">
        <v>38500</v>
      </c>
      <c r="C637" s="55">
        <v>215000</v>
      </c>
      <c r="D637" s="55">
        <v>7745</v>
      </c>
      <c r="E637" s="55">
        <v>52745</v>
      </c>
      <c r="F637" s="55">
        <v>145685</v>
      </c>
      <c r="G637" s="55">
        <v>171</v>
      </c>
      <c r="I637" s="84"/>
    </row>
    <row r="638" spans="1:9">
      <c r="A638" s="61">
        <v>678000</v>
      </c>
      <c r="B638" s="62">
        <v>38500</v>
      </c>
      <c r="C638" s="62">
        <v>216000</v>
      </c>
      <c r="D638" s="62">
        <v>7745</v>
      </c>
      <c r="E638" s="62">
        <v>52995</v>
      </c>
      <c r="F638" s="62">
        <v>145935</v>
      </c>
      <c r="G638" s="62">
        <v>171</v>
      </c>
      <c r="I638" s="84"/>
    </row>
    <row r="639" spans="1:9">
      <c r="A639" s="60">
        <v>679000</v>
      </c>
      <c r="B639" s="55">
        <v>38500</v>
      </c>
      <c r="C639" s="55">
        <v>217000</v>
      </c>
      <c r="D639" s="55">
        <v>7745</v>
      </c>
      <c r="E639" s="55">
        <v>53245</v>
      </c>
      <c r="F639" s="55">
        <v>146185</v>
      </c>
      <c r="G639" s="55">
        <v>170</v>
      </c>
      <c r="I639" s="84"/>
    </row>
    <row r="640" spans="1:9">
      <c r="A640" s="61">
        <v>680000</v>
      </c>
      <c r="B640" s="62">
        <v>38500</v>
      </c>
      <c r="C640" s="62">
        <v>218000</v>
      </c>
      <c r="D640" s="62">
        <v>7745</v>
      </c>
      <c r="E640" s="62">
        <v>53495</v>
      </c>
      <c r="F640" s="62">
        <v>146435</v>
      </c>
      <c r="G640" s="62">
        <v>169</v>
      </c>
      <c r="I640" s="84"/>
    </row>
    <row r="641" spans="1:9">
      <c r="A641" s="60">
        <v>681000</v>
      </c>
      <c r="B641" s="55">
        <v>38500</v>
      </c>
      <c r="C641" s="55">
        <v>219000</v>
      </c>
      <c r="D641" s="55">
        <v>7745</v>
      </c>
      <c r="E641" s="55">
        <v>53745</v>
      </c>
      <c r="F641" s="55">
        <v>146685</v>
      </c>
      <c r="G641" s="55">
        <v>168</v>
      </c>
      <c r="I641" s="84"/>
    </row>
    <row r="642" spans="1:9">
      <c r="A642" s="61">
        <v>682000</v>
      </c>
      <c r="B642" s="62">
        <v>38500</v>
      </c>
      <c r="C642" s="62">
        <v>220000</v>
      </c>
      <c r="D642" s="62">
        <v>7745</v>
      </c>
      <c r="E642" s="62">
        <v>53995</v>
      </c>
      <c r="F642" s="62">
        <v>146935</v>
      </c>
      <c r="G642" s="62">
        <v>167</v>
      </c>
      <c r="I642" s="84"/>
    </row>
    <row r="643" spans="1:9">
      <c r="A643" s="60">
        <v>683000</v>
      </c>
      <c r="B643" s="55">
        <v>38500</v>
      </c>
      <c r="C643" s="55">
        <v>221000</v>
      </c>
      <c r="D643" s="55">
        <v>7745</v>
      </c>
      <c r="E643" s="55">
        <v>54245</v>
      </c>
      <c r="F643" s="55">
        <v>147185</v>
      </c>
      <c r="G643" s="55">
        <v>166</v>
      </c>
      <c r="I643" s="84"/>
    </row>
    <row r="644" spans="1:9">
      <c r="A644" s="61">
        <v>684000</v>
      </c>
      <c r="B644" s="62">
        <v>38500</v>
      </c>
      <c r="C644" s="62">
        <v>222000</v>
      </c>
      <c r="D644" s="62">
        <v>7745</v>
      </c>
      <c r="E644" s="62">
        <v>54495</v>
      </c>
      <c r="F644" s="62">
        <v>147435</v>
      </c>
      <c r="G644" s="62">
        <v>166</v>
      </c>
      <c r="I644" s="84"/>
    </row>
    <row r="645" spans="1:9">
      <c r="A645" s="60">
        <v>685000</v>
      </c>
      <c r="B645" s="55">
        <v>38500</v>
      </c>
      <c r="C645" s="55">
        <v>223000</v>
      </c>
      <c r="D645" s="55">
        <v>7745</v>
      </c>
      <c r="E645" s="55">
        <v>54745</v>
      </c>
      <c r="F645" s="55">
        <v>147685</v>
      </c>
      <c r="G645" s="55">
        <v>165</v>
      </c>
      <c r="I645" s="84"/>
    </row>
    <row r="646" spans="1:9">
      <c r="A646" s="61">
        <v>686000</v>
      </c>
      <c r="B646" s="62">
        <v>38500</v>
      </c>
      <c r="C646" s="62">
        <v>224000</v>
      </c>
      <c r="D646" s="62">
        <v>7745</v>
      </c>
      <c r="E646" s="62">
        <v>54995</v>
      </c>
      <c r="F646" s="62">
        <v>147935</v>
      </c>
      <c r="G646" s="62">
        <v>164</v>
      </c>
      <c r="I646" s="84"/>
    </row>
    <row r="647" spans="1:9">
      <c r="A647" s="60">
        <v>687000</v>
      </c>
      <c r="B647" s="55">
        <v>38500</v>
      </c>
      <c r="C647" s="55">
        <v>225000</v>
      </c>
      <c r="D647" s="55">
        <v>7745</v>
      </c>
      <c r="E647" s="55">
        <v>55245</v>
      </c>
      <c r="F647" s="55">
        <v>148185</v>
      </c>
      <c r="G647" s="55">
        <v>163</v>
      </c>
      <c r="I647" s="84"/>
    </row>
    <row r="648" spans="1:9">
      <c r="A648" s="61">
        <v>688000</v>
      </c>
      <c r="B648" s="62">
        <v>38500</v>
      </c>
      <c r="C648" s="62">
        <v>226000</v>
      </c>
      <c r="D648" s="62">
        <v>7745</v>
      </c>
      <c r="E648" s="62">
        <v>55495</v>
      </c>
      <c r="F648" s="62">
        <v>148435</v>
      </c>
      <c r="G648" s="62">
        <v>162</v>
      </c>
      <c r="I648" s="84"/>
    </row>
    <row r="649" spans="1:9">
      <c r="A649" s="60">
        <v>689000</v>
      </c>
      <c r="B649" s="55">
        <v>38500</v>
      </c>
      <c r="C649" s="55">
        <v>227000</v>
      </c>
      <c r="D649" s="55">
        <v>7745</v>
      </c>
      <c r="E649" s="55">
        <v>55745</v>
      </c>
      <c r="F649" s="55">
        <v>148685</v>
      </c>
      <c r="G649" s="55">
        <v>161</v>
      </c>
      <c r="I649" s="84"/>
    </row>
    <row r="650" spans="1:9">
      <c r="A650" s="61">
        <v>690000</v>
      </c>
      <c r="B650" s="62">
        <v>38500</v>
      </c>
      <c r="C650" s="62">
        <v>228000</v>
      </c>
      <c r="D650" s="62">
        <v>7745</v>
      </c>
      <c r="E650" s="62">
        <v>55995</v>
      </c>
      <c r="F650" s="62">
        <v>148935</v>
      </c>
      <c r="G650" s="62">
        <v>161</v>
      </c>
      <c r="I650" s="84"/>
    </row>
    <row r="651" spans="1:9">
      <c r="A651" s="60">
        <v>691000</v>
      </c>
      <c r="B651" s="55">
        <v>38500</v>
      </c>
      <c r="C651" s="55">
        <v>229000</v>
      </c>
      <c r="D651" s="55">
        <v>7745</v>
      </c>
      <c r="E651" s="55">
        <v>56245</v>
      </c>
      <c r="F651" s="55">
        <v>149185</v>
      </c>
      <c r="G651" s="55">
        <v>160</v>
      </c>
      <c r="I651" s="84"/>
    </row>
    <row r="652" spans="1:9">
      <c r="A652" s="61">
        <v>692000</v>
      </c>
      <c r="B652" s="62">
        <v>38500</v>
      </c>
      <c r="C652" s="62">
        <v>230000</v>
      </c>
      <c r="D652" s="62">
        <v>7745</v>
      </c>
      <c r="E652" s="62">
        <v>56495</v>
      </c>
      <c r="F652" s="62">
        <v>149435</v>
      </c>
      <c r="G652" s="62">
        <v>159</v>
      </c>
      <c r="I652" s="84"/>
    </row>
    <row r="653" spans="1:9">
      <c r="A653" s="60">
        <v>693000</v>
      </c>
      <c r="B653" s="55">
        <v>38500</v>
      </c>
      <c r="C653" s="55">
        <v>231000</v>
      </c>
      <c r="D653" s="55">
        <v>7745</v>
      </c>
      <c r="E653" s="55">
        <v>56745</v>
      </c>
      <c r="F653" s="55">
        <v>149685</v>
      </c>
      <c r="G653" s="55">
        <v>158</v>
      </c>
      <c r="I653" s="84"/>
    </row>
    <row r="654" spans="1:9">
      <c r="A654" s="61">
        <v>694000</v>
      </c>
      <c r="B654" s="62">
        <v>38500</v>
      </c>
      <c r="C654" s="62">
        <v>232000</v>
      </c>
      <c r="D654" s="62">
        <v>7745</v>
      </c>
      <c r="E654" s="62">
        <v>56995</v>
      </c>
      <c r="F654" s="62">
        <v>149935</v>
      </c>
      <c r="G654" s="62">
        <v>157</v>
      </c>
      <c r="I654" s="84"/>
    </row>
    <row r="655" spans="1:9">
      <c r="A655" s="60">
        <v>695000</v>
      </c>
      <c r="B655" s="55">
        <v>38500</v>
      </c>
      <c r="C655" s="55">
        <v>233000</v>
      </c>
      <c r="D655" s="55">
        <v>7745</v>
      </c>
      <c r="E655" s="55">
        <v>57245</v>
      </c>
      <c r="F655" s="55">
        <v>150185</v>
      </c>
      <c r="G655" s="55">
        <v>156</v>
      </c>
      <c r="I655" s="84"/>
    </row>
    <row r="656" spans="1:9">
      <c r="A656" s="61">
        <v>696000</v>
      </c>
      <c r="B656" s="62">
        <v>38500</v>
      </c>
      <c r="C656" s="62">
        <v>234000</v>
      </c>
      <c r="D656" s="62">
        <v>7745</v>
      </c>
      <c r="E656" s="62">
        <v>57495</v>
      </c>
      <c r="F656" s="62">
        <v>150435</v>
      </c>
      <c r="G656" s="62">
        <v>156</v>
      </c>
      <c r="I656" s="84"/>
    </row>
    <row r="657" spans="1:9">
      <c r="A657" s="60">
        <v>697000</v>
      </c>
      <c r="B657" s="55">
        <v>38500</v>
      </c>
      <c r="C657" s="55">
        <v>235000</v>
      </c>
      <c r="D657" s="55">
        <v>7745</v>
      </c>
      <c r="E657" s="55">
        <v>57745</v>
      </c>
      <c r="F657" s="55">
        <v>150685</v>
      </c>
      <c r="G657" s="55">
        <v>155</v>
      </c>
      <c r="I657" s="84"/>
    </row>
    <row r="658" spans="1:9">
      <c r="A658" s="61">
        <v>698000</v>
      </c>
      <c r="B658" s="62">
        <v>38500</v>
      </c>
      <c r="C658" s="62">
        <v>236000</v>
      </c>
      <c r="D658" s="62">
        <v>7745</v>
      </c>
      <c r="E658" s="62">
        <v>57995</v>
      </c>
      <c r="F658" s="62">
        <v>150935</v>
      </c>
      <c r="G658" s="62">
        <v>154</v>
      </c>
      <c r="I658" s="84"/>
    </row>
    <row r="659" spans="1:9">
      <c r="A659" s="60">
        <v>699000</v>
      </c>
      <c r="B659" s="55">
        <v>38500</v>
      </c>
      <c r="C659" s="55">
        <v>237000</v>
      </c>
      <c r="D659" s="55">
        <v>7745</v>
      </c>
      <c r="E659" s="55">
        <v>58245</v>
      </c>
      <c r="F659" s="55">
        <v>151185</v>
      </c>
      <c r="G659" s="55">
        <v>153</v>
      </c>
      <c r="I659" s="84"/>
    </row>
    <row r="660" spans="1:9">
      <c r="A660" s="61">
        <v>700000</v>
      </c>
      <c r="B660" s="62">
        <v>38500</v>
      </c>
      <c r="C660" s="62">
        <v>238000</v>
      </c>
      <c r="D660" s="62">
        <v>7745</v>
      </c>
      <c r="E660" s="62">
        <v>58495</v>
      </c>
      <c r="F660" s="62">
        <v>151435</v>
      </c>
      <c r="G660" s="62">
        <v>152</v>
      </c>
      <c r="I660" s="84"/>
    </row>
    <row r="661" spans="1:9">
      <c r="A661" s="60">
        <v>701000</v>
      </c>
      <c r="B661" s="55">
        <v>38500</v>
      </c>
      <c r="C661" s="55">
        <v>239000</v>
      </c>
      <c r="D661" s="55">
        <v>7745</v>
      </c>
      <c r="E661" s="55">
        <v>58745</v>
      </c>
      <c r="F661" s="55">
        <v>151685</v>
      </c>
      <c r="G661" s="55">
        <v>151</v>
      </c>
      <c r="I661" s="84"/>
    </row>
    <row r="662" spans="1:9">
      <c r="A662" s="61">
        <v>702000</v>
      </c>
      <c r="B662" s="62">
        <v>38500</v>
      </c>
      <c r="C662" s="62">
        <v>240000</v>
      </c>
      <c r="D662" s="62">
        <v>7745</v>
      </c>
      <c r="E662" s="62">
        <v>58995</v>
      </c>
      <c r="F662" s="62">
        <v>151935</v>
      </c>
      <c r="G662" s="62">
        <v>151</v>
      </c>
      <c r="I662" s="84"/>
    </row>
    <row r="663" spans="1:9">
      <c r="A663" s="60">
        <v>703000</v>
      </c>
      <c r="B663" s="55">
        <v>38500</v>
      </c>
      <c r="C663" s="55">
        <v>241000</v>
      </c>
      <c r="D663" s="55">
        <v>7745</v>
      </c>
      <c r="E663" s="55">
        <v>59245</v>
      </c>
      <c r="F663" s="55">
        <v>152185</v>
      </c>
      <c r="G663" s="55">
        <v>150</v>
      </c>
      <c r="I663" s="84"/>
    </row>
    <row r="664" spans="1:9">
      <c r="A664" s="61">
        <v>704000</v>
      </c>
      <c r="B664" s="62">
        <v>38500</v>
      </c>
      <c r="C664" s="62">
        <v>242000</v>
      </c>
      <c r="D664" s="62">
        <v>7745</v>
      </c>
      <c r="E664" s="62">
        <v>59495</v>
      </c>
      <c r="F664" s="62">
        <v>152435</v>
      </c>
      <c r="G664" s="62">
        <v>149</v>
      </c>
      <c r="I664" s="84"/>
    </row>
    <row r="665" spans="1:9">
      <c r="A665" s="60">
        <v>705000</v>
      </c>
      <c r="B665" s="55">
        <v>38500</v>
      </c>
      <c r="C665" s="55">
        <v>243000</v>
      </c>
      <c r="D665" s="55">
        <v>7745</v>
      </c>
      <c r="E665" s="55">
        <v>59745</v>
      </c>
      <c r="F665" s="55">
        <v>152685</v>
      </c>
      <c r="G665" s="55">
        <v>148</v>
      </c>
      <c r="I665" s="84"/>
    </row>
    <row r="666" spans="1:9">
      <c r="A666" s="61">
        <v>706000</v>
      </c>
      <c r="B666" s="62">
        <v>38500</v>
      </c>
      <c r="C666" s="62">
        <v>244000</v>
      </c>
      <c r="D666" s="62">
        <v>7745</v>
      </c>
      <c r="E666" s="62">
        <v>59995</v>
      </c>
      <c r="F666" s="62">
        <v>152935</v>
      </c>
      <c r="G666" s="62">
        <v>147</v>
      </c>
      <c r="I666" s="84"/>
    </row>
    <row r="667" spans="1:9">
      <c r="A667" s="60">
        <v>707000</v>
      </c>
      <c r="B667" s="55">
        <v>38500</v>
      </c>
      <c r="C667" s="55">
        <v>245000</v>
      </c>
      <c r="D667" s="55">
        <v>7745</v>
      </c>
      <c r="E667" s="55">
        <v>60245</v>
      </c>
      <c r="F667" s="55">
        <v>153185</v>
      </c>
      <c r="G667" s="55">
        <v>146</v>
      </c>
      <c r="I667" s="84"/>
    </row>
    <row r="668" spans="1:9">
      <c r="A668" s="61">
        <v>708000</v>
      </c>
      <c r="B668" s="62">
        <v>38500</v>
      </c>
      <c r="C668" s="62">
        <v>246000</v>
      </c>
      <c r="D668" s="62">
        <v>7745</v>
      </c>
      <c r="E668" s="62">
        <v>60495</v>
      </c>
      <c r="F668" s="62">
        <v>153435</v>
      </c>
      <c r="G668" s="62">
        <v>146</v>
      </c>
      <c r="I668" s="84"/>
    </row>
    <row r="669" spans="1:9">
      <c r="A669" s="60">
        <v>709000</v>
      </c>
      <c r="B669" s="55">
        <v>38500</v>
      </c>
      <c r="C669" s="55">
        <v>247000</v>
      </c>
      <c r="D669" s="55">
        <v>7745</v>
      </c>
      <c r="E669" s="55">
        <v>60745</v>
      </c>
      <c r="F669" s="55">
        <v>153685</v>
      </c>
      <c r="G669" s="55">
        <v>145</v>
      </c>
      <c r="I669" s="84"/>
    </row>
    <row r="670" spans="1:9">
      <c r="A670" s="61">
        <v>710000</v>
      </c>
      <c r="B670" s="62">
        <v>38500</v>
      </c>
      <c r="C670" s="62">
        <v>248000</v>
      </c>
      <c r="D670" s="62">
        <v>7745</v>
      </c>
      <c r="E670" s="62">
        <v>60995</v>
      </c>
      <c r="F670" s="62">
        <v>153935</v>
      </c>
      <c r="G670" s="62">
        <v>144</v>
      </c>
      <c r="I670" s="84"/>
    </row>
    <row r="671" spans="1:9">
      <c r="A671" s="60">
        <v>711000</v>
      </c>
      <c r="B671" s="55">
        <v>38500</v>
      </c>
      <c r="C671" s="55">
        <v>249000</v>
      </c>
      <c r="D671" s="55">
        <v>7745</v>
      </c>
      <c r="E671" s="55">
        <v>61245</v>
      </c>
      <c r="F671" s="55">
        <v>154185</v>
      </c>
      <c r="G671" s="55">
        <v>143</v>
      </c>
      <c r="I671" s="84"/>
    </row>
    <row r="672" spans="1:9">
      <c r="A672" s="61">
        <v>712000</v>
      </c>
      <c r="B672" s="62">
        <v>38500</v>
      </c>
      <c r="C672" s="62">
        <v>250000</v>
      </c>
      <c r="D672" s="62">
        <v>7745</v>
      </c>
      <c r="E672" s="62">
        <v>61495</v>
      </c>
      <c r="F672" s="62">
        <v>154435</v>
      </c>
      <c r="G672" s="62">
        <v>142</v>
      </c>
      <c r="I672" s="84"/>
    </row>
    <row r="673" spans="1:9">
      <c r="A673" s="60">
        <v>713000</v>
      </c>
      <c r="B673" s="55">
        <v>38500</v>
      </c>
      <c r="C673" s="55">
        <v>251000</v>
      </c>
      <c r="D673" s="55">
        <v>7745</v>
      </c>
      <c r="E673" s="55">
        <v>61745</v>
      </c>
      <c r="F673" s="55">
        <v>154685</v>
      </c>
      <c r="G673" s="55">
        <v>141</v>
      </c>
      <c r="I673" s="84"/>
    </row>
    <row r="674" spans="1:9">
      <c r="A674" s="61">
        <v>714000</v>
      </c>
      <c r="B674" s="62">
        <v>38500</v>
      </c>
      <c r="C674" s="62">
        <v>252000</v>
      </c>
      <c r="D674" s="62">
        <v>7745</v>
      </c>
      <c r="E674" s="62">
        <v>61995</v>
      </c>
      <c r="F674" s="62">
        <v>154935</v>
      </c>
      <c r="G674" s="62">
        <v>141</v>
      </c>
      <c r="I674" s="84"/>
    </row>
    <row r="675" spans="1:9">
      <c r="A675" s="60">
        <v>715000</v>
      </c>
      <c r="B675" s="55">
        <v>38500</v>
      </c>
      <c r="C675" s="55">
        <v>253000</v>
      </c>
      <c r="D675" s="55">
        <v>7745</v>
      </c>
      <c r="E675" s="55">
        <v>62245</v>
      </c>
      <c r="F675" s="55">
        <v>155185</v>
      </c>
      <c r="G675" s="55">
        <v>140</v>
      </c>
      <c r="I675" s="84"/>
    </row>
    <row r="676" spans="1:9">
      <c r="A676" s="61">
        <v>716000</v>
      </c>
      <c r="B676" s="62">
        <v>38500</v>
      </c>
      <c r="C676" s="62">
        <v>254000</v>
      </c>
      <c r="D676" s="62">
        <v>7745</v>
      </c>
      <c r="E676" s="62">
        <v>62495</v>
      </c>
      <c r="F676" s="62">
        <v>155435</v>
      </c>
      <c r="G676" s="62">
        <v>139</v>
      </c>
      <c r="I676" s="84"/>
    </row>
    <row r="677" spans="1:9">
      <c r="A677" s="60">
        <v>717000</v>
      </c>
      <c r="B677" s="55">
        <v>38500</v>
      </c>
      <c r="C677" s="55">
        <v>255000</v>
      </c>
      <c r="D677" s="55">
        <v>7745</v>
      </c>
      <c r="E677" s="55">
        <v>62745</v>
      </c>
      <c r="F677" s="55">
        <v>155685</v>
      </c>
      <c r="G677" s="55">
        <v>138</v>
      </c>
      <c r="I677" s="84"/>
    </row>
    <row r="678" spans="1:9">
      <c r="A678" s="61">
        <v>718000</v>
      </c>
      <c r="B678" s="62">
        <v>38500</v>
      </c>
      <c r="C678" s="62">
        <v>256000</v>
      </c>
      <c r="D678" s="62">
        <v>7745</v>
      </c>
      <c r="E678" s="62">
        <v>62995</v>
      </c>
      <c r="F678" s="62">
        <v>155935</v>
      </c>
      <c r="G678" s="62">
        <v>137</v>
      </c>
      <c r="I678" s="84"/>
    </row>
    <row r="679" spans="1:9">
      <c r="A679" s="60">
        <v>719000</v>
      </c>
      <c r="B679" s="55">
        <v>38500</v>
      </c>
      <c r="C679" s="55">
        <v>257000</v>
      </c>
      <c r="D679" s="55">
        <v>7745</v>
      </c>
      <c r="E679" s="55">
        <v>63245</v>
      </c>
      <c r="F679" s="55">
        <v>156185</v>
      </c>
      <c r="G679" s="55">
        <v>136</v>
      </c>
      <c r="I679" s="84"/>
    </row>
    <row r="680" spans="1:9">
      <c r="A680" s="61">
        <v>720000</v>
      </c>
      <c r="B680" s="62">
        <v>38500</v>
      </c>
      <c r="C680" s="62">
        <v>258000</v>
      </c>
      <c r="D680" s="62">
        <v>7745</v>
      </c>
      <c r="E680" s="62">
        <v>63495</v>
      </c>
      <c r="F680" s="62">
        <v>156435</v>
      </c>
      <c r="G680" s="62">
        <v>136</v>
      </c>
      <c r="I680" s="84"/>
    </row>
    <row r="681" spans="1:9">
      <c r="A681" s="60">
        <v>721000</v>
      </c>
      <c r="B681" s="55">
        <v>38500</v>
      </c>
      <c r="C681" s="55">
        <v>259000</v>
      </c>
      <c r="D681" s="55">
        <v>7745</v>
      </c>
      <c r="E681" s="55">
        <v>63745</v>
      </c>
      <c r="F681" s="55">
        <v>156685</v>
      </c>
      <c r="G681" s="55">
        <v>135</v>
      </c>
      <c r="I681" s="84"/>
    </row>
    <row r="682" spans="1:9">
      <c r="A682" s="61">
        <v>722000</v>
      </c>
      <c r="B682" s="62">
        <v>38500</v>
      </c>
      <c r="C682" s="62">
        <v>260000</v>
      </c>
      <c r="D682" s="62">
        <v>7745</v>
      </c>
      <c r="E682" s="62">
        <v>63995</v>
      </c>
      <c r="F682" s="62">
        <v>156935</v>
      </c>
      <c r="G682" s="62">
        <v>134</v>
      </c>
      <c r="I682" s="84"/>
    </row>
    <row r="683" spans="1:9">
      <c r="A683" s="60">
        <v>723000</v>
      </c>
      <c r="B683" s="55">
        <v>38500</v>
      </c>
      <c r="C683" s="55">
        <v>261000</v>
      </c>
      <c r="D683" s="55">
        <v>7745</v>
      </c>
      <c r="E683" s="55">
        <v>64245</v>
      </c>
      <c r="F683" s="55">
        <v>157185</v>
      </c>
      <c r="G683" s="55">
        <v>133</v>
      </c>
      <c r="I683" s="84"/>
    </row>
    <row r="684" spans="1:9">
      <c r="A684" s="61">
        <v>724000</v>
      </c>
      <c r="B684" s="62">
        <v>38500</v>
      </c>
      <c r="C684" s="62">
        <v>262000</v>
      </c>
      <c r="D684" s="62">
        <v>7745</v>
      </c>
      <c r="E684" s="62">
        <v>64495</v>
      </c>
      <c r="F684" s="62">
        <v>157435</v>
      </c>
      <c r="G684" s="62">
        <v>132</v>
      </c>
      <c r="I684" s="84"/>
    </row>
    <row r="685" spans="1:9">
      <c r="A685" s="60">
        <v>725000</v>
      </c>
      <c r="B685" s="55">
        <v>38500</v>
      </c>
      <c r="C685" s="55">
        <v>263000</v>
      </c>
      <c r="D685" s="55">
        <v>7745</v>
      </c>
      <c r="E685" s="55">
        <v>64745</v>
      </c>
      <c r="F685" s="55">
        <v>157685</v>
      </c>
      <c r="G685" s="55">
        <v>131</v>
      </c>
      <c r="I685" s="84"/>
    </row>
    <row r="686" spans="1:9">
      <c r="A686" s="61">
        <v>726000</v>
      </c>
      <c r="B686" s="62">
        <v>38500</v>
      </c>
      <c r="C686" s="62">
        <v>264000</v>
      </c>
      <c r="D686" s="62">
        <v>7745</v>
      </c>
      <c r="E686" s="62">
        <v>64995</v>
      </c>
      <c r="F686" s="62">
        <v>157935</v>
      </c>
      <c r="G686" s="62">
        <v>131</v>
      </c>
      <c r="I686" s="84"/>
    </row>
    <row r="687" spans="1:9">
      <c r="A687" s="60">
        <v>727000</v>
      </c>
      <c r="B687" s="55">
        <v>38500</v>
      </c>
      <c r="C687" s="55">
        <v>265000</v>
      </c>
      <c r="D687" s="55">
        <v>7745</v>
      </c>
      <c r="E687" s="55">
        <v>65245</v>
      </c>
      <c r="F687" s="55">
        <v>158185</v>
      </c>
      <c r="G687" s="55">
        <v>130</v>
      </c>
      <c r="I687" s="84"/>
    </row>
    <row r="688" spans="1:9">
      <c r="A688" s="61">
        <v>728000</v>
      </c>
      <c r="B688" s="62">
        <v>38500</v>
      </c>
      <c r="C688" s="62">
        <v>266000</v>
      </c>
      <c r="D688" s="62">
        <v>7745</v>
      </c>
      <c r="E688" s="62">
        <v>65495</v>
      </c>
      <c r="F688" s="62">
        <v>158435</v>
      </c>
      <c r="G688" s="62">
        <v>129</v>
      </c>
      <c r="I688" s="84"/>
    </row>
    <row r="689" spans="1:9">
      <c r="A689" s="60">
        <v>729000</v>
      </c>
      <c r="B689" s="55">
        <v>38500</v>
      </c>
      <c r="C689" s="55">
        <v>267000</v>
      </c>
      <c r="D689" s="55">
        <v>7745</v>
      </c>
      <c r="E689" s="55">
        <v>65745</v>
      </c>
      <c r="F689" s="55">
        <v>158685</v>
      </c>
      <c r="G689" s="55">
        <v>128</v>
      </c>
      <c r="I689" s="84"/>
    </row>
    <row r="690" spans="1:9">
      <c r="A690" s="61">
        <v>730000</v>
      </c>
      <c r="B690" s="62">
        <v>38500</v>
      </c>
      <c r="C690" s="62">
        <v>268000</v>
      </c>
      <c r="D690" s="62">
        <v>7745</v>
      </c>
      <c r="E690" s="62">
        <v>65995</v>
      </c>
      <c r="F690" s="62">
        <v>158935</v>
      </c>
      <c r="G690" s="62">
        <v>127</v>
      </c>
      <c r="I690" s="84"/>
    </row>
    <row r="691" spans="1:9">
      <c r="A691" s="60">
        <v>731000</v>
      </c>
      <c r="B691" s="55">
        <v>38500</v>
      </c>
      <c r="C691" s="55">
        <v>269000</v>
      </c>
      <c r="D691" s="55">
        <v>7745</v>
      </c>
      <c r="E691" s="55">
        <v>66245</v>
      </c>
      <c r="F691" s="55">
        <v>159185</v>
      </c>
      <c r="G691" s="55">
        <v>126</v>
      </c>
      <c r="I691" s="84"/>
    </row>
    <row r="692" spans="1:9">
      <c r="A692" s="61">
        <v>732000</v>
      </c>
      <c r="B692" s="62">
        <v>38500</v>
      </c>
      <c r="C692" s="62">
        <v>270000</v>
      </c>
      <c r="D692" s="62">
        <v>7745</v>
      </c>
      <c r="E692" s="62">
        <v>66495</v>
      </c>
      <c r="F692" s="62">
        <v>159435</v>
      </c>
      <c r="G692" s="62">
        <v>126</v>
      </c>
      <c r="I692" s="84"/>
    </row>
    <row r="693" spans="1:9">
      <c r="A693" s="60">
        <v>733000</v>
      </c>
      <c r="B693" s="55">
        <v>38500</v>
      </c>
      <c r="C693" s="55">
        <v>271000</v>
      </c>
      <c r="D693" s="55">
        <v>7745</v>
      </c>
      <c r="E693" s="55">
        <v>66745</v>
      </c>
      <c r="F693" s="55">
        <v>159685</v>
      </c>
      <c r="G693" s="55">
        <v>125</v>
      </c>
      <c r="I693" s="84"/>
    </row>
    <row r="694" spans="1:9">
      <c r="A694" s="61">
        <v>734000</v>
      </c>
      <c r="B694" s="62">
        <v>38500</v>
      </c>
      <c r="C694" s="62">
        <v>272000</v>
      </c>
      <c r="D694" s="62">
        <v>7745</v>
      </c>
      <c r="E694" s="62">
        <v>66995</v>
      </c>
      <c r="F694" s="62">
        <v>159935</v>
      </c>
      <c r="G694" s="62">
        <v>124</v>
      </c>
      <c r="I694" s="84"/>
    </row>
    <row r="695" spans="1:9">
      <c r="A695" s="60">
        <v>735000</v>
      </c>
      <c r="B695" s="55">
        <v>38500</v>
      </c>
      <c r="C695" s="55">
        <v>273000</v>
      </c>
      <c r="D695" s="55">
        <v>7745</v>
      </c>
      <c r="E695" s="55">
        <v>67245</v>
      </c>
      <c r="F695" s="55">
        <v>160185</v>
      </c>
      <c r="G695" s="55">
        <v>123</v>
      </c>
      <c r="I695" s="84"/>
    </row>
    <row r="696" spans="1:9">
      <c r="A696" s="61">
        <v>736000</v>
      </c>
      <c r="B696" s="62">
        <v>38500</v>
      </c>
      <c r="C696" s="62">
        <v>274000</v>
      </c>
      <c r="D696" s="62">
        <v>7745</v>
      </c>
      <c r="E696" s="62">
        <v>67495</v>
      </c>
      <c r="F696" s="62">
        <v>160435</v>
      </c>
      <c r="G696" s="62">
        <v>122</v>
      </c>
      <c r="I696" s="84"/>
    </row>
    <row r="697" spans="1:9">
      <c r="A697" s="60">
        <v>737000</v>
      </c>
      <c r="B697" s="55">
        <v>38500</v>
      </c>
      <c r="C697" s="55">
        <v>275000</v>
      </c>
      <c r="D697" s="55">
        <v>7745</v>
      </c>
      <c r="E697" s="55">
        <v>67745</v>
      </c>
      <c r="F697" s="55">
        <v>160685</v>
      </c>
      <c r="G697" s="55">
        <v>121</v>
      </c>
      <c r="I697" s="84"/>
    </row>
    <row r="698" spans="1:9">
      <c r="A698" s="61">
        <v>738000</v>
      </c>
      <c r="B698" s="62">
        <v>38500</v>
      </c>
      <c r="C698" s="62">
        <v>276000</v>
      </c>
      <c r="D698" s="62">
        <v>7745</v>
      </c>
      <c r="E698" s="62">
        <v>67995</v>
      </c>
      <c r="F698" s="62">
        <v>160935</v>
      </c>
      <c r="G698" s="62">
        <v>121</v>
      </c>
      <c r="I698" s="84"/>
    </row>
    <row r="699" spans="1:9">
      <c r="A699" s="60">
        <v>739000</v>
      </c>
      <c r="B699" s="55">
        <v>38500</v>
      </c>
      <c r="C699" s="55">
        <v>277000</v>
      </c>
      <c r="D699" s="55">
        <v>7745</v>
      </c>
      <c r="E699" s="55">
        <v>68245</v>
      </c>
      <c r="F699" s="55">
        <v>161185</v>
      </c>
      <c r="G699" s="55">
        <v>120</v>
      </c>
      <c r="I699" s="84"/>
    </row>
    <row r="700" spans="1:9">
      <c r="A700" s="61">
        <v>740000</v>
      </c>
      <c r="B700" s="62">
        <v>38500</v>
      </c>
      <c r="C700" s="62">
        <v>278000</v>
      </c>
      <c r="D700" s="62">
        <v>7745</v>
      </c>
      <c r="E700" s="62">
        <v>68495</v>
      </c>
      <c r="F700" s="62">
        <v>161435</v>
      </c>
      <c r="G700" s="62">
        <v>119</v>
      </c>
      <c r="I700" s="84"/>
    </row>
    <row r="701" spans="1:9">
      <c r="A701" s="60">
        <v>741000</v>
      </c>
      <c r="B701" s="55">
        <v>38500</v>
      </c>
      <c r="C701" s="55">
        <v>279000</v>
      </c>
      <c r="D701" s="55">
        <v>7745</v>
      </c>
      <c r="E701" s="55">
        <v>68745</v>
      </c>
      <c r="F701" s="55">
        <v>161685</v>
      </c>
      <c r="G701" s="55">
        <v>118</v>
      </c>
      <c r="I701" s="84"/>
    </row>
    <row r="702" spans="1:9">
      <c r="A702" s="61">
        <v>742000</v>
      </c>
      <c r="B702" s="62">
        <v>38500</v>
      </c>
      <c r="C702" s="62">
        <v>280000</v>
      </c>
      <c r="D702" s="62">
        <v>7745</v>
      </c>
      <c r="E702" s="62">
        <v>68995</v>
      </c>
      <c r="F702" s="62">
        <v>161935</v>
      </c>
      <c r="G702" s="62">
        <v>117</v>
      </c>
      <c r="I702" s="84"/>
    </row>
    <row r="703" spans="1:9">
      <c r="A703" s="60">
        <v>743000</v>
      </c>
      <c r="B703" s="55">
        <v>38500</v>
      </c>
      <c r="C703" s="55">
        <v>281000</v>
      </c>
      <c r="D703" s="55">
        <v>7745</v>
      </c>
      <c r="E703" s="55">
        <v>69245</v>
      </c>
      <c r="F703" s="55">
        <v>162185</v>
      </c>
      <c r="G703" s="55">
        <v>116</v>
      </c>
      <c r="I703" s="84"/>
    </row>
    <row r="704" spans="1:9">
      <c r="A704" s="61">
        <v>744000</v>
      </c>
      <c r="B704" s="62">
        <v>38500</v>
      </c>
      <c r="C704" s="62">
        <v>282000</v>
      </c>
      <c r="D704" s="62">
        <v>7745</v>
      </c>
      <c r="E704" s="62">
        <v>69495</v>
      </c>
      <c r="F704" s="62">
        <v>162435</v>
      </c>
      <c r="G704" s="62">
        <v>116</v>
      </c>
      <c r="I704" s="84"/>
    </row>
    <row r="705" spans="1:9">
      <c r="A705" s="60">
        <v>745000</v>
      </c>
      <c r="B705" s="55">
        <v>38500</v>
      </c>
      <c r="C705" s="55">
        <v>283000</v>
      </c>
      <c r="D705" s="55">
        <v>7745</v>
      </c>
      <c r="E705" s="55">
        <v>69745</v>
      </c>
      <c r="F705" s="55">
        <v>162685</v>
      </c>
      <c r="G705" s="55">
        <v>115</v>
      </c>
      <c r="I705" s="84"/>
    </row>
    <row r="706" spans="1:9">
      <c r="A706" s="61">
        <v>746000</v>
      </c>
      <c r="B706" s="62">
        <v>38500</v>
      </c>
      <c r="C706" s="62">
        <v>284000</v>
      </c>
      <c r="D706" s="62">
        <v>7745</v>
      </c>
      <c r="E706" s="62">
        <v>69995</v>
      </c>
      <c r="F706" s="62">
        <v>162935</v>
      </c>
      <c r="G706" s="62">
        <v>114</v>
      </c>
      <c r="I706" s="84"/>
    </row>
    <row r="707" spans="1:9">
      <c r="A707" s="60">
        <v>747000</v>
      </c>
      <c r="B707" s="55">
        <v>38500</v>
      </c>
      <c r="C707" s="55">
        <v>285000</v>
      </c>
      <c r="D707" s="55">
        <v>7745</v>
      </c>
      <c r="E707" s="55">
        <v>70245</v>
      </c>
      <c r="F707" s="55">
        <v>163185</v>
      </c>
      <c r="G707" s="55">
        <v>113</v>
      </c>
      <c r="I707" s="84"/>
    </row>
    <row r="708" spans="1:9">
      <c r="A708" s="61">
        <v>748000</v>
      </c>
      <c r="B708" s="62">
        <v>38500</v>
      </c>
      <c r="C708" s="62">
        <v>286000</v>
      </c>
      <c r="D708" s="62">
        <v>7745</v>
      </c>
      <c r="E708" s="62">
        <v>70495</v>
      </c>
      <c r="F708" s="62">
        <v>163435</v>
      </c>
      <c r="G708" s="62">
        <v>112</v>
      </c>
      <c r="I708" s="84"/>
    </row>
    <row r="709" spans="1:9">
      <c r="A709" s="60">
        <v>749000</v>
      </c>
      <c r="B709" s="55">
        <v>38500</v>
      </c>
      <c r="C709" s="55">
        <v>287000</v>
      </c>
      <c r="D709" s="55">
        <v>7745</v>
      </c>
      <c r="E709" s="55">
        <v>70745</v>
      </c>
      <c r="F709" s="55">
        <v>163685</v>
      </c>
      <c r="G709" s="55">
        <v>111</v>
      </c>
      <c r="I709" s="84"/>
    </row>
    <row r="710" spans="1:9">
      <c r="A710" s="61">
        <v>750000</v>
      </c>
      <c r="B710" s="62">
        <v>38500</v>
      </c>
      <c r="C710" s="62">
        <v>288000</v>
      </c>
      <c r="D710" s="62">
        <v>7745</v>
      </c>
      <c r="E710" s="62">
        <v>70995</v>
      </c>
      <c r="F710" s="62">
        <v>163935</v>
      </c>
      <c r="G710" s="62">
        <v>111</v>
      </c>
      <c r="I710" s="84"/>
    </row>
    <row r="711" spans="1:9">
      <c r="A711" s="60">
        <v>751000</v>
      </c>
      <c r="B711" s="55">
        <v>38500</v>
      </c>
      <c r="C711" s="55">
        <v>289000</v>
      </c>
      <c r="D711" s="55">
        <v>7745</v>
      </c>
      <c r="E711" s="55">
        <v>71245</v>
      </c>
      <c r="F711" s="55">
        <v>164185</v>
      </c>
      <c r="G711" s="55">
        <v>110</v>
      </c>
      <c r="I711" s="84"/>
    </row>
    <row r="712" spans="1:9">
      <c r="A712" s="61">
        <v>752000</v>
      </c>
      <c r="B712" s="62">
        <v>38500</v>
      </c>
      <c r="C712" s="62">
        <v>290000</v>
      </c>
      <c r="D712" s="62">
        <v>7745</v>
      </c>
      <c r="E712" s="62">
        <v>71495</v>
      </c>
      <c r="F712" s="62">
        <v>164435</v>
      </c>
      <c r="G712" s="62">
        <v>109</v>
      </c>
      <c r="I712" s="84"/>
    </row>
    <row r="713" spans="1:9">
      <c r="A713" s="60">
        <v>753000</v>
      </c>
      <c r="B713" s="55">
        <v>38500</v>
      </c>
      <c r="C713" s="55">
        <v>291000</v>
      </c>
      <c r="D713" s="55">
        <v>7745</v>
      </c>
      <c r="E713" s="55">
        <v>71745</v>
      </c>
      <c r="F713" s="55">
        <v>164685</v>
      </c>
      <c r="G713" s="55">
        <v>108</v>
      </c>
      <c r="I713" s="84"/>
    </row>
    <row r="714" spans="1:9">
      <c r="A714" s="61">
        <v>754000</v>
      </c>
      <c r="B714" s="62">
        <v>38500</v>
      </c>
      <c r="C714" s="62">
        <v>292000</v>
      </c>
      <c r="D714" s="62">
        <v>7745</v>
      </c>
      <c r="E714" s="62">
        <v>71995</v>
      </c>
      <c r="F714" s="62">
        <v>164935</v>
      </c>
      <c r="G714" s="62">
        <v>107</v>
      </c>
      <c r="I714" s="84"/>
    </row>
    <row r="715" spans="1:9">
      <c r="A715" s="60">
        <v>755000</v>
      </c>
      <c r="B715" s="55">
        <v>38500</v>
      </c>
      <c r="C715" s="55">
        <v>293000</v>
      </c>
      <c r="D715" s="55">
        <v>7745</v>
      </c>
      <c r="E715" s="55">
        <v>72245</v>
      </c>
      <c r="F715" s="55">
        <v>165185</v>
      </c>
      <c r="G715" s="55">
        <v>106</v>
      </c>
      <c r="I715" s="84"/>
    </row>
    <row r="716" spans="1:9">
      <c r="A716" s="61">
        <v>756000</v>
      </c>
      <c r="B716" s="62">
        <v>38500</v>
      </c>
      <c r="C716" s="62">
        <v>294000</v>
      </c>
      <c r="D716" s="62">
        <v>7745</v>
      </c>
      <c r="E716" s="62">
        <v>72495</v>
      </c>
      <c r="F716" s="62">
        <v>165435</v>
      </c>
      <c r="G716" s="62">
        <v>106</v>
      </c>
      <c r="I716" s="84"/>
    </row>
    <row r="717" spans="1:9">
      <c r="A717" s="60">
        <v>757000</v>
      </c>
      <c r="B717" s="55">
        <v>38500</v>
      </c>
      <c r="C717" s="55">
        <v>295000</v>
      </c>
      <c r="D717" s="55">
        <v>7745</v>
      </c>
      <c r="E717" s="55">
        <v>72745</v>
      </c>
      <c r="F717" s="55">
        <v>165685</v>
      </c>
      <c r="G717" s="55">
        <v>105</v>
      </c>
      <c r="I717" s="84"/>
    </row>
    <row r="718" spans="1:9">
      <c r="A718" s="61">
        <v>758000</v>
      </c>
      <c r="B718" s="62">
        <v>38500</v>
      </c>
      <c r="C718" s="62">
        <v>296000</v>
      </c>
      <c r="D718" s="62">
        <v>7745</v>
      </c>
      <c r="E718" s="62">
        <v>72995</v>
      </c>
      <c r="F718" s="62">
        <v>165935</v>
      </c>
      <c r="G718" s="62">
        <v>104</v>
      </c>
      <c r="I718" s="84"/>
    </row>
    <row r="719" spans="1:9">
      <c r="A719" s="60">
        <v>759000</v>
      </c>
      <c r="B719" s="55">
        <v>38500</v>
      </c>
      <c r="C719" s="55">
        <v>297000</v>
      </c>
      <c r="D719" s="55">
        <v>7745</v>
      </c>
      <c r="E719" s="55">
        <v>73245</v>
      </c>
      <c r="F719" s="55">
        <v>166185</v>
      </c>
      <c r="G719" s="55">
        <v>103</v>
      </c>
      <c r="I719" s="84"/>
    </row>
    <row r="720" spans="1:9">
      <c r="A720" s="61">
        <v>760000</v>
      </c>
      <c r="B720" s="62">
        <v>38500</v>
      </c>
      <c r="C720" s="62">
        <v>298000</v>
      </c>
      <c r="D720" s="62">
        <v>7745</v>
      </c>
      <c r="E720" s="62">
        <v>73495</v>
      </c>
      <c r="F720" s="62">
        <v>166435</v>
      </c>
      <c r="G720" s="62">
        <v>102</v>
      </c>
      <c r="I720" s="84"/>
    </row>
    <row r="721" spans="1:9">
      <c r="A721" s="60">
        <v>761000</v>
      </c>
      <c r="B721" s="55">
        <v>38500</v>
      </c>
      <c r="C721" s="55">
        <v>299000</v>
      </c>
      <c r="D721" s="55">
        <v>7745</v>
      </c>
      <c r="E721" s="55">
        <v>73745</v>
      </c>
      <c r="F721" s="55">
        <v>166685</v>
      </c>
      <c r="G721" s="55">
        <v>101</v>
      </c>
      <c r="I721" s="84"/>
    </row>
    <row r="722" spans="1:9">
      <c r="A722" s="61">
        <v>762000</v>
      </c>
      <c r="B722" s="62">
        <v>38500</v>
      </c>
      <c r="C722" s="62">
        <v>300000</v>
      </c>
      <c r="D722" s="62">
        <v>7745</v>
      </c>
      <c r="E722" s="62">
        <v>73995</v>
      </c>
      <c r="F722" s="62">
        <v>166935</v>
      </c>
      <c r="G722" s="62">
        <v>101</v>
      </c>
      <c r="I722" s="84"/>
    </row>
    <row r="723" spans="1:9">
      <c r="A723" s="60">
        <v>763000</v>
      </c>
      <c r="B723" s="55">
        <v>38500</v>
      </c>
      <c r="C723" s="55">
        <v>301000</v>
      </c>
      <c r="D723" s="55">
        <v>7745</v>
      </c>
      <c r="E723" s="55">
        <v>74245</v>
      </c>
      <c r="F723" s="55">
        <v>167185</v>
      </c>
      <c r="G723" s="55">
        <v>100</v>
      </c>
      <c r="I723" s="84"/>
    </row>
    <row r="724" spans="1:9">
      <c r="A724" s="61">
        <v>764000</v>
      </c>
      <c r="B724" s="62">
        <v>38500</v>
      </c>
      <c r="C724" s="62">
        <v>302000</v>
      </c>
      <c r="D724" s="62">
        <v>7745</v>
      </c>
      <c r="E724" s="62">
        <v>74495</v>
      </c>
      <c r="F724" s="62">
        <v>167435</v>
      </c>
      <c r="G724" s="62">
        <v>99</v>
      </c>
      <c r="I724" s="84"/>
    </row>
    <row r="725" spans="1:9">
      <c r="A725" s="60">
        <v>765000</v>
      </c>
      <c r="B725" s="55">
        <v>38500</v>
      </c>
      <c r="C725" s="55">
        <v>303000</v>
      </c>
      <c r="D725" s="55">
        <v>7745</v>
      </c>
      <c r="E725" s="55">
        <v>74745</v>
      </c>
      <c r="F725" s="55">
        <v>167685</v>
      </c>
      <c r="G725" s="55">
        <v>98</v>
      </c>
      <c r="I725" s="84"/>
    </row>
    <row r="726" spans="1:9">
      <c r="A726" s="61">
        <v>766000</v>
      </c>
      <c r="B726" s="62">
        <v>38500</v>
      </c>
      <c r="C726" s="62">
        <v>304000</v>
      </c>
      <c r="D726" s="62">
        <v>7745</v>
      </c>
      <c r="E726" s="62">
        <v>74995</v>
      </c>
      <c r="F726" s="62">
        <v>167935</v>
      </c>
      <c r="G726" s="62">
        <v>97</v>
      </c>
      <c r="I726" s="84"/>
    </row>
    <row r="727" spans="1:9">
      <c r="A727" s="60">
        <v>767000</v>
      </c>
      <c r="B727" s="55">
        <v>38500</v>
      </c>
      <c r="C727" s="55">
        <v>305000</v>
      </c>
      <c r="D727" s="55">
        <v>7745</v>
      </c>
      <c r="E727" s="55">
        <v>75245</v>
      </c>
      <c r="F727" s="55">
        <v>168185</v>
      </c>
      <c r="G727" s="55">
        <v>96</v>
      </c>
      <c r="I727" s="84"/>
    </row>
    <row r="728" spans="1:9">
      <c r="A728" s="61">
        <v>768000</v>
      </c>
      <c r="B728" s="62">
        <v>38500</v>
      </c>
      <c r="C728" s="62">
        <v>306000</v>
      </c>
      <c r="D728" s="62">
        <v>7745</v>
      </c>
      <c r="E728" s="62">
        <v>75495</v>
      </c>
      <c r="F728" s="62">
        <v>168435</v>
      </c>
      <c r="G728" s="62">
        <v>96</v>
      </c>
      <c r="I728" s="84"/>
    </row>
    <row r="729" spans="1:9">
      <c r="A729" s="60">
        <v>769000</v>
      </c>
      <c r="B729" s="55">
        <v>38500</v>
      </c>
      <c r="C729" s="55">
        <v>307000</v>
      </c>
      <c r="D729" s="55">
        <v>7745</v>
      </c>
      <c r="E729" s="55">
        <v>75745</v>
      </c>
      <c r="F729" s="55">
        <v>168685</v>
      </c>
      <c r="G729" s="55">
        <v>95</v>
      </c>
      <c r="I729" s="84"/>
    </row>
    <row r="730" spans="1:9">
      <c r="A730" s="61">
        <v>770000</v>
      </c>
      <c r="B730" s="62">
        <v>38500</v>
      </c>
      <c r="C730" s="62">
        <v>308000</v>
      </c>
      <c r="D730" s="62">
        <v>7745</v>
      </c>
      <c r="E730" s="62">
        <v>75995</v>
      </c>
      <c r="F730" s="62">
        <v>168935</v>
      </c>
      <c r="G730" s="62">
        <v>94</v>
      </c>
      <c r="I730" s="84"/>
    </row>
    <row r="731" spans="1:9">
      <c r="A731" s="60">
        <v>771000</v>
      </c>
      <c r="B731" s="55">
        <v>38500</v>
      </c>
      <c r="C731" s="55">
        <v>309000</v>
      </c>
      <c r="D731" s="55">
        <v>7745</v>
      </c>
      <c r="E731" s="55">
        <v>76245</v>
      </c>
      <c r="F731" s="55">
        <v>169185</v>
      </c>
      <c r="G731" s="55">
        <v>93</v>
      </c>
      <c r="I731" s="84"/>
    </row>
    <row r="732" spans="1:9">
      <c r="A732" s="61">
        <v>772000</v>
      </c>
      <c r="B732" s="62">
        <v>38500</v>
      </c>
      <c r="C732" s="62">
        <v>310000</v>
      </c>
      <c r="D732" s="62">
        <v>7745</v>
      </c>
      <c r="E732" s="62">
        <v>76495</v>
      </c>
      <c r="F732" s="62">
        <v>169435</v>
      </c>
      <c r="G732" s="62">
        <v>92</v>
      </c>
      <c r="I732" s="84"/>
    </row>
    <row r="733" spans="1:9">
      <c r="A733" s="60">
        <v>773000</v>
      </c>
      <c r="B733" s="55">
        <v>38500</v>
      </c>
      <c r="C733" s="55">
        <v>311000</v>
      </c>
      <c r="D733" s="55">
        <v>7745</v>
      </c>
      <c r="E733" s="55">
        <v>76745</v>
      </c>
      <c r="F733" s="55">
        <v>169685</v>
      </c>
      <c r="G733" s="55">
        <v>91</v>
      </c>
      <c r="I733" s="84"/>
    </row>
    <row r="734" spans="1:9">
      <c r="A734" s="61">
        <v>774000</v>
      </c>
      <c r="B734" s="62">
        <v>38500</v>
      </c>
      <c r="C734" s="62">
        <v>312000</v>
      </c>
      <c r="D734" s="62">
        <v>7745</v>
      </c>
      <c r="E734" s="62">
        <v>76995</v>
      </c>
      <c r="F734" s="62">
        <v>169935</v>
      </c>
      <c r="G734" s="62">
        <v>91</v>
      </c>
      <c r="I734" s="84"/>
    </row>
    <row r="735" spans="1:9">
      <c r="A735" s="60">
        <v>775000</v>
      </c>
      <c r="B735" s="55">
        <v>38500</v>
      </c>
      <c r="C735" s="55">
        <v>313000</v>
      </c>
      <c r="D735" s="55">
        <v>7745</v>
      </c>
      <c r="E735" s="55">
        <v>77245</v>
      </c>
      <c r="F735" s="55">
        <v>170185</v>
      </c>
      <c r="G735" s="55">
        <v>90</v>
      </c>
      <c r="I735" s="84"/>
    </row>
    <row r="736" spans="1:9">
      <c r="A736" s="61">
        <v>776000</v>
      </c>
      <c r="B736" s="62">
        <v>38500</v>
      </c>
      <c r="C736" s="62">
        <v>314000</v>
      </c>
      <c r="D736" s="62">
        <v>7745</v>
      </c>
      <c r="E736" s="62">
        <v>77495</v>
      </c>
      <c r="F736" s="62">
        <v>170435</v>
      </c>
      <c r="G736" s="62">
        <v>89</v>
      </c>
      <c r="I736" s="84"/>
    </row>
    <row r="737" spans="1:9">
      <c r="A737" s="60">
        <v>777000</v>
      </c>
      <c r="B737" s="55">
        <v>38500</v>
      </c>
      <c r="C737" s="55">
        <v>315000</v>
      </c>
      <c r="D737" s="55">
        <v>7745</v>
      </c>
      <c r="E737" s="55">
        <v>77745</v>
      </c>
      <c r="F737" s="55">
        <v>170685</v>
      </c>
      <c r="G737" s="55">
        <v>88</v>
      </c>
      <c r="I737" s="84"/>
    </row>
    <row r="738" spans="1:9">
      <c r="A738" s="61">
        <v>778000</v>
      </c>
      <c r="B738" s="62">
        <v>38500</v>
      </c>
      <c r="C738" s="62">
        <v>316000</v>
      </c>
      <c r="D738" s="62">
        <v>7745</v>
      </c>
      <c r="E738" s="62">
        <v>77995</v>
      </c>
      <c r="F738" s="62">
        <v>170935</v>
      </c>
      <c r="G738" s="62">
        <v>87</v>
      </c>
      <c r="I738" s="84"/>
    </row>
    <row r="739" spans="1:9">
      <c r="A739" s="60">
        <v>779000</v>
      </c>
      <c r="B739" s="55">
        <v>38500</v>
      </c>
      <c r="C739" s="55">
        <v>317000</v>
      </c>
      <c r="D739" s="55">
        <v>7745</v>
      </c>
      <c r="E739" s="55">
        <v>78245</v>
      </c>
      <c r="F739" s="55">
        <v>171185</v>
      </c>
      <c r="G739" s="55">
        <v>86</v>
      </c>
      <c r="I739" s="84"/>
    </row>
    <row r="740" spans="1:9">
      <c r="A740" s="61">
        <v>780000</v>
      </c>
      <c r="B740" s="62">
        <v>38500</v>
      </c>
      <c r="C740" s="62">
        <v>318000</v>
      </c>
      <c r="D740" s="62">
        <v>7745</v>
      </c>
      <c r="E740" s="62">
        <v>78495</v>
      </c>
      <c r="F740" s="62">
        <v>171435</v>
      </c>
      <c r="G740" s="62">
        <v>86</v>
      </c>
      <c r="I740" s="84"/>
    </row>
    <row r="741" spans="1:9">
      <c r="A741" s="60">
        <v>781000</v>
      </c>
      <c r="B741" s="55">
        <v>38500</v>
      </c>
      <c r="C741" s="55">
        <v>319000</v>
      </c>
      <c r="D741" s="55">
        <v>7745</v>
      </c>
      <c r="E741" s="55">
        <v>78745</v>
      </c>
      <c r="F741" s="55">
        <v>171685</v>
      </c>
      <c r="G741" s="55">
        <v>85</v>
      </c>
      <c r="I741" s="84"/>
    </row>
    <row r="742" spans="1:9">
      <c r="A742" s="61">
        <v>782000</v>
      </c>
      <c r="B742" s="62">
        <v>38500</v>
      </c>
      <c r="C742" s="62">
        <v>320000</v>
      </c>
      <c r="D742" s="62">
        <v>7745</v>
      </c>
      <c r="E742" s="62">
        <v>78995</v>
      </c>
      <c r="F742" s="62">
        <v>171935</v>
      </c>
      <c r="G742" s="62">
        <v>84</v>
      </c>
      <c r="I742" s="84"/>
    </row>
    <row r="743" spans="1:9">
      <c r="A743" s="60">
        <v>783000</v>
      </c>
      <c r="B743" s="55">
        <v>38500</v>
      </c>
      <c r="C743" s="55">
        <v>321000</v>
      </c>
      <c r="D743" s="55">
        <v>7745</v>
      </c>
      <c r="E743" s="55">
        <v>79245</v>
      </c>
      <c r="F743" s="55">
        <v>172185</v>
      </c>
      <c r="G743" s="55">
        <v>83</v>
      </c>
      <c r="I743" s="84"/>
    </row>
    <row r="744" spans="1:9">
      <c r="A744" s="61">
        <v>784000</v>
      </c>
      <c r="B744" s="62">
        <v>38500</v>
      </c>
      <c r="C744" s="62">
        <v>322000</v>
      </c>
      <c r="D744" s="62">
        <v>7745</v>
      </c>
      <c r="E744" s="62">
        <v>79495</v>
      </c>
      <c r="F744" s="62">
        <v>172435</v>
      </c>
      <c r="G744" s="62">
        <v>82</v>
      </c>
      <c r="I744" s="84"/>
    </row>
    <row r="745" spans="1:9">
      <c r="A745" s="60">
        <v>785000</v>
      </c>
      <c r="B745" s="55">
        <v>38500</v>
      </c>
      <c r="C745" s="55">
        <v>323000</v>
      </c>
      <c r="D745" s="55">
        <v>7745</v>
      </c>
      <c r="E745" s="55">
        <v>79745</v>
      </c>
      <c r="F745" s="55">
        <v>172685</v>
      </c>
      <c r="G745" s="55">
        <v>81</v>
      </c>
      <c r="I745" s="84"/>
    </row>
    <row r="746" spans="1:9">
      <c r="A746" s="61">
        <v>786000</v>
      </c>
      <c r="B746" s="62">
        <v>38500</v>
      </c>
      <c r="C746" s="62">
        <v>324000</v>
      </c>
      <c r="D746" s="62">
        <v>7745</v>
      </c>
      <c r="E746" s="62">
        <v>79995</v>
      </c>
      <c r="F746" s="62">
        <v>172935</v>
      </c>
      <c r="G746" s="62">
        <v>81</v>
      </c>
      <c r="I746" s="84"/>
    </row>
    <row r="747" spans="1:9">
      <c r="A747" s="60">
        <v>787000</v>
      </c>
      <c r="B747" s="55">
        <v>38500</v>
      </c>
      <c r="C747" s="55">
        <v>325000</v>
      </c>
      <c r="D747" s="55">
        <v>7745</v>
      </c>
      <c r="E747" s="55">
        <v>80245</v>
      </c>
      <c r="F747" s="55">
        <v>173185</v>
      </c>
      <c r="G747" s="55">
        <v>80</v>
      </c>
      <c r="I747" s="84"/>
    </row>
    <row r="748" spans="1:9">
      <c r="A748" s="61">
        <v>788000</v>
      </c>
      <c r="B748" s="62">
        <v>38500</v>
      </c>
      <c r="C748" s="62">
        <v>326000</v>
      </c>
      <c r="D748" s="62">
        <v>7745</v>
      </c>
      <c r="E748" s="62">
        <v>80495</v>
      </c>
      <c r="F748" s="62">
        <v>173435</v>
      </c>
      <c r="G748" s="62">
        <v>79</v>
      </c>
      <c r="I748" s="84"/>
    </row>
    <row r="749" spans="1:9">
      <c r="A749" s="60">
        <v>789000</v>
      </c>
      <c r="B749" s="55">
        <v>38500</v>
      </c>
      <c r="C749" s="55">
        <v>327000</v>
      </c>
      <c r="D749" s="55">
        <v>7745</v>
      </c>
      <c r="E749" s="55">
        <v>80745</v>
      </c>
      <c r="F749" s="55">
        <v>173685</v>
      </c>
      <c r="G749" s="55">
        <v>78</v>
      </c>
      <c r="I749" s="84"/>
    </row>
    <row r="750" spans="1:9">
      <c r="A750" s="61">
        <v>790000</v>
      </c>
      <c r="B750" s="62">
        <v>38500</v>
      </c>
      <c r="C750" s="62">
        <v>328000</v>
      </c>
      <c r="D750" s="62">
        <v>7745</v>
      </c>
      <c r="E750" s="62">
        <v>80995</v>
      </c>
      <c r="F750" s="62">
        <v>173935</v>
      </c>
      <c r="G750" s="62">
        <v>77</v>
      </c>
      <c r="I750" s="84"/>
    </row>
    <row r="751" spans="1:9">
      <c r="A751" s="60">
        <v>791000</v>
      </c>
      <c r="B751" s="55">
        <v>38500</v>
      </c>
      <c r="C751" s="55">
        <v>329000</v>
      </c>
      <c r="D751" s="55">
        <v>7745</v>
      </c>
      <c r="E751" s="55">
        <v>81245</v>
      </c>
      <c r="F751" s="55">
        <v>174185</v>
      </c>
      <c r="G751" s="55">
        <v>76</v>
      </c>
      <c r="I751" s="84"/>
    </row>
    <row r="752" spans="1:9">
      <c r="A752" s="61">
        <v>792000</v>
      </c>
      <c r="B752" s="62">
        <v>38500</v>
      </c>
      <c r="C752" s="62">
        <v>330000</v>
      </c>
      <c r="D752" s="62">
        <v>7745</v>
      </c>
      <c r="E752" s="62">
        <v>81495</v>
      </c>
      <c r="F752" s="62">
        <v>174435</v>
      </c>
      <c r="G752" s="62">
        <v>76</v>
      </c>
      <c r="I752" s="84"/>
    </row>
    <row r="753" spans="1:9">
      <c r="A753" s="60">
        <v>793000</v>
      </c>
      <c r="B753" s="55">
        <v>38500</v>
      </c>
      <c r="C753" s="55">
        <v>331000</v>
      </c>
      <c r="D753" s="55">
        <v>7745</v>
      </c>
      <c r="E753" s="55">
        <v>81745</v>
      </c>
      <c r="F753" s="55">
        <v>174685</v>
      </c>
      <c r="G753" s="55">
        <v>75</v>
      </c>
      <c r="I753" s="84"/>
    </row>
    <row r="754" spans="1:9">
      <c r="A754" s="61">
        <v>794000</v>
      </c>
      <c r="B754" s="62">
        <v>38500</v>
      </c>
      <c r="C754" s="62">
        <v>332000</v>
      </c>
      <c r="D754" s="62">
        <v>7745</v>
      </c>
      <c r="E754" s="62">
        <v>81995</v>
      </c>
      <c r="F754" s="62">
        <v>174935</v>
      </c>
      <c r="G754" s="62">
        <v>74</v>
      </c>
      <c r="I754" s="84"/>
    </row>
    <row r="755" spans="1:9">
      <c r="A755" s="60">
        <v>795000</v>
      </c>
      <c r="B755" s="55">
        <v>38500</v>
      </c>
      <c r="C755" s="55">
        <v>333000</v>
      </c>
      <c r="D755" s="55">
        <v>7745</v>
      </c>
      <c r="E755" s="55">
        <v>82245</v>
      </c>
      <c r="F755" s="55">
        <v>175185</v>
      </c>
      <c r="G755" s="55">
        <v>73</v>
      </c>
      <c r="I755" s="84"/>
    </row>
    <row r="756" spans="1:9">
      <c r="A756" s="61">
        <v>796000</v>
      </c>
      <c r="B756" s="62">
        <v>38500</v>
      </c>
      <c r="C756" s="62">
        <v>334000</v>
      </c>
      <c r="D756" s="62">
        <v>7745</v>
      </c>
      <c r="E756" s="62">
        <v>82495</v>
      </c>
      <c r="F756" s="62">
        <v>175435</v>
      </c>
      <c r="G756" s="62">
        <v>72</v>
      </c>
      <c r="I756" s="84"/>
    </row>
    <row r="757" spans="1:9">
      <c r="A757" s="60">
        <v>797000</v>
      </c>
      <c r="B757" s="55">
        <v>38500</v>
      </c>
      <c r="C757" s="55">
        <v>335000</v>
      </c>
      <c r="D757" s="55">
        <v>7745</v>
      </c>
      <c r="E757" s="55">
        <v>82745</v>
      </c>
      <c r="F757" s="55">
        <v>175685</v>
      </c>
      <c r="G757" s="55">
        <v>71</v>
      </c>
      <c r="I757" s="84"/>
    </row>
    <row r="758" spans="1:9">
      <c r="A758" s="61">
        <v>798000</v>
      </c>
      <c r="B758" s="62">
        <v>38500</v>
      </c>
      <c r="C758" s="62">
        <v>336000</v>
      </c>
      <c r="D758" s="62">
        <v>7745</v>
      </c>
      <c r="E758" s="62">
        <v>82995</v>
      </c>
      <c r="F758" s="62">
        <v>175935</v>
      </c>
      <c r="G758" s="62">
        <v>71</v>
      </c>
      <c r="I758" s="84"/>
    </row>
    <row r="759" spans="1:9">
      <c r="A759" s="60">
        <v>799000</v>
      </c>
      <c r="B759" s="55">
        <v>38500</v>
      </c>
      <c r="C759" s="55">
        <v>337000</v>
      </c>
      <c r="D759" s="55">
        <v>7745</v>
      </c>
      <c r="E759" s="55">
        <v>83245</v>
      </c>
      <c r="F759" s="55">
        <v>176185</v>
      </c>
      <c r="G759" s="55">
        <v>70</v>
      </c>
      <c r="I759" s="84"/>
    </row>
    <row r="760" spans="1:9">
      <c r="A760" s="61">
        <v>800000</v>
      </c>
      <c r="B760" s="62">
        <v>38500</v>
      </c>
      <c r="C760" s="62">
        <v>338000</v>
      </c>
      <c r="D760" s="62">
        <v>7745</v>
      </c>
      <c r="E760" s="62">
        <v>83495</v>
      </c>
      <c r="F760" s="62">
        <v>176435</v>
      </c>
      <c r="G760" s="62">
        <v>69</v>
      </c>
      <c r="I760" s="84"/>
    </row>
    <row r="761" spans="1:9">
      <c r="A761" s="60">
        <v>801000</v>
      </c>
      <c r="B761" s="55">
        <v>38500</v>
      </c>
      <c r="C761" s="55">
        <v>339000</v>
      </c>
      <c r="D761" s="55">
        <v>7745</v>
      </c>
      <c r="E761" s="55">
        <v>83745</v>
      </c>
      <c r="F761" s="55">
        <v>176685</v>
      </c>
      <c r="G761" s="55">
        <v>68</v>
      </c>
      <c r="I761" s="84"/>
    </row>
    <row r="762" spans="1:9">
      <c r="A762" s="61">
        <v>802000</v>
      </c>
      <c r="B762" s="62">
        <v>38500</v>
      </c>
      <c r="C762" s="62">
        <v>340000</v>
      </c>
      <c r="D762" s="62">
        <v>7745</v>
      </c>
      <c r="E762" s="62">
        <v>83995</v>
      </c>
      <c r="F762" s="62">
        <v>176935</v>
      </c>
      <c r="G762" s="62">
        <v>67</v>
      </c>
      <c r="I762" s="84"/>
    </row>
    <row r="763" spans="1:9">
      <c r="A763" s="60">
        <v>803000</v>
      </c>
      <c r="B763" s="55">
        <v>38500</v>
      </c>
      <c r="C763" s="55">
        <v>341000</v>
      </c>
      <c r="D763" s="55">
        <v>7745</v>
      </c>
      <c r="E763" s="55">
        <v>84245</v>
      </c>
      <c r="F763" s="55">
        <v>177185</v>
      </c>
      <c r="G763" s="55">
        <v>66</v>
      </c>
      <c r="I763" s="84"/>
    </row>
    <row r="764" spans="1:9">
      <c r="A764" s="61">
        <v>804000</v>
      </c>
      <c r="B764" s="62">
        <v>38500</v>
      </c>
      <c r="C764" s="62">
        <v>342000</v>
      </c>
      <c r="D764" s="62">
        <v>7745</v>
      </c>
      <c r="E764" s="62">
        <v>84495</v>
      </c>
      <c r="F764" s="62">
        <v>177435</v>
      </c>
      <c r="G764" s="62">
        <v>66</v>
      </c>
      <c r="I764" s="84"/>
    </row>
    <row r="765" spans="1:9">
      <c r="A765" s="60">
        <v>805000</v>
      </c>
      <c r="B765" s="55">
        <v>38500</v>
      </c>
      <c r="C765" s="55">
        <v>343000</v>
      </c>
      <c r="D765" s="55">
        <v>7745</v>
      </c>
      <c r="E765" s="55">
        <v>84745</v>
      </c>
      <c r="F765" s="55">
        <v>177685</v>
      </c>
      <c r="G765" s="55">
        <v>65</v>
      </c>
      <c r="I765" s="84"/>
    </row>
    <row r="766" spans="1:9">
      <c r="A766" s="61">
        <v>806000</v>
      </c>
      <c r="B766" s="62">
        <v>38500</v>
      </c>
      <c r="C766" s="62">
        <v>344000</v>
      </c>
      <c r="D766" s="62">
        <v>7745</v>
      </c>
      <c r="E766" s="62">
        <v>84995</v>
      </c>
      <c r="F766" s="62">
        <v>177935</v>
      </c>
      <c r="G766" s="62">
        <v>64</v>
      </c>
      <c r="I766" s="84"/>
    </row>
    <row r="767" spans="1:9">
      <c r="A767" s="60">
        <v>807000</v>
      </c>
      <c r="B767" s="55">
        <v>38500</v>
      </c>
      <c r="C767" s="55">
        <v>345000</v>
      </c>
      <c r="D767" s="55">
        <v>7745</v>
      </c>
      <c r="E767" s="55">
        <v>85245</v>
      </c>
      <c r="F767" s="55">
        <v>178185</v>
      </c>
      <c r="G767" s="55">
        <v>63</v>
      </c>
      <c r="I767" s="84"/>
    </row>
    <row r="768" spans="1:9">
      <c r="A768" s="61">
        <v>808000</v>
      </c>
      <c r="B768" s="62">
        <v>38500</v>
      </c>
      <c r="C768" s="62">
        <v>346000</v>
      </c>
      <c r="D768" s="62">
        <v>7745</v>
      </c>
      <c r="E768" s="62">
        <v>85495</v>
      </c>
      <c r="F768" s="62">
        <v>178435</v>
      </c>
      <c r="G768" s="62">
        <v>62</v>
      </c>
      <c r="I768" s="84"/>
    </row>
    <row r="769" spans="1:9">
      <c r="A769" s="60">
        <v>809000</v>
      </c>
      <c r="B769" s="55">
        <v>38500</v>
      </c>
      <c r="C769" s="55">
        <v>347000</v>
      </c>
      <c r="D769" s="55">
        <v>7745</v>
      </c>
      <c r="E769" s="55">
        <v>85745</v>
      </c>
      <c r="F769" s="55">
        <v>178685</v>
      </c>
      <c r="G769" s="55">
        <v>61</v>
      </c>
      <c r="I769" s="84"/>
    </row>
    <row r="770" spans="1:9">
      <c r="A770" s="61">
        <v>810000</v>
      </c>
      <c r="B770" s="62">
        <v>38500</v>
      </c>
      <c r="C770" s="62">
        <v>348000</v>
      </c>
      <c r="D770" s="62">
        <v>7745</v>
      </c>
      <c r="E770" s="62">
        <v>85995</v>
      </c>
      <c r="F770" s="62">
        <v>178935</v>
      </c>
      <c r="G770" s="62">
        <v>61</v>
      </c>
      <c r="I770" s="84"/>
    </row>
    <row r="771" spans="1:9">
      <c r="A771" s="60">
        <v>811000</v>
      </c>
      <c r="B771" s="55">
        <v>38500</v>
      </c>
      <c r="C771" s="55">
        <v>349000</v>
      </c>
      <c r="D771" s="55">
        <v>7745</v>
      </c>
      <c r="E771" s="55">
        <v>86245</v>
      </c>
      <c r="F771" s="55">
        <v>179185</v>
      </c>
      <c r="G771" s="55">
        <v>60</v>
      </c>
      <c r="I771" s="84"/>
    </row>
    <row r="772" spans="1:9">
      <c r="A772" s="61">
        <v>812000</v>
      </c>
      <c r="B772" s="62">
        <v>38500</v>
      </c>
      <c r="C772" s="62">
        <v>350000</v>
      </c>
      <c r="D772" s="62">
        <v>7745</v>
      </c>
      <c r="E772" s="62">
        <v>86495</v>
      </c>
      <c r="F772" s="62">
        <v>179435</v>
      </c>
      <c r="G772" s="62">
        <v>59</v>
      </c>
      <c r="I772" s="84"/>
    </row>
    <row r="773" spans="1:9">
      <c r="A773" s="60">
        <v>813000</v>
      </c>
      <c r="B773" s="55">
        <v>38500</v>
      </c>
      <c r="C773" s="55">
        <v>351000</v>
      </c>
      <c r="D773" s="55">
        <v>7745</v>
      </c>
      <c r="E773" s="55">
        <v>86745</v>
      </c>
      <c r="F773" s="55">
        <v>179685</v>
      </c>
      <c r="G773" s="55">
        <v>58</v>
      </c>
      <c r="I773" s="84"/>
    </row>
    <row r="774" spans="1:9">
      <c r="A774" s="61">
        <v>814000</v>
      </c>
      <c r="B774" s="62">
        <v>38500</v>
      </c>
      <c r="C774" s="62">
        <v>352000</v>
      </c>
      <c r="D774" s="62">
        <v>7745</v>
      </c>
      <c r="E774" s="62">
        <v>86995</v>
      </c>
      <c r="F774" s="62">
        <v>179935</v>
      </c>
      <c r="G774" s="62">
        <v>57</v>
      </c>
      <c r="I774" s="84"/>
    </row>
    <row r="775" spans="1:9">
      <c r="A775" s="60">
        <v>815000</v>
      </c>
      <c r="B775" s="55">
        <v>38500</v>
      </c>
      <c r="C775" s="55">
        <v>353000</v>
      </c>
      <c r="D775" s="55">
        <v>7745</v>
      </c>
      <c r="E775" s="55">
        <v>87245</v>
      </c>
      <c r="F775" s="55">
        <v>180185</v>
      </c>
      <c r="G775" s="55">
        <v>56</v>
      </c>
      <c r="I775" s="84"/>
    </row>
    <row r="776" spans="1:9">
      <c r="A776" s="61">
        <v>816000</v>
      </c>
      <c r="B776" s="62">
        <v>38500</v>
      </c>
      <c r="C776" s="62">
        <v>354000</v>
      </c>
      <c r="D776" s="62">
        <v>7745</v>
      </c>
      <c r="E776" s="62">
        <v>87495</v>
      </c>
      <c r="F776" s="62">
        <v>180435</v>
      </c>
      <c r="G776" s="62">
        <v>56</v>
      </c>
      <c r="I776" s="84"/>
    </row>
    <row r="777" spans="1:9">
      <c r="A777" s="60">
        <v>817000</v>
      </c>
      <c r="B777" s="55">
        <v>38500</v>
      </c>
      <c r="C777" s="55">
        <v>355000</v>
      </c>
      <c r="D777" s="55">
        <v>7745</v>
      </c>
      <c r="E777" s="55">
        <v>87745</v>
      </c>
      <c r="F777" s="55">
        <v>180685</v>
      </c>
      <c r="G777" s="55">
        <v>55</v>
      </c>
      <c r="I777" s="84"/>
    </row>
    <row r="778" spans="1:9">
      <c r="A778" s="61">
        <v>818000</v>
      </c>
      <c r="B778" s="62">
        <v>38500</v>
      </c>
      <c r="C778" s="62">
        <v>356000</v>
      </c>
      <c r="D778" s="62">
        <v>7745</v>
      </c>
      <c r="E778" s="62">
        <v>87995</v>
      </c>
      <c r="F778" s="62">
        <v>180935</v>
      </c>
      <c r="G778" s="62">
        <v>54</v>
      </c>
      <c r="I778" s="84"/>
    </row>
    <row r="779" spans="1:9">
      <c r="A779" s="60">
        <v>819000</v>
      </c>
      <c r="B779" s="55">
        <v>38500</v>
      </c>
      <c r="C779" s="55">
        <v>357000</v>
      </c>
      <c r="D779" s="55">
        <v>7745</v>
      </c>
      <c r="E779" s="55">
        <v>88245</v>
      </c>
      <c r="F779" s="55">
        <v>181185</v>
      </c>
      <c r="G779" s="55">
        <v>53</v>
      </c>
      <c r="I779" s="84"/>
    </row>
    <row r="780" spans="1:9">
      <c r="A780" s="61">
        <v>820000</v>
      </c>
      <c r="B780" s="62">
        <v>38500</v>
      </c>
      <c r="C780" s="62">
        <v>358000</v>
      </c>
      <c r="D780" s="62">
        <v>7745</v>
      </c>
      <c r="E780" s="62">
        <v>88495</v>
      </c>
      <c r="F780" s="62">
        <v>181435</v>
      </c>
      <c r="G780" s="62">
        <v>52</v>
      </c>
      <c r="I780" s="84"/>
    </row>
    <row r="781" spans="1:9">
      <c r="A781" s="60">
        <v>821000</v>
      </c>
      <c r="B781" s="55">
        <v>38500</v>
      </c>
      <c r="C781" s="55">
        <v>359000</v>
      </c>
      <c r="D781" s="55">
        <v>7745</v>
      </c>
      <c r="E781" s="55">
        <v>88745</v>
      </c>
      <c r="F781" s="55">
        <v>181685</v>
      </c>
      <c r="G781" s="55">
        <v>51</v>
      </c>
      <c r="I781" s="84"/>
    </row>
    <row r="782" spans="1:9">
      <c r="A782" s="61">
        <v>822000</v>
      </c>
      <c r="B782" s="62">
        <v>38500</v>
      </c>
      <c r="C782" s="62">
        <v>360000</v>
      </c>
      <c r="D782" s="62">
        <v>7745</v>
      </c>
      <c r="E782" s="62">
        <v>88995</v>
      </c>
      <c r="F782" s="62">
        <v>181935</v>
      </c>
      <c r="G782" s="62">
        <v>51</v>
      </c>
      <c r="I782" s="84"/>
    </row>
    <row r="783" spans="1:9">
      <c r="A783" s="60">
        <v>823000</v>
      </c>
      <c r="B783" s="55">
        <v>38500</v>
      </c>
      <c r="C783" s="55">
        <v>361000</v>
      </c>
      <c r="D783" s="55">
        <v>7745</v>
      </c>
      <c r="E783" s="55">
        <v>89245</v>
      </c>
      <c r="F783" s="55">
        <v>182185</v>
      </c>
      <c r="G783" s="55">
        <v>50</v>
      </c>
      <c r="I783" s="84"/>
    </row>
    <row r="784" spans="1:9">
      <c r="A784" s="61">
        <v>824000</v>
      </c>
      <c r="B784" s="62">
        <v>38500</v>
      </c>
      <c r="C784" s="62">
        <v>362000</v>
      </c>
      <c r="D784" s="62">
        <v>7745</v>
      </c>
      <c r="E784" s="62">
        <v>89495</v>
      </c>
      <c r="F784" s="62">
        <v>182435</v>
      </c>
      <c r="G784" s="62">
        <v>49</v>
      </c>
      <c r="I784" s="84"/>
    </row>
    <row r="785" spans="1:9">
      <c r="A785" s="60">
        <v>825000</v>
      </c>
      <c r="B785" s="55">
        <v>38500</v>
      </c>
      <c r="C785" s="55">
        <v>363000</v>
      </c>
      <c r="D785" s="55">
        <v>7745</v>
      </c>
      <c r="E785" s="55">
        <v>89745</v>
      </c>
      <c r="F785" s="55">
        <v>182685</v>
      </c>
      <c r="G785" s="55">
        <v>48</v>
      </c>
      <c r="I785" s="84"/>
    </row>
    <row r="786" spans="1:9">
      <c r="A786" s="61">
        <v>826000</v>
      </c>
      <c r="B786" s="62">
        <v>38500</v>
      </c>
      <c r="C786" s="62">
        <v>364000</v>
      </c>
      <c r="D786" s="62">
        <v>7745</v>
      </c>
      <c r="E786" s="62">
        <v>89995</v>
      </c>
      <c r="F786" s="62">
        <v>182935</v>
      </c>
      <c r="G786" s="62">
        <v>47</v>
      </c>
      <c r="I786" s="84"/>
    </row>
    <row r="787" spans="1:9">
      <c r="A787" s="60">
        <v>827000</v>
      </c>
      <c r="B787" s="55">
        <v>38500</v>
      </c>
      <c r="C787" s="55">
        <v>365000</v>
      </c>
      <c r="D787" s="55">
        <v>7745</v>
      </c>
      <c r="E787" s="55">
        <v>90245</v>
      </c>
      <c r="F787" s="55">
        <v>183185</v>
      </c>
      <c r="G787" s="55">
        <v>46</v>
      </c>
      <c r="I787" s="84"/>
    </row>
    <row r="788" spans="1:9">
      <c r="A788" s="61">
        <v>828000</v>
      </c>
      <c r="B788" s="62">
        <v>38500</v>
      </c>
      <c r="C788" s="62">
        <v>366000</v>
      </c>
      <c r="D788" s="62">
        <v>7745</v>
      </c>
      <c r="E788" s="62">
        <v>90495</v>
      </c>
      <c r="F788" s="62">
        <v>183435</v>
      </c>
      <c r="G788" s="62">
        <v>46</v>
      </c>
      <c r="I788" s="84"/>
    </row>
    <row r="789" spans="1:9">
      <c r="A789" s="60">
        <v>829000</v>
      </c>
      <c r="B789" s="55">
        <v>38500</v>
      </c>
      <c r="C789" s="55">
        <v>367000</v>
      </c>
      <c r="D789" s="55">
        <v>7745</v>
      </c>
      <c r="E789" s="55">
        <v>90745</v>
      </c>
      <c r="F789" s="55">
        <v>183685</v>
      </c>
      <c r="G789" s="55">
        <v>45</v>
      </c>
      <c r="I789" s="84"/>
    </row>
    <row r="790" spans="1:9">
      <c r="A790" s="61">
        <v>830000</v>
      </c>
      <c r="B790" s="62">
        <v>38500</v>
      </c>
      <c r="C790" s="62">
        <v>368000</v>
      </c>
      <c r="D790" s="62">
        <v>7745</v>
      </c>
      <c r="E790" s="62">
        <v>90995</v>
      </c>
      <c r="F790" s="62">
        <v>183935</v>
      </c>
      <c r="G790" s="62">
        <v>44</v>
      </c>
      <c r="I790" s="84"/>
    </row>
    <row r="791" spans="1:9">
      <c r="A791" s="60">
        <v>831000</v>
      </c>
      <c r="B791" s="55">
        <v>38500</v>
      </c>
      <c r="C791" s="55">
        <v>369000</v>
      </c>
      <c r="D791" s="55">
        <v>7745</v>
      </c>
      <c r="E791" s="55">
        <v>91245</v>
      </c>
      <c r="F791" s="55">
        <v>184185</v>
      </c>
      <c r="G791" s="55">
        <v>43</v>
      </c>
      <c r="I791" s="84"/>
    </row>
    <row r="792" spans="1:9">
      <c r="A792" s="61">
        <v>832000</v>
      </c>
      <c r="B792" s="62">
        <v>38500</v>
      </c>
      <c r="C792" s="62">
        <v>370000</v>
      </c>
      <c r="D792" s="62">
        <v>7745</v>
      </c>
      <c r="E792" s="62">
        <v>91495</v>
      </c>
      <c r="F792" s="62">
        <v>184435</v>
      </c>
      <c r="G792" s="62">
        <v>42</v>
      </c>
      <c r="I792" s="84"/>
    </row>
    <row r="793" spans="1:9">
      <c r="A793" s="60">
        <v>833000</v>
      </c>
      <c r="B793" s="55">
        <v>38500</v>
      </c>
      <c r="C793" s="55">
        <v>371000</v>
      </c>
      <c r="D793" s="55">
        <v>7745</v>
      </c>
      <c r="E793" s="55">
        <v>91745</v>
      </c>
      <c r="F793" s="55">
        <v>184685</v>
      </c>
      <c r="G793" s="55">
        <v>41</v>
      </c>
      <c r="I793" s="84"/>
    </row>
    <row r="794" spans="1:9">
      <c r="A794" s="61">
        <v>834000</v>
      </c>
      <c r="B794" s="62">
        <v>38500</v>
      </c>
      <c r="C794" s="62">
        <v>372000</v>
      </c>
      <c r="D794" s="62">
        <v>7745</v>
      </c>
      <c r="E794" s="62">
        <v>91995</v>
      </c>
      <c r="F794" s="62">
        <v>184935</v>
      </c>
      <c r="G794" s="62">
        <v>41</v>
      </c>
      <c r="I794" s="84"/>
    </row>
    <row r="795" spans="1:9">
      <c r="A795" s="60">
        <v>835000</v>
      </c>
      <c r="B795" s="55">
        <v>38500</v>
      </c>
      <c r="C795" s="55">
        <v>373000</v>
      </c>
      <c r="D795" s="55">
        <v>7745</v>
      </c>
      <c r="E795" s="55">
        <v>92245</v>
      </c>
      <c r="F795" s="55">
        <v>185185</v>
      </c>
      <c r="G795" s="55">
        <v>40</v>
      </c>
      <c r="I795" s="84"/>
    </row>
    <row r="796" spans="1:9">
      <c r="A796" s="61">
        <v>836000</v>
      </c>
      <c r="B796" s="62">
        <v>38500</v>
      </c>
      <c r="C796" s="62">
        <v>374000</v>
      </c>
      <c r="D796" s="62">
        <v>7745</v>
      </c>
      <c r="E796" s="62">
        <v>92495</v>
      </c>
      <c r="F796" s="62">
        <v>185435</v>
      </c>
      <c r="G796" s="62">
        <v>39</v>
      </c>
      <c r="I796" s="84"/>
    </row>
    <row r="797" spans="1:9">
      <c r="A797" s="60">
        <v>837000</v>
      </c>
      <c r="B797" s="55">
        <v>38500</v>
      </c>
      <c r="C797" s="55">
        <v>375000</v>
      </c>
      <c r="D797" s="55">
        <v>7745</v>
      </c>
      <c r="E797" s="55">
        <v>92745</v>
      </c>
      <c r="F797" s="55">
        <v>185685</v>
      </c>
      <c r="G797" s="55">
        <v>38</v>
      </c>
      <c r="I797" s="84"/>
    </row>
    <row r="798" spans="1:9">
      <c r="A798" s="61">
        <v>838000</v>
      </c>
      <c r="B798" s="62">
        <v>38500</v>
      </c>
      <c r="C798" s="62">
        <v>376000</v>
      </c>
      <c r="D798" s="62">
        <v>7745</v>
      </c>
      <c r="E798" s="62">
        <v>92995</v>
      </c>
      <c r="F798" s="62">
        <v>185935</v>
      </c>
      <c r="G798" s="62">
        <v>37</v>
      </c>
      <c r="I798" s="84"/>
    </row>
    <row r="799" spans="1:9">
      <c r="A799" s="60">
        <v>839000</v>
      </c>
      <c r="B799" s="55">
        <v>38500</v>
      </c>
      <c r="C799" s="55">
        <v>377000</v>
      </c>
      <c r="D799" s="55">
        <v>7745</v>
      </c>
      <c r="E799" s="55">
        <v>93245</v>
      </c>
      <c r="F799" s="55">
        <v>186185</v>
      </c>
      <c r="G799" s="55">
        <v>36</v>
      </c>
      <c r="I799" s="84"/>
    </row>
    <row r="800" spans="1:9">
      <c r="A800" s="61">
        <v>840000</v>
      </c>
      <c r="B800" s="62">
        <v>38500</v>
      </c>
      <c r="C800" s="62">
        <v>378000</v>
      </c>
      <c r="D800" s="62">
        <v>7745</v>
      </c>
      <c r="E800" s="62">
        <v>93495</v>
      </c>
      <c r="F800" s="62">
        <v>186435</v>
      </c>
      <c r="G800" s="62">
        <v>36</v>
      </c>
      <c r="I800" s="84"/>
    </row>
    <row r="801" spans="1:9">
      <c r="A801" s="60">
        <v>841000</v>
      </c>
      <c r="B801" s="55">
        <v>38500</v>
      </c>
      <c r="C801" s="55">
        <v>379000</v>
      </c>
      <c r="D801" s="55">
        <v>7745</v>
      </c>
      <c r="E801" s="55">
        <v>93745</v>
      </c>
      <c r="F801" s="55">
        <v>186685</v>
      </c>
      <c r="G801" s="55">
        <v>35</v>
      </c>
      <c r="I801" s="84"/>
    </row>
    <row r="802" spans="1:9">
      <c r="A802" s="61">
        <v>842000</v>
      </c>
      <c r="B802" s="62">
        <v>38500</v>
      </c>
      <c r="C802" s="62">
        <v>380000</v>
      </c>
      <c r="D802" s="62">
        <v>7745</v>
      </c>
      <c r="E802" s="62">
        <v>93995</v>
      </c>
      <c r="F802" s="62">
        <v>186935</v>
      </c>
      <c r="G802" s="62">
        <v>34</v>
      </c>
      <c r="I802" s="84"/>
    </row>
    <row r="803" spans="1:9">
      <c r="A803" s="60">
        <v>843000</v>
      </c>
      <c r="B803" s="55">
        <v>38500</v>
      </c>
      <c r="C803" s="55">
        <v>381000</v>
      </c>
      <c r="D803" s="55">
        <v>7745</v>
      </c>
      <c r="E803" s="55">
        <v>94245</v>
      </c>
      <c r="F803" s="55">
        <v>187185</v>
      </c>
      <c r="G803" s="55">
        <v>33</v>
      </c>
      <c r="I803" s="84"/>
    </row>
    <row r="804" spans="1:9">
      <c r="A804" s="61">
        <v>844000</v>
      </c>
      <c r="B804" s="62">
        <v>38500</v>
      </c>
      <c r="C804" s="62">
        <v>382000</v>
      </c>
      <c r="D804" s="62">
        <v>7745</v>
      </c>
      <c r="E804" s="62">
        <v>94495</v>
      </c>
      <c r="F804" s="62">
        <v>187435</v>
      </c>
      <c r="G804" s="62">
        <v>32</v>
      </c>
      <c r="I804" s="84"/>
    </row>
    <row r="805" spans="1:9">
      <c r="A805" s="60">
        <v>845000</v>
      </c>
      <c r="B805" s="55">
        <v>38500</v>
      </c>
      <c r="C805" s="55">
        <v>383000</v>
      </c>
      <c r="D805" s="55">
        <v>7745</v>
      </c>
      <c r="E805" s="55">
        <v>94745</v>
      </c>
      <c r="F805" s="55">
        <v>187685</v>
      </c>
      <c r="G805" s="55">
        <v>31</v>
      </c>
      <c r="I805" s="84"/>
    </row>
    <row r="806" spans="1:9">
      <c r="A806" s="61">
        <v>846000</v>
      </c>
      <c r="B806" s="62">
        <v>38500</v>
      </c>
      <c r="C806" s="62">
        <v>384000</v>
      </c>
      <c r="D806" s="62">
        <v>7745</v>
      </c>
      <c r="E806" s="62">
        <v>94995</v>
      </c>
      <c r="F806" s="62">
        <v>187935</v>
      </c>
      <c r="G806" s="62">
        <v>31</v>
      </c>
      <c r="I806" s="84"/>
    </row>
    <row r="807" spans="1:9">
      <c r="A807" s="60">
        <v>847000</v>
      </c>
      <c r="B807" s="55">
        <v>38500</v>
      </c>
      <c r="C807" s="55">
        <v>385000</v>
      </c>
      <c r="D807" s="55">
        <v>7745</v>
      </c>
      <c r="E807" s="55">
        <v>95245</v>
      </c>
      <c r="F807" s="55">
        <v>188185</v>
      </c>
      <c r="G807" s="55">
        <v>30</v>
      </c>
      <c r="I807" s="84"/>
    </row>
    <row r="808" spans="1:9">
      <c r="A808" s="61">
        <v>848000</v>
      </c>
      <c r="B808" s="62">
        <v>38500</v>
      </c>
      <c r="C808" s="62">
        <v>386000</v>
      </c>
      <c r="D808" s="62">
        <v>7745</v>
      </c>
      <c r="E808" s="62">
        <v>95495</v>
      </c>
      <c r="F808" s="62">
        <v>188435</v>
      </c>
      <c r="G808" s="62">
        <v>29</v>
      </c>
      <c r="I808" s="84"/>
    </row>
    <row r="809" spans="1:9">
      <c r="A809" s="60">
        <v>849000</v>
      </c>
      <c r="B809" s="55">
        <v>38500</v>
      </c>
      <c r="C809" s="55">
        <v>387000</v>
      </c>
      <c r="D809" s="55">
        <v>7745</v>
      </c>
      <c r="E809" s="55">
        <v>95745</v>
      </c>
      <c r="F809" s="55">
        <v>188685</v>
      </c>
      <c r="G809" s="55">
        <v>28</v>
      </c>
      <c r="I809" s="84"/>
    </row>
    <row r="810" spans="1:9">
      <c r="A810" s="61">
        <v>850000</v>
      </c>
      <c r="B810" s="62">
        <v>38500</v>
      </c>
      <c r="C810" s="62">
        <v>388000</v>
      </c>
      <c r="D810" s="62">
        <v>7745</v>
      </c>
      <c r="E810" s="62">
        <v>95995</v>
      </c>
      <c r="F810" s="62">
        <v>188935</v>
      </c>
      <c r="G810" s="62">
        <v>27</v>
      </c>
      <c r="I810" s="84"/>
    </row>
    <row r="811" spans="1:9">
      <c r="A811" s="60">
        <v>851000</v>
      </c>
      <c r="B811" s="55">
        <v>38500</v>
      </c>
      <c r="C811" s="55">
        <v>389000</v>
      </c>
      <c r="D811" s="55">
        <v>7745</v>
      </c>
      <c r="E811" s="55">
        <v>96245</v>
      </c>
      <c r="F811" s="55">
        <v>189185</v>
      </c>
      <c r="G811" s="55">
        <v>26</v>
      </c>
      <c r="I811" s="84"/>
    </row>
    <row r="812" spans="1:9">
      <c r="A812" s="61">
        <v>852000</v>
      </c>
      <c r="B812" s="62">
        <v>38500</v>
      </c>
      <c r="C812" s="62">
        <v>390000</v>
      </c>
      <c r="D812" s="62">
        <v>7745</v>
      </c>
      <c r="E812" s="62">
        <v>96495</v>
      </c>
      <c r="F812" s="62">
        <v>189435</v>
      </c>
      <c r="G812" s="62">
        <v>26</v>
      </c>
      <c r="I812" s="84"/>
    </row>
    <row r="813" spans="1:9">
      <c r="A813" s="60">
        <v>853000</v>
      </c>
      <c r="B813" s="55">
        <v>38500</v>
      </c>
      <c r="C813" s="55">
        <v>391000</v>
      </c>
      <c r="D813" s="55">
        <v>7745</v>
      </c>
      <c r="E813" s="55">
        <v>96745</v>
      </c>
      <c r="F813" s="55">
        <v>189685</v>
      </c>
      <c r="G813" s="55">
        <v>25</v>
      </c>
      <c r="I813" s="84"/>
    </row>
    <row r="814" spans="1:9">
      <c r="A814" s="61">
        <v>854000</v>
      </c>
      <c r="B814" s="62">
        <v>38500</v>
      </c>
      <c r="C814" s="62">
        <v>392000</v>
      </c>
      <c r="D814" s="62">
        <v>7745</v>
      </c>
      <c r="E814" s="62">
        <v>96995</v>
      </c>
      <c r="F814" s="62">
        <v>189935</v>
      </c>
      <c r="G814" s="62">
        <v>24</v>
      </c>
      <c r="I814" s="84"/>
    </row>
    <row r="815" spans="1:9">
      <c r="A815" s="60">
        <v>855000</v>
      </c>
      <c r="B815" s="55">
        <v>38500</v>
      </c>
      <c r="C815" s="55">
        <v>393000</v>
      </c>
      <c r="D815" s="55">
        <v>7745</v>
      </c>
      <c r="E815" s="55">
        <v>97245</v>
      </c>
      <c r="F815" s="55">
        <v>190185</v>
      </c>
      <c r="G815" s="55">
        <v>23</v>
      </c>
      <c r="I815" s="84"/>
    </row>
    <row r="816" spans="1:9">
      <c r="A816" s="61">
        <v>856000</v>
      </c>
      <c r="B816" s="62">
        <v>38500</v>
      </c>
      <c r="C816" s="62">
        <v>394000</v>
      </c>
      <c r="D816" s="62">
        <v>7745</v>
      </c>
      <c r="E816" s="62">
        <v>97495</v>
      </c>
      <c r="F816" s="62">
        <v>190435</v>
      </c>
      <c r="G816" s="62">
        <v>22</v>
      </c>
      <c r="I816" s="84"/>
    </row>
    <row r="817" spans="1:9">
      <c r="A817" s="60">
        <v>857000</v>
      </c>
      <c r="B817" s="55">
        <v>38500</v>
      </c>
      <c r="C817" s="55">
        <v>395000</v>
      </c>
      <c r="D817" s="55">
        <v>7745</v>
      </c>
      <c r="E817" s="55">
        <v>97745</v>
      </c>
      <c r="F817" s="55">
        <v>190685</v>
      </c>
      <c r="G817" s="55">
        <v>21</v>
      </c>
      <c r="I817" s="84"/>
    </row>
    <row r="818" spans="1:9">
      <c r="A818" s="61">
        <v>858000</v>
      </c>
      <c r="B818" s="62">
        <v>38500</v>
      </c>
      <c r="C818" s="62">
        <v>396000</v>
      </c>
      <c r="D818" s="62">
        <v>7745</v>
      </c>
      <c r="E818" s="62">
        <v>97995</v>
      </c>
      <c r="F818" s="62">
        <v>190935</v>
      </c>
      <c r="G818" s="62">
        <v>21</v>
      </c>
      <c r="I818" s="84"/>
    </row>
    <row r="819" spans="1:9">
      <c r="A819" s="60">
        <v>859000</v>
      </c>
      <c r="B819" s="55">
        <v>38500</v>
      </c>
      <c r="C819" s="55">
        <v>397000</v>
      </c>
      <c r="D819" s="55">
        <v>7745</v>
      </c>
      <c r="E819" s="55">
        <v>98245</v>
      </c>
      <c r="F819" s="55">
        <v>191185</v>
      </c>
      <c r="G819" s="55">
        <v>20</v>
      </c>
      <c r="I819" s="84"/>
    </row>
    <row r="820" spans="1:9">
      <c r="A820" s="61">
        <v>860000</v>
      </c>
      <c r="B820" s="62">
        <v>38500</v>
      </c>
      <c r="C820" s="62">
        <v>398000</v>
      </c>
      <c r="D820" s="62">
        <v>7745</v>
      </c>
      <c r="E820" s="62">
        <v>98495</v>
      </c>
      <c r="F820" s="62">
        <v>191435</v>
      </c>
      <c r="G820" s="62">
        <v>19</v>
      </c>
      <c r="I820" s="84"/>
    </row>
    <row r="821" spans="1:9">
      <c r="A821" s="60">
        <v>861000</v>
      </c>
      <c r="B821" s="55">
        <v>38500</v>
      </c>
      <c r="C821" s="55">
        <v>399000</v>
      </c>
      <c r="D821" s="55">
        <v>7745</v>
      </c>
      <c r="E821" s="55">
        <v>98745</v>
      </c>
      <c r="F821" s="55">
        <v>191685</v>
      </c>
      <c r="G821" s="55">
        <v>18</v>
      </c>
      <c r="I821" s="84"/>
    </row>
    <row r="822" spans="1:9">
      <c r="A822" s="61">
        <v>862000</v>
      </c>
      <c r="B822" s="62">
        <v>38500</v>
      </c>
      <c r="C822" s="62">
        <v>400000</v>
      </c>
      <c r="D822" s="62">
        <v>7745</v>
      </c>
      <c r="E822" s="62">
        <v>98995</v>
      </c>
      <c r="F822" s="62">
        <v>191935</v>
      </c>
      <c r="G822" s="62">
        <v>17</v>
      </c>
      <c r="I822" s="84"/>
    </row>
    <row r="823" spans="1:9">
      <c r="A823" s="60">
        <v>863000</v>
      </c>
      <c r="B823" s="55">
        <v>38500</v>
      </c>
      <c r="C823" s="55">
        <v>401000</v>
      </c>
      <c r="D823" s="55">
        <v>7745</v>
      </c>
      <c r="E823" s="55">
        <v>99245</v>
      </c>
      <c r="F823" s="55">
        <v>192185</v>
      </c>
      <c r="G823" s="55">
        <v>16</v>
      </c>
      <c r="I823" s="84"/>
    </row>
    <row r="824" spans="1:9">
      <c r="A824" s="61">
        <v>864000</v>
      </c>
      <c r="B824" s="62">
        <v>38500</v>
      </c>
      <c r="C824" s="62">
        <v>402000</v>
      </c>
      <c r="D824" s="62">
        <v>7745</v>
      </c>
      <c r="E824" s="62">
        <v>99495</v>
      </c>
      <c r="F824" s="62">
        <v>192435</v>
      </c>
      <c r="G824" s="62">
        <v>16</v>
      </c>
      <c r="I824" s="84"/>
    </row>
    <row r="825" spans="1:9">
      <c r="A825" s="60">
        <v>865000</v>
      </c>
      <c r="B825" s="55">
        <v>38500</v>
      </c>
      <c r="C825" s="55">
        <v>403000</v>
      </c>
      <c r="D825" s="55">
        <v>7745</v>
      </c>
      <c r="E825" s="55">
        <v>99745</v>
      </c>
      <c r="F825" s="55">
        <v>192685</v>
      </c>
      <c r="G825" s="55">
        <v>15</v>
      </c>
      <c r="I825" s="84"/>
    </row>
    <row r="826" spans="1:9">
      <c r="A826" s="61">
        <v>866000</v>
      </c>
      <c r="B826" s="62">
        <v>38500</v>
      </c>
      <c r="C826" s="62">
        <v>404000</v>
      </c>
      <c r="D826" s="62">
        <v>7745</v>
      </c>
      <c r="E826" s="62">
        <v>99995</v>
      </c>
      <c r="F826" s="62">
        <v>192935</v>
      </c>
      <c r="G826" s="62">
        <v>14</v>
      </c>
      <c r="I826" s="84"/>
    </row>
    <row r="827" spans="1:9">
      <c r="A827" s="60">
        <v>867000</v>
      </c>
      <c r="B827" s="55">
        <v>38500</v>
      </c>
      <c r="C827" s="55">
        <v>405000</v>
      </c>
      <c r="D827" s="55">
        <v>7745</v>
      </c>
      <c r="E827" s="55">
        <v>100245</v>
      </c>
      <c r="F827" s="55">
        <v>193185</v>
      </c>
      <c r="G827" s="55">
        <v>13</v>
      </c>
      <c r="I827" s="84"/>
    </row>
    <row r="828" spans="1:9">
      <c r="A828" s="61">
        <v>868000</v>
      </c>
      <c r="B828" s="62">
        <v>38500</v>
      </c>
      <c r="C828" s="62">
        <v>406000</v>
      </c>
      <c r="D828" s="62">
        <v>7745</v>
      </c>
      <c r="E828" s="62">
        <v>100495</v>
      </c>
      <c r="F828" s="62">
        <v>193435</v>
      </c>
      <c r="G828" s="62">
        <v>12</v>
      </c>
      <c r="I828" s="84"/>
    </row>
    <row r="829" spans="1:9">
      <c r="A829" s="60">
        <v>869000</v>
      </c>
      <c r="B829" s="55">
        <v>38500</v>
      </c>
      <c r="C829" s="55">
        <v>407000</v>
      </c>
      <c r="D829" s="55">
        <v>7745</v>
      </c>
      <c r="E829" s="55">
        <v>100745</v>
      </c>
      <c r="F829" s="55">
        <v>193685</v>
      </c>
      <c r="G829" s="55">
        <v>11</v>
      </c>
      <c r="I829" s="84"/>
    </row>
    <row r="830" spans="1:9">
      <c r="A830" s="61">
        <v>870000</v>
      </c>
      <c r="B830" s="62">
        <v>38500</v>
      </c>
      <c r="C830" s="62">
        <v>408000</v>
      </c>
      <c r="D830" s="62">
        <v>7745</v>
      </c>
      <c r="E830" s="62">
        <v>100995</v>
      </c>
      <c r="F830" s="62">
        <v>193935</v>
      </c>
      <c r="G830" s="62">
        <v>11</v>
      </c>
      <c r="I830" s="84"/>
    </row>
    <row r="831" spans="1:9">
      <c r="A831" s="60">
        <v>871000</v>
      </c>
      <c r="B831" s="55">
        <v>38500</v>
      </c>
      <c r="C831" s="55">
        <v>409000</v>
      </c>
      <c r="D831" s="55">
        <v>7745</v>
      </c>
      <c r="E831" s="55">
        <v>101245</v>
      </c>
      <c r="F831" s="55">
        <v>194185</v>
      </c>
      <c r="G831" s="55">
        <v>10</v>
      </c>
      <c r="I831" s="84"/>
    </row>
    <row r="832" spans="1:9">
      <c r="A832" s="61">
        <v>872000</v>
      </c>
      <c r="B832" s="62">
        <v>38500</v>
      </c>
      <c r="C832" s="62">
        <v>410000</v>
      </c>
      <c r="D832" s="62">
        <v>7745</v>
      </c>
      <c r="E832" s="62">
        <v>101495</v>
      </c>
      <c r="F832" s="62">
        <v>194435</v>
      </c>
      <c r="G832" s="62">
        <v>9</v>
      </c>
      <c r="I832" s="84"/>
    </row>
    <row r="833" spans="1:9">
      <c r="A833" s="60">
        <v>873000</v>
      </c>
      <c r="B833" s="55">
        <v>38500</v>
      </c>
      <c r="C833" s="55">
        <v>411000</v>
      </c>
      <c r="D833" s="55">
        <v>7745</v>
      </c>
      <c r="E833" s="55">
        <v>101745</v>
      </c>
      <c r="F833" s="55">
        <v>194685</v>
      </c>
      <c r="G833" s="55">
        <v>8</v>
      </c>
      <c r="I833" s="84"/>
    </row>
    <row r="834" spans="1:9">
      <c r="A834" s="61">
        <v>874000</v>
      </c>
      <c r="B834" s="62">
        <v>38500</v>
      </c>
      <c r="C834" s="62">
        <v>412000</v>
      </c>
      <c r="D834" s="62">
        <v>7745</v>
      </c>
      <c r="E834" s="62">
        <v>101995</v>
      </c>
      <c r="F834" s="62">
        <v>194935</v>
      </c>
      <c r="G834" s="62">
        <v>7</v>
      </c>
      <c r="I834" s="84"/>
    </row>
    <row r="835" spans="1:9">
      <c r="A835" s="60">
        <v>875000</v>
      </c>
      <c r="B835" s="55">
        <v>38500</v>
      </c>
      <c r="C835" s="55">
        <v>413000</v>
      </c>
      <c r="D835" s="55">
        <v>7745</v>
      </c>
      <c r="E835" s="55">
        <v>102245</v>
      </c>
      <c r="F835" s="55">
        <v>195185</v>
      </c>
      <c r="G835" s="55">
        <v>6</v>
      </c>
      <c r="I835" s="84"/>
    </row>
    <row r="836" spans="1:9">
      <c r="A836" s="61">
        <v>876000</v>
      </c>
      <c r="B836" s="62">
        <v>38500</v>
      </c>
      <c r="C836" s="62">
        <v>414000</v>
      </c>
      <c r="D836" s="62">
        <v>7745</v>
      </c>
      <c r="E836" s="62">
        <v>102495</v>
      </c>
      <c r="F836" s="62">
        <v>195435</v>
      </c>
      <c r="G836" s="62">
        <v>6</v>
      </c>
      <c r="I836" s="84"/>
    </row>
    <row r="837" spans="1:9">
      <c r="A837" s="60">
        <v>877000</v>
      </c>
      <c r="B837" s="55">
        <v>38500</v>
      </c>
      <c r="C837" s="55">
        <v>415000</v>
      </c>
      <c r="D837" s="55">
        <v>7745</v>
      </c>
      <c r="E837" s="55">
        <v>102745</v>
      </c>
      <c r="F837" s="55">
        <v>195685</v>
      </c>
      <c r="G837" s="55">
        <v>5</v>
      </c>
      <c r="I837" s="84"/>
    </row>
    <row r="838" spans="1:9">
      <c r="A838" s="61">
        <v>878000</v>
      </c>
      <c r="B838" s="62">
        <v>38500</v>
      </c>
      <c r="C838" s="62">
        <v>416000</v>
      </c>
      <c r="D838" s="62">
        <v>7745</v>
      </c>
      <c r="E838" s="62">
        <v>102995</v>
      </c>
      <c r="F838" s="62">
        <v>195935</v>
      </c>
      <c r="G838" s="62">
        <v>4</v>
      </c>
      <c r="I838" s="84"/>
    </row>
    <row r="839" spans="1:9">
      <c r="A839" s="60">
        <v>879000</v>
      </c>
      <c r="B839" s="55">
        <v>38500</v>
      </c>
      <c r="C839" s="55">
        <v>417000</v>
      </c>
      <c r="D839" s="55">
        <v>7745</v>
      </c>
      <c r="E839" s="55">
        <v>103245</v>
      </c>
      <c r="F839" s="55">
        <v>196185</v>
      </c>
      <c r="G839" s="55">
        <v>3</v>
      </c>
      <c r="I839" s="84"/>
    </row>
    <row r="840" spans="1:9">
      <c r="A840" s="61">
        <v>880000</v>
      </c>
      <c r="B840" s="62">
        <v>38500</v>
      </c>
      <c r="C840" s="62">
        <v>418000</v>
      </c>
      <c r="D840" s="62">
        <v>7745</v>
      </c>
      <c r="E840" s="62">
        <v>103495</v>
      </c>
      <c r="F840" s="62">
        <v>196435</v>
      </c>
      <c r="G840" s="62">
        <v>2</v>
      </c>
      <c r="I840" s="84"/>
    </row>
    <row r="841" spans="1:9">
      <c r="A841" s="60">
        <v>881000</v>
      </c>
      <c r="B841" s="55">
        <v>38500</v>
      </c>
      <c r="C841" s="55">
        <v>419000</v>
      </c>
      <c r="D841" s="55">
        <v>7745</v>
      </c>
      <c r="E841" s="55">
        <v>103745</v>
      </c>
      <c r="F841" s="55">
        <v>196685</v>
      </c>
      <c r="G841" s="55">
        <v>1</v>
      </c>
      <c r="I841" s="84"/>
    </row>
    <row r="842" spans="1:9">
      <c r="A842" s="61">
        <v>882000</v>
      </c>
      <c r="B842" s="62">
        <v>38500</v>
      </c>
      <c r="C842" s="62">
        <v>420000</v>
      </c>
      <c r="D842" s="62">
        <v>7745</v>
      </c>
      <c r="E842" s="62">
        <v>103995</v>
      </c>
      <c r="F842" s="62">
        <v>196935</v>
      </c>
      <c r="G842" s="62">
        <v>1</v>
      </c>
      <c r="I842" s="84"/>
    </row>
    <row r="843" spans="1:9">
      <c r="A843" s="60">
        <v>883000</v>
      </c>
      <c r="B843" s="55">
        <v>38600</v>
      </c>
      <c r="C843" s="55">
        <v>419800</v>
      </c>
      <c r="D843" s="55">
        <v>7775</v>
      </c>
      <c r="E843" s="55">
        <v>103945</v>
      </c>
      <c r="F843" s="55">
        <v>197245</v>
      </c>
      <c r="G843" s="55">
        <v>1</v>
      </c>
      <c r="I843" s="84"/>
    </row>
    <row r="844" spans="1:9">
      <c r="A844" s="61">
        <v>884000</v>
      </c>
      <c r="B844" s="62">
        <v>38700</v>
      </c>
      <c r="C844" s="62">
        <v>419600</v>
      </c>
      <c r="D844" s="62">
        <v>7805</v>
      </c>
      <c r="E844" s="62">
        <v>103895</v>
      </c>
      <c r="F844" s="62">
        <v>197555</v>
      </c>
      <c r="G844" s="62">
        <v>1</v>
      </c>
      <c r="I844" s="84"/>
    </row>
    <row r="845" spans="1:9">
      <c r="A845" s="60">
        <v>885000</v>
      </c>
      <c r="B845" s="55">
        <v>38800</v>
      </c>
      <c r="C845" s="55">
        <v>419400</v>
      </c>
      <c r="D845" s="55">
        <v>7835</v>
      </c>
      <c r="E845" s="55">
        <v>103845</v>
      </c>
      <c r="F845" s="55">
        <v>197865</v>
      </c>
      <c r="G845" s="55">
        <v>1</v>
      </c>
      <c r="I845" s="84"/>
    </row>
    <row r="846" spans="1:9">
      <c r="A846" s="61">
        <v>886000</v>
      </c>
      <c r="B846" s="62">
        <v>38900</v>
      </c>
      <c r="C846" s="62">
        <v>419200</v>
      </c>
      <c r="D846" s="62">
        <v>7865</v>
      </c>
      <c r="E846" s="62">
        <v>103795</v>
      </c>
      <c r="F846" s="62">
        <v>198175</v>
      </c>
      <c r="G846" s="62">
        <v>1</v>
      </c>
      <c r="I846" s="84"/>
    </row>
    <row r="847" spans="1:9">
      <c r="A847" s="60">
        <v>887000</v>
      </c>
      <c r="B847" s="55">
        <v>39000</v>
      </c>
      <c r="C847" s="55">
        <v>419000</v>
      </c>
      <c r="D847" s="55">
        <v>7895</v>
      </c>
      <c r="E847" s="55">
        <v>103745</v>
      </c>
      <c r="F847" s="55">
        <v>198485</v>
      </c>
      <c r="G847" s="55">
        <v>1</v>
      </c>
      <c r="I847" s="84"/>
    </row>
    <row r="848" spans="1:9">
      <c r="A848" s="61">
        <v>888000</v>
      </c>
      <c r="B848" s="62">
        <v>39000</v>
      </c>
      <c r="C848" s="62">
        <v>420000</v>
      </c>
      <c r="D848" s="62">
        <v>7895</v>
      </c>
      <c r="E848" s="62">
        <v>103995</v>
      </c>
      <c r="F848" s="62">
        <v>198735</v>
      </c>
      <c r="G848" s="62">
        <v>1</v>
      </c>
      <c r="I848" s="84"/>
    </row>
    <row r="849" spans="1:9">
      <c r="A849" s="60">
        <v>889000</v>
      </c>
      <c r="B849" s="55">
        <v>39100</v>
      </c>
      <c r="C849" s="55">
        <v>419800</v>
      </c>
      <c r="D849" s="55">
        <v>7925</v>
      </c>
      <c r="E849" s="55">
        <v>103945</v>
      </c>
      <c r="F849" s="55">
        <v>199045</v>
      </c>
      <c r="G849" s="55">
        <v>1</v>
      </c>
      <c r="I849" s="84"/>
    </row>
    <row r="850" spans="1:9">
      <c r="A850" s="61">
        <v>890000</v>
      </c>
      <c r="B850" s="62">
        <v>39200</v>
      </c>
      <c r="C850" s="62">
        <v>419600</v>
      </c>
      <c r="D850" s="62">
        <v>7955</v>
      </c>
      <c r="E850" s="62">
        <v>103895</v>
      </c>
      <c r="F850" s="62">
        <v>199355</v>
      </c>
      <c r="G850" s="62">
        <v>1</v>
      </c>
      <c r="I850" s="84"/>
    </row>
    <row r="851" spans="1:9">
      <c r="A851" s="60">
        <v>891000</v>
      </c>
      <c r="B851" s="55">
        <v>39300</v>
      </c>
      <c r="C851" s="55">
        <v>419400</v>
      </c>
      <c r="D851" s="55">
        <v>7985</v>
      </c>
      <c r="E851" s="55">
        <v>103845</v>
      </c>
      <c r="F851" s="55">
        <v>199665</v>
      </c>
      <c r="G851" s="55">
        <v>1</v>
      </c>
      <c r="I851" s="84"/>
    </row>
    <row r="852" spans="1:9">
      <c r="A852" s="61">
        <v>892000</v>
      </c>
      <c r="B852" s="62">
        <v>39400</v>
      </c>
      <c r="C852" s="62">
        <v>419200</v>
      </c>
      <c r="D852" s="62">
        <v>8015</v>
      </c>
      <c r="E852" s="62">
        <v>103795</v>
      </c>
      <c r="F852" s="62">
        <v>199975</v>
      </c>
      <c r="G852" s="62">
        <v>1</v>
      </c>
      <c r="I852" s="84"/>
    </row>
    <row r="853" spans="1:9">
      <c r="A853" s="60">
        <v>893000</v>
      </c>
      <c r="B853" s="55">
        <v>39500</v>
      </c>
      <c r="C853" s="55">
        <v>419000</v>
      </c>
      <c r="D853" s="55">
        <v>8045</v>
      </c>
      <c r="E853" s="55">
        <v>103745</v>
      </c>
      <c r="F853" s="55">
        <v>200285</v>
      </c>
      <c r="G853" s="55">
        <v>1</v>
      </c>
      <c r="I853" s="84"/>
    </row>
    <row r="854" spans="1:9">
      <c r="A854" s="61">
        <v>894000</v>
      </c>
      <c r="B854" s="62">
        <v>39500</v>
      </c>
      <c r="C854" s="62">
        <v>420000</v>
      </c>
      <c r="D854" s="62">
        <v>8045</v>
      </c>
      <c r="E854" s="62">
        <v>103995</v>
      </c>
      <c r="F854" s="62">
        <v>200535</v>
      </c>
      <c r="G854" s="62">
        <v>1</v>
      </c>
      <c r="I854" s="84"/>
    </row>
    <row r="855" spans="1:9">
      <c r="A855" s="60">
        <v>895000</v>
      </c>
      <c r="B855" s="55">
        <v>39600</v>
      </c>
      <c r="C855" s="55">
        <v>419800</v>
      </c>
      <c r="D855" s="55">
        <v>8075</v>
      </c>
      <c r="E855" s="55">
        <v>103945</v>
      </c>
      <c r="F855" s="55">
        <v>200845</v>
      </c>
      <c r="G855" s="55">
        <v>1</v>
      </c>
      <c r="I855" s="84"/>
    </row>
    <row r="856" spans="1:9">
      <c r="A856" s="61">
        <v>896000</v>
      </c>
      <c r="B856" s="62">
        <v>39700</v>
      </c>
      <c r="C856" s="62">
        <v>419600</v>
      </c>
      <c r="D856" s="62">
        <v>8105</v>
      </c>
      <c r="E856" s="62">
        <v>103895</v>
      </c>
      <c r="F856" s="62">
        <v>201155</v>
      </c>
      <c r="G856" s="62">
        <v>1</v>
      </c>
      <c r="I856" s="84"/>
    </row>
    <row r="857" spans="1:9">
      <c r="A857" s="60">
        <v>897000</v>
      </c>
      <c r="B857" s="55">
        <v>39800</v>
      </c>
      <c r="C857" s="55">
        <v>419400</v>
      </c>
      <c r="D857" s="55">
        <v>8135</v>
      </c>
      <c r="E857" s="55">
        <v>103845</v>
      </c>
      <c r="F857" s="55">
        <v>201465</v>
      </c>
      <c r="G857" s="55">
        <v>1</v>
      </c>
      <c r="I857" s="84"/>
    </row>
    <row r="858" spans="1:9">
      <c r="A858" s="61">
        <v>898000</v>
      </c>
      <c r="B858" s="62">
        <v>39900</v>
      </c>
      <c r="C858" s="62">
        <v>419200</v>
      </c>
      <c r="D858" s="62">
        <v>8165</v>
      </c>
      <c r="E858" s="62">
        <v>103795</v>
      </c>
      <c r="F858" s="62">
        <v>201775</v>
      </c>
      <c r="G858" s="62">
        <v>1</v>
      </c>
      <c r="I858" s="84"/>
    </row>
    <row r="859" spans="1:9">
      <c r="A859" s="60">
        <v>899000</v>
      </c>
      <c r="B859" s="55">
        <v>40000</v>
      </c>
      <c r="C859" s="55">
        <v>419000</v>
      </c>
      <c r="D859" s="55">
        <v>8195</v>
      </c>
      <c r="E859" s="55">
        <v>103745</v>
      </c>
      <c r="F859" s="55">
        <v>202085</v>
      </c>
      <c r="G859" s="55">
        <v>1</v>
      </c>
      <c r="I859" s="84"/>
    </row>
    <row r="860" spans="1:9">
      <c r="A860" s="61">
        <v>900000</v>
      </c>
      <c r="B860" s="62">
        <v>40000</v>
      </c>
      <c r="C860" s="62">
        <v>420000</v>
      </c>
      <c r="D860" s="62">
        <v>8195</v>
      </c>
      <c r="E860" s="62">
        <v>103995</v>
      </c>
      <c r="F860" s="62">
        <v>202335</v>
      </c>
      <c r="G860" s="62">
        <v>1</v>
      </c>
      <c r="I860" s="84"/>
    </row>
    <row r="861" spans="1:9">
      <c r="A861" s="60">
        <v>901000</v>
      </c>
      <c r="B861" s="55">
        <v>40100</v>
      </c>
      <c r="C861" s="55">
        <v>419800</v>
      </c>
      <c r="D861" s="55">
        <v>8225</v>
      </c>
      <c r="E861" s="55">
        <v>103945</v>
      </c>
      <c r="F861" s="55">
        <v>202645</v>
      </c>
      <c r="G861" s="55">
        <v>1</v>
      </c>
      <c r="I861" s="84"/>
    </row>
    <row r="862" spans="1:9">
      <c r="A862" s="61">
        <v>902000</v>
      </c>
      <c r="B862" s="62">
        <v>40200</v>
      </c>
      <c r="C862" s="62">
        <v>419600</v>
      </c>
      <c r="D862" s="62">
        <v>8255</v>
      </c>
      <c r="E862" s="62">
        <v>103895</v>
      </c>
      <c r="F862" s="62">
        <v>202955</v>
      </c>
      <c r="G862" s="62">
        <v>1</v>
      </c>
      <c r="I862" s="84"/>
    </row>
    <row r="863" spans="1:9">
      <c r="A863" s="60">
        <v>903000</v>
      </c>
      <c r="B863" s="55">
        <v>40300</v>
      </c>
      <c r="C863" s="55">
        <v>419400</v>
      </c>
      <c r="D863" s="55">
        <v>8285</v>
      </c>
      <c r="E863" s="55">
        <v>103845</v>
      </c>
      <c r="F863" s="55">
        <v>203265</v>
      </c>
      <c r="G863" s="55">
        <v>1</v>
      </c>
      <c r="I863" s="84"/>
    </row>
    <row r="864" spans="1:9">
      <c r="A864" s="61">
        <v>904000</v>
      </c>
      <c r="B864" s="62">
        <v>40400</v>
      </c>
      <c r="C864" s="62">
        <v>419200</v>
      </c>
      <c r="D864" s="62">
        <v>8315</v>
      </c>
      <c r="E864" s="62">
        <v>103795</v>
      </c>
      <c r="F864" s="62">
        <v>203575</v>
      </c>
      <c r="G864" s="62">
        <v>1</v>
      </c>
      <c r="I864" s="84"/>
    </row>
    <row r="865" spans="1:9">
      <c r="A865" s="60">
        <v>905000</v>
      </c>
      <c r="B865" s="55">
        <v>40500</v>
      </c>
      <c r="C865" s="55">
        <v>419000</v>
      </c>
      <c r="D865" s="55">
        <v>8345</v>
      </c>
      <c r="E865" s="55">
        <v>103745</v>
      </c>
      <c r="F865" s="55">
        <v>203885</v>
      </c>
      <c r="G865" s="55">
        <v>1</v>
      </c>
      <c r="I865" s="84"/>
    </row>
    <row r="866" spans="1:9">
      <c r="A866" s="61">
        <v>906000</v>
      </c>
      <c r="B866" s="62">
        <v>40500</v>
      </c>
      <c r="C866" s="62">
        <v>420000</v>
      </c>
      <c r="D866" s="62">
        <v>8345</v>
      </c>
      <c r="E866" s="62">
        <v>103995</v>
      </c>
      <c r="F866" s="62">
        <v>204135</v>
      </c>
      <c r="G866" s="62">
        <v>1</v>
      </c>
      <c r="I866" s="84"/>
    </row>
    <row r="867" spans="1:9">
      <c r="A867" s="60">
        <v>907000</v>
      </c>
      <c r="B867" s="55">
        <v>40600</v>
      </c>
      <c r="C867" s="55">
        <v>419800</v>
      </c>
      <c r="D867" s="55">
        <v>8375</v>
      </c>
      <c r="E867" s="55">
        <v>103945</v>
      </c>
      <c r="F867" s="55">
        <v>204445</v>
      </c>
      <c r="G867" s="55">
        <v>1</v>
      </c>
      <c r="I867" s="84"/>
    </row>
    <row r="868" spans="1:9">
      <c r="A868" s="61">
        <v>908000</v>
      </c>
      <c r="B868" s="62">
        <v>40700</v>
      </c>
      <c r="C868" s="62">
        <v>419600</v>
      </c>
      <c r="D868" s="62">
        <v>8405</v>
      </c>
      <c r="E868" s="62">
        <v>103895</v>
      </c>
      <c r="F868" s="62">
        <v>204755</v>
      </c>
      <c r="G868" s="62">
        <v>1</v>
      </c>
      <c r="I868" s="84"/>
    </row>
    <row r="869" spans="1:9">
      <c r="A869" s="60">
        <v>909000</v>
      </c>
      <c r="B869" s="55">
        <v>40800</v>
      </c>
      <c r="C869" s="55">
        <v>419400</v>
      </c>
      <c r="D869" s="55">
        <v>8435</v>
      </c>
      <c r="E869" s="55">
        <v>103845</v>
      </c>
      <c r="F869" s="55">
        <v>205065</v>
      </c>
      <c r="G869" s="55">
        <v>1</v>
      </c>
      <c r="I869" s="84"/>
    </row>
    <row r="870" spans="1:9">
      <c r="A870" s="61">
        <v>910000</v>
      </c>
      <c r="B870" s="62">
        <v>40900</v>
      </c>
      <c r="C870" s="62">
        <v>419200</v>
      </c>
      <c r="D870" s="62">
        <v>8465</v>
      </c>
      <c r="E870" s="62">
        <v>103795</v>
      </c>
      <c r="F870" s="62">
        <v>205375</v>
      </c>
      <c r="G870" s="62">
        <v>1</v>
      </c>
      <c r="I870" s="84"/>
    </row>
    <row r="871" spans="1:9">
      <c r="A871" s="60">
        <v>911000</v>
      </c>
      <c r="B871" s="55">
        <v>41000</v>
      </c>
      <c r="C871" s="55">
        <v>419000</v>
      </c>
      <c r="D871" s="55">
        <v>8495</v>
      </c>
      <c r="E871" s="55">
        <v>103745</v>
      </c>
      <c r="F871" s="55">
        <v>205685</v>
      </c>
      <c r="G871" s="55">
        <v>1</v>
      </c>
      <c r="I871" s="84"/>
    </row>
    <row r="872" spans="1:9">
      <c r="A872" s="61">
        <v>912000</v>
      </c>
      <c r="B872" s="62">
        <v>41000</v>
      </c>
      <c r="C872" s="62">
        <v>420000</v>
      </c>
      <c r="D872" s="62">
        <v>8495</v>
      </c>
      <c r="E872" s="62">
        <v>103995</v>
      </c>
      <c r="F872" s="62">
        <v>205935</v>
      </c>
      <c r="G872" s="62">
        <v>1</v>
      </c>
      <c r="I872" s="84"/>
    </row>
    <row r="873" spans="1:9">
      <c r="A873" s="60">
        <v>913000</v>
      </c>
      <c r="B873" s="55">
        <v>41100</v>
      </c>
      <c r="C873" s="55">
        <v>419800</v>
      </c>
      <c r="D873" s="55">
        <v>8525</v>
      </c>
      <c r="E873" s="55">
        <v>103945</v>
      </c>
      <c r="F873" s="55">
        <v>206245</v>
      </c>
      <c r="G873" s="55">
        <v>1</v>
      </c>
      <c r="I873" s="84"/>
    </row>
    <row r="874" spans="1:9">
      <c r="A874" s="61">
        <v>914000</v>
      </c>
      <c r="B874" s="62">
        <v>41200</v>
      </c>
      <c r="C874" s="62">
        <v>419600</v>
      </c>
      <c r="D874" s="62">
        <v>8555</v>
      </c>
      <c r="E874" s="62">
        <v>103895</v>
      </c>
      <c r="F874" s="62">
        <v>206555</v>
      </c>
      <c r="G874" s="62">
        <v>1</v>
      </c>
      <c r="I874" s="84"/>
    </row>
    <row r="875" spans="1:9">
      <c r="A875" s="60">
        <v>915000</v>
      </c>
      <c r="B875" s="55">
        <v>41300</v>
      </c>
      <c r="C875" s="55">
        <v>419400</v>
      </c>
      <c r="D875" s="55">
        <v>8585</v>
      </c>
      <c r="E875" s="55">
        <v>103845</v>
      </c>
      <c r="F875" s="55">
        <v>206865</v>
      </c>
      <c r="G875" s="55">
        <v>1</v>
      </c>
      <c r="I875" s="84"/>
    </row>
    <row r="876" spans="1:9">
      <c r="A876" s="61">
        <v>916000</v>
      </c>
      <c r="B876" s="62">
        <v>41400</v>
      </c>
      <c r="C876" s="62">
        <v>419200</v>
      </c>
      <c r="D876" s="62">
        <v>8615</v>
      </c>
      <c r="E876" s="62">
        <v>103795</v>
      </c>
      <c r="F876" s="62">
        <v>207175</v>
      </c>
      <c r="G876" s="62">
        <v>1</v>
      </c>
      <c r="I876" s="84"/>
    </row>
    <row r="877" spans="1:9">
      <c r="A877" s="60">
        <v>917000</v>
      </c>
      <c r="B877" s="55">
        <v>41500</v>
      </c>
      <c r="C877" s="55">
        <v>419000</v>
      </c>
      <c r="D877" s="55">
        <v>8645</v>
      </c>
      <c r="E877" s="55">
        <v>103745</v>
      </c>
      <c r="F877" s="55">
        <v>207485</v>
      </c>
      <c r="G877" s="55">
        <v>1</v>
      </c>
      <c r="I877" s="84"/>
    </row>
    <row r="878" spans="1:9">
      <c r="A878" s="61">
        <v>918000</v>
      </c>
      <c r="B878" s="62">
        <v>41500</v>
      </c>
      <c r="C878" s="62">
        <v>420000</v>
      </c>
      <c r="D878" s="62">
        <v>8645</v>
      </c>
      <c r="E878" s="62">
        <v>103995</v>
      </c>
      <c r="F878" s="62">
        <v>207735</v>
      </c>
      <c r="G878" s="62">
        <v>1</v>
      </c>
      <c r="I878" s="84"/>
    </row>
    <row r="879" spans="1:9">
      <c r="A879" s="60">
        <v>919000</v>
      </c>
      <c r="B879" s="55">
        <v>41600</v>
      </c>
      <c r="C879" s="55">
        <v>419800</v>
      </c>
      <c r="D879" s="55">
        <v>8675</v>
      </c>
      <c r="E879" s="55">
        <v>103945</v>
      </c>
      <c r="F879" s="55">
        <v>208045</v>
      </c>
      <c r="G879" s="55">
        <v>1</v>
      </c>
      <c r="I879" s="84"/>
    </row>
    <row r="880" spans="1:9">
      <c r="A880" s="61">
        <v>920000</v>
      </c>
      <c r="B880" s="62">
        <v>41700</v>
      </c>
      <c r="C880" s="62">
        <v>419600</v>
      </c>
      <c r="D880" s="62">
        <v>8705</v>
      </c>
      <c r="E880" s="62">
        <v>103895</v>
      </c>
      <c r="F880" s="62">
        <v>208355</v>
      </c>
      <c r="G880" s="62">
        <v>1</v>
      </c>
      <c r="I880" s="84"/>
    </row>
    <row r="881" spans="1:9">
      <c r="A881" s="60">
        <v>921000</v>
      </c>
      <c r="B881" s="55">
        <v>41800</v>
      </c>
      <c r="C881" s="55">
        <v>419400</v>
      </c>
      <c r="D881" s="55">
        <v>8735</v>
      </c>
      <c r="E881" s="55">
        <v>103845</v>
      </c>
      <c r="F881" s="55">
        <v>208665</v>
      </c>
      <c r="G881" s="55">
        <v>1</v>
      </c>
      <c r="I881" s="84"/>
    </row>
    <row r="882" spans="1:9">
      <c r="A882" s="61">
        <v>922000</v>
      </c>
      <c r="B882" s="62">
        <v>41900</v>
      </c>
      <c r="C882" s="62">
        <v>419200</v>
      </c>
      <c r="D882" s="62">
        <v>8765</v>
      </c>
      <c r="E882" s="62">
        <v>103795</v>
      </c>
      <c r="F882" s="62">
        <v>208975</v>
      </c>
      <c r="G882" s="62">
        <v>1</v>
      </c>
      <c r="I882" s="84"/>
    </row>
    <row r="883" spans="1:9">
      <c r="A883" s="60">
        <v>923000</v>
      </c>
      <c r="B883" s="55">
        <v>42000</v>
      </c>
      <c r="C883" s="55">
        <v>419000</v>
      </c>
      <c r="D883" s="55">
        <v>8795</v>
      </c>
      <c r="E883" s="55">
        <v>103745</v>
      </c>
      <c r="F883" s="55">
        <v>209285</v>
      </c>
      <c r="G883" s="55">
        <v>1</v>
      </c>
      <c r="I883" s="84"/>
    </row>
    <row r="884" spans="1:9">
      <c r="A884" s="61">
        <v>924000</v>
      </c>
      <c r="B884" s="62">
        <v>42000</v>
      </c>
      <c r="C884" s="62">
        <v>420000</v>
      </c>
      <c r="D884" s="62">
        <v>8795</v>
      </c>
      <c r="E884" s="62">
        <v>103995</v>
      </c>
      <c r="F884" s="62">
        <v>209535</v>
      </c>
      <c r="G884" s="62">
        <v>1</v>
      </c>
      <c r="I884" s="84"/>
    </row>
    <row r="885" spans="1:9">
      <c r="A885" s="60">
        <v>925000</v>
      </c>
      <c r="B885" s="55">
        <v>42100</v>
      </c>
      <c r="C885" s="55">
        <v>419800</v>
      </c>
      <c r="D885" s="55">
        <v>8825</v>
      </c>
      <c r="E885" s="55">
        <v>103945</v>
      </c>
      <c r="F885" s="55">
        <v>209845</v>
      </c>
      <c r="G885" s="55">
        <v>1</v>
      </c>
      <c r="I885" s="84"/>
    </row>
    <row r="886" spans="1:9">
      <c r="A886" s="61">
        <v>926000</v>
      </c>
      <c r="B886" s="62">
        <v>42200</v>
      </c>
      <c r="C886" s="62">
        <v>419600</v>
      </c>
      <c r="D886" s="62">
        <v>8855</v>
      </c>
      <c r="E886" s="62">
        <v>103895</v>
      </c>
      <c r="F886" s="62">
        <v>210155</v>
      </c>
      <c r="G886" s="62">
        <v>1</v>
      </c>
      <c r="I886" s="84"/>
    </row>
    <row r="887" spans="1:9">
      <c r="A887" s="60">
        <v>927000</v>
      </c>
      <c r="B887" s="55">
        <v>42300</v>
      </c>
      <c r="C887" s="55">
        <v>419400</v>
      </c>
      <c r="D887" s="55">
        <v>8885</v>
      </c>
      <c r="E887" s="55">
        <v>103845</v>
      </c>
      <c r="F887" s="55">
        <v>210465</v>
      </c>
      <c r="G887" s="55">
        <v>1</v>
      </c>
      <c r="I887" s="84"/>
    </row>
    <row r="888" spans="1:9">
      <c r="A888" s="61">
        <v>928000</v>
      </c>
      <c r="B888" s="62">
        <v>42400</v>
      </c>
      <c r="C888" s="62">
        <v>419200</v>
      </c>
      <c r="D888" s="62">
        <v>8915</v>
      </c>
      <c r="E888" s="62">
        <v>103795</v>
      </c>
      <c r="F888" s="62">
        <v>210775</v>
      </c>
      <c r="G888" s="62">
        <v>1</v>
      </c>
      <c r="I888" s="84"/>
    </row>
    <row r="889" spans="1:9">
      <c r="A889" s="60">
        <v>929000</v>
      </c>
      <c r="B889" s="55">
        <v>42500</v>
      </c>
      <c r="C889" s="55">
        <v>419000</v>
      </c>
      <c r="D889" s="55">
        <v>8945</v>
      </c>
      <c r="E889" s="55">
        <v>103745</v>
      </c>
      <c r="F889" s="55">
        <v>211085</v>
      </c>
      <c r="G889" s="55">
        <v>1</v>
      </c>
      <c r="I889" s="84"/>
    </row>
    <row r="890" spans="1:9">
      <c r="A890" s="61">
        <v>930000</v>
      </c>
      <c r="B890" s="62">
        <v>42500</v>
      </c>
      <c r="C890" s="62">
        <v>420000</v>
      </c>
      <c r="D890" s="62">
        <v>8945</v>
      </c>
      <c r="E890" s="62">
        <v>103995</v>
      </c>
      <c r="F890" s="62">
        <v>211335</v>
      </c>
      <c r="G890" s="62">
        <v>1</v>
      </c>
      <c r="I890" s="84"/>
    </row>
    <row r="891" spans="1:9">
      <c r="A891" s="60">
        <v>931000</v>
      </c>
      <c r="B891" s="55">
        <v>42600</v>
      </c>
      <c r="C891" s="55">
        <v>419800</v>
      </c>
      <c r="D891" s="55">
        <v>8975</v>
      </c>
      <c r="E891" s="55">
        <v>103945</v>
      </c>
      <c r="F891" s="55">
        <v>211645</v>
      </c>
      <c r="G891" s="55">
        <v>1</v>
      </c>
      <c r="I891" s="84"/>
    </row>
    <row r="892" spans="1:9">
      <c r="A892" s="61">
        <v>932000</v>
      </c>
      <c r="B892" s="62">
        <v>42700</v>
      </c>
      <c r="C892" s="62">
        <v>419600</v>
      </c>
      <c r="D892" s="62">
        <v>9005</v>
      </c>
      <c r="E892" s="62">
        <v>103895</v>
      </c>
      <c r="F892" s="62">
        <v>211955</v>
      </c>
      <c r="G892" s="62">
        <v>1</v>
      </c>
      <c r="I892" s="84"/>
    </row>
    <row r="893" spans="1:9">
      <c r="A893" s="60">
        <v>933000</v>
      </c>
      <c r="B893" s="55">
        <v>42800</v>
      </c>
      <c r="C893" s="55">
        <v>419400</v>
      </c>
      <c r="D893" s="55">
        <v>9035</v>
      </c>
      <c r="E893" s="55">
        <v>103845</v>
      </c>
      <c r="F893" s="55">
        <v>212265</v>
      </c>
      <c r="G893" s="55">
        <v>1</v>
      </c>
      <c r="I893" s="84"/>
    </row>
    <row r="894" spans="1:9">
      <c r="A894" s="61">
        <v>934000</v>
      </c>
      <c r="B894" s="62">
        <v>42900</v>
      </c>
      <c r="C894" s="62">
        <v>419200</v>
      </c>
      <c r="D894" s="62">
        <v>9065</v>
      </c>
      <c r="E894" s="62">
        <v>103795</v>
      </c>
      <c r="F894" s="62">
        <v>212575</v>
      </c>
      <c r="G894" s="62">
        <v>1</v>
      </c>
      <c r="I894" s="84"/>
    </row>
    <row r="895" spans="1:9">
      <c r="A895" s="60">
        <v>935000</v>
      </c>
      <c r="B895" s="55">
        <v>43000</v>
      </c>
      <c r="C895" s="55">
        <v>419000</v>
      </c>
      <c r="D895" s="55">
        <v>9095</v>
      </c>
      <c r="E895" s="55">
        <v>103745</v>
      </c>
      <c r="F895" s="55">
        <v>212885</v>
      </c>
      <c r="G895" s="55">
        <v>1</v>
      </c>
      <c r="I895" s="84"/>
    </row>
    <row r="896" spans="1:9">
      <c r="A896" s="61">
        <v>936000</v>
      </c>
      <c r="B896" s="62">
        <v>43000</v>
      </c>
      <c r="C896" s="62">
        <v>420000</v>
      </c>
      <c r="D896" s="62">
        <v>9095</v>
      </c>
      <c r="E896" s="62">
        <v>103995</v>
      </c>
      <c r="F896" s="62">
        <v>213135</v>
      </c>
      <c r="G896" s="62">
        <v>1</v>
      </c>
      <c r="I896" s="84"/>
    </row>
    <row r="897" spans="1:9">
      <c r="A897" s="60">
        <v>937000</v>
      </c>
      <c r="B897" s="55">
        <v>43100</v>
      </c>
      <c r="C897" s="55">
        <v>419800</v>
      </c>
      <c r="D897" s="55">
        <v>9125</v>
      </c>
      <c r="E897" s="55">
        <v>103945</v>
      </c>
      <c r="F897" s="55">
        <v>213445</v>
      </c>
      <c r="G897" s="55">
        <v>1</v>
      </c>
      <c r="I897" s="84"/>
    </row>
    <row r="898" spans="1:9">
      <c r="A898" s="61">
        <v>938000</v>
      </c>
      <c r="B898" s="62">
        <v>43200</v>
      </c>
      <c r="C898" s="62">
        <v>419600</v>
      </c>
      <c r="D898" s="62">
        <v>9155</v>
      </c>
      <c r="E898" s="62">
        <v>103895</v>
      </c>
      <c r="F898" s="62">
        <v>213755</v>
      </c>
      <c r="G898" s="62">
        <v>1</v>
      </c>
      <c r="I898" s="84"/>
    </row>
    <row r="899" spans="1:9">
      <c r="A899" s="60">
        <v>939000</v>
      </c>
      <c r="B899" s="55">
        <v>43300</v>
      </c>
      <c r="C899" s="55">
        <v>419400</v>
      </c>
      <c r="D899" s="55">
        <v>9185</v>
      </c>
      <c r="E899" s="55">
        <v>103845</v>
      </c>
      <c r="F899" s="55">
        <v>214065</v>
      </c>
      <c r="G899" s="55">
        <v>1</v>
      </c>
      <c r="I899" s="84"/>
    </row>
    <row r="900" spans="1:9">
      <c r="A900" s="61">
        <v>940000</v>
      </c>
      <c r="B900" s="62">
        <v>43400</v>
      </c>
      <c r="C900" s="62">
        <v>419200</v>
      </c>
      <c r="D900" s="62">
        <v>9215</v>
      </c>
      <c r="E900" s="62">
        <v>103795</v>
      </c>
      <c r="F900" s="62">
        <v>214375</v>
      </c>
      <c r="G900" s="62">
        <v>1</v>
      </c>
      <c r="I900" s="84"/>
    </row>
    <row r="901" spans="1:9">
      <c r="A901" s="60">
        <v>941000</v>
      </c>
      <c r="B901" s="55">
        <v>43500</v>
      </c>
      <c r="C901" s="55">
        <v>419000</v>
      </c>
      <c r="D901" s="55">
        <v>9245</v>
      </c>
      <c r="E901" s="55">
        <v>103745</v>
      </c>
      <c r="F901" s="55">
        <v>214685</v>
      </c>
      <c r="G901" s="55">
        <v>1</v>
      </c>
      <c r="I901" s="84"/>
    </row>
    <row r="902" spans="1:9">
      <c r="A902" s="61">
        <v>942000</v>
      </c>
      <c r="B902" s="62">
        <v>43500</v>
      </c>
      <c r="C902" s="62">
        <v>420000</v>
      </c>
      <c r="D902" s="62">
        <v>9245</v>
      </c>
      <c r="E902" s="62">
        <v>103995</v>
      </c>
      <c r="F902" s="62">
        <v>214935</v>
      </c>
      <c r="G902" s="62">
        <v>1</v>
      </c>
      <c r="I902" s="84"/>
    </row>
    <row r="903" spans="1:9">
      <c r="A903" s="60">
        <v>943000</v>
      </c>
      <c r="B903" s="55">
        <v>43600</v>
      </c>
      <c r="C903" s="55">
        <v>419800</v>
      </c>
      <c r="D903" s="55">
        <v>9275</v>
      </c>
      <c r="E903" s="55">
        <v>103945</v>
      </c>
      <c r="F903" s="55">
        <v>215245</v>
      </c>
      <c r="G903" s="55">
        <v>1</v>
      </c>
      <c r="I903" s="84"/>
    </row>
    <row r="904" spans="1:9">
      <c r="A904" s="61">
        <v>944000</v>
      </c>
      <c r="B904" s="62">
        <v>43700</v>
      </c>
      <c r="C904" s="62">
        <v>419600</v>
      </c>
      <c r="D904" s="62">
        <v>9305</v>
      </c>
      <c r="E904" s="62">
        <v>103895</v>
      </c>
      <c r="F904" s="62">
        <v>215555</v>
      </c>
      <c r="G904" s="62">
        <v>1</v>
      </c>
      <c r="I904" s="84"/>
    </row>
    <row r="905" spans="1:9">
      <c r="A905" s="60">
        <v>945000</v>
      </c>
      <c r="B905" s="55">
        <v>43800</v>
      </c>
      <c r="C905" s="55">
        <v>419400</v>
      </c>
      <c r="D905" s="55">
        <v>9335</v>
      </c>
      <c r="E905" s="55">
        <v>103845</v>
      </c>
      <c r="F905" s="55">
        <v>215865</v>
      </c>
      <c r="G905" s="55">
        <v>1</v>
      </c>
      <c r="I905" s="84"/>
    </row>
    <row r="906" spans="1:9">
      <c r="A906" s="61">
        <v>946000</v>
      </c>
      <c r="B906" s="62">
        <v>43900</v>
      </c>
      <c r="C906" s="62">
        <v>419200</v>
      </c>
      <c r="D906" s="62">
        <v>9365</v>
      </c>
      <c r="E906" s="62">
        <v>103795</v>
      </c>
      <c r="F906" s="62">
        <v>216175</v>
      </c>
      <c r="G906" s="62">
        <v>1</v>
      </c>
      <c r="I906" s="84"/>
    </row>
    <row r="907" spans="1:9">
      <c r="A907" s="60">
        <v>947000</v>
      </c>
      <c r="B907" s="55">
        <v>44000</v>
      </c>
      <c r="C907" s="55">
        <v>419000</v>
      </c>
      <c r="D907" s="55">
        <v>9395</v>
      </c>
      <c r="E907" s="55">
        <v>103745</v>
      </c>
      <c r="F907" s="55">
        <v>216485</v>
      </c>
      <c r="G907" s="55">
        <v>1</v>
      </c>
      <c r="I907" s="84"/>
    </row>
    <row r="908" spans="1:9">
      <c r="A908" s="61">
        <v>948000</v>
      </c>
      <c r="B908" s="62">
        <v>44000</v>
      </c>
      <c r="C908" s="62">
        <v>420000</v>
      </c>
      <c r="D908" s="62">
        <v>9395</v>
      </c>
      <c r="E908" s="62">
        <v>103995</v>
      </c>
      <c r="F908" s="62">
        <v>216735</v>
      </c>
      <c r="G908" s="62">
        <v>1</v>
      </c>
      <c r="I908" s="84"/>
    </row>
    <row r="909" spans="1:9">
      <c r="A909" s="60">
        <v>949000</v>
      </c>
      <c r="B909" s="55">
        <v>44100</v>
      </c>
      <c r="C909" s="55">
        <v>419800</v>
      </c>
      <c r="D909" s="55">
        <v>9425</v>
      </c>
      <c r="E909" s="55">
        <v>103945</v>
      </c>
      <c r="F909" s="55">
        <v>217045</v>
      </c>
      <c r="G909" s="55">
        <v>1</v>
      </c>
      <c r="I909" s="84"/>
    </row>
    <row r="910" spans="1:9">
      <c r="A910" s="61">
        <v>950000</v>
      </c>
      <c r="B910" s="62">
        <v>44200</v>
      </c>
      <c r="C910" s="62">
        <v>419600</v>
      </c>
      <c r="D910" s="62">
        <v>9455</v>
      </c>
      <c r="E910" s="62">
        <v>103895</v>
      </c>
      <c r="F910" s="62">
        <v>217355</v>
      </c>
      <c r="G910" s="62">
        <v>1</v>
      </c>
      <c r="I910" s="84"/>
    </row>
    <row r="911" spans="1:9">
      <c r="A911" s="60">
        <v>951000</v>
      </c>
      <c r="B911" s="55">
        <v>44300</v>
      </c>
      <c r="C911" s="55">
        <v>419400</v>
      </c>
      <c r="D911" s="55">
        <v>9485</v>
      </c>
      <c r="E911" s="55">
        <v>103845</v>
      </c>
      <c r="F911" s="55">
        <v>217665</v>
      </c>
      <c r="G911" s="55">
        <v>1</v>
      </c>
      <c r="I911" s="84"/>
    </row>
    <row r="912" spans="1:9">
      <c r="A912" s="61">
        <v>952000</v>
      </c>
      <c r="B912" s="62">
        <v>44400</v>
      </c>
      <c r="C912" s="62">
        <v>419200</v>
      </c>
      <c r="D912" s="62">
        <v>9515</v>
      </c>
      <c r="E912" s="62">
        <v>103795</v>
      </c>
      <c r="F912" s="62">
        <v>217975</v>
      </c>
      <c r="G912" s="62">
        <v>1</v>
      </c>
      <c r="I912" s="84"/>
    </row>
    <row r="913" spans="1:9">
      <c r="A913" s="60">
        <v>953000</v>
      </c>
      <c r="B913" s="55">
        <v>44500</v>
      </c>
      <c r="C913" s="55">
        <v>419000</v>
      </c>
      <c r="D913" s="55">
        <v>9545</v>
      </c>
      <c r="E913" s="55">
        <v>103745</v>
      </c>
      <c r="F913" s="55">
        <v>218285</v>
      </c>
      <c r="G913" s="55">
        <v>1</v>
      </c>
      <c r="I913" s="84"/>
    </row>
    <row r="914" spans="1:9">
      <c r="A914" s="61">
        <v>954000</v>
      </c>
      <c r="B914" s="62">
        <v>44500</v>
      </c>
      <c r="C914" s="62">
        <v>420000</v>
      </c>
      <c r="D914" s="62">
        <v>9545</v>
      </c>
      <c r="E914" s="62">
        <v>103995</v>
      </c>
      <c r="F914" s="62">
        <v>218535</v>
      </c>
      <c r="G914" s="62">
        <v>1</v>
      </c>
      <c r="I914" s="84"/>
    </row>
    <row r="915" spans="1:9">
      <c r="A915" s="60">
        <v>955000</v>
      </c>
      <c r="B915" s="55">
        <v>44600</v>
      </c>
      <c r="C915" s="55">
        <v>419800</v>
      </c>
      <c r="D915" s="55">
        <v>9575</v>
      </c>
      <c r="E915" s="55">
        <v>103945</v>
      </c>
      <c r="F915" s="55">
        <v>218845</v>
      </c>
      <c r="G915" s="55">
        <v>1</v>
      </c>
      <c r="I915" s="84"/>
    </row>
    <row r="916" spans="1:9">
      <c r="A916" s="61">
        <v>956000</v>
      </c>
      <c r="B916" s="62">
        <v>44700</v>
      </c>
      <c r="C916" s="62">
        <v>419600</v>
      </c>
      <c r="D916" s="62">
        <v>9605</v>
      </c>
      <c r="E916" s="62">
        <v>103895</v>
      </c>
      <c r="F916" s="62">
        <v>219155</v>
      </c>
      <c r="G916" s="62">
        <v>1</v>
      </c>
      <c r="I916" s="84"/>
    </row>
    <row r="917" spans="1:9">
      <c r="A917" s="60">
        <v>957000</v>
      </c>
      <c r="B917" s="55">
        <v>44800</v>
      </c>
      <c r="C917" s="55">
        <v>419400</v>
      </c>
      <c r="D917" s="55">
        <v>9635</v>
      </c>
      <c r="E917" s="55">
        <v>103845</v>
      </c>
      <c r="F917" s="55">
        <v>219465</v>
      </c>
      <c r="G917" s="55">
        <v>1</v>
      </c>
      <c r="I917" s="84"/>
    </row>
    <row r="918" spans="1:9">
      <c r="A918" s="61">
        <v>958000</v>
      </c>
      <c r="B918" s="62">
        <v>44900</v>
      </c>
      <c r="C918" s="62">
        <v>419200</v>
      </c>
      <c r="D918" s="62">
        <v>9665</v>
      </c>
      <c r="E918" s="62">
        <v>103795</v>
      </c>
      <c r="F918" s="62">
        <v>219775</v>
      </c>
      <c r="G918" s="62">
        <v>1</v>
      </c>
      <c r="I918" s="84"/>
    </row>
    <row r="919" spans="1:9">
      <c r="A919" s="60">
        <v>959000</v>
      </c>
      <c r="B919" s="55">
        <v>45000</v>
      </c>
      <c r="C919" s="55">
        <v>419000</v>
      </c>
      <c r="D919" s="55">
        <v>9695</v>
      </c>
      <c r="E919" s="55">
        <v>103745</v>
      </c>
      <c r="F919" s="55">
        <v>220085</v>
      </c>
      <c r="G919" s="55">
        <v>1</v>
      </c>
      <c r="I919" s="84"/>
    </row>
    <row r="920" spans="1:9">
      <c r="A920" s="61">
        <v>960000</v>
      </c>
      <c r="B920" s="62">
        <v>45000</v>
      </c>
      <c r="C920" s="62">
        <v>420000</v>
      </c>
      <c r="D920" s="62">
        <v>9695</v>
      </c>
      <c r="E920" s="62">
        <v>103995</v>
      </c>
      <c r="F920" s="62">
        <v>220335</v>
      </c>
      <c r="G920" s="62">
        <v>1</v>
      </c>
      <c r="I920" s="84"/>
    </row>
    <row r="921" spans="1:9">
      <c r="A921" s="60">
        <v>961000</v>
      </c>
      <c r="B921" s="55">
        <v>45100</v>
      </c>
      <c r="C921" s="55">
        <v>419800</v>
      </c>
      <c r="D921" s="55">
        <v>9725</v>
      </c>
      <c r="E921" s="55">
        <v>103945</v>
      </c>
      <c r="F921" s="55">
        <v>220645</v>
      </c>
      <c r="G921" s="55">
        <v>1</v>
      </c>
      <c r="I921" s="84"/>
    </row>
    <row r="922" spans="1:9">
      <c r="A922" s="61">
        <v>962000</v>
      </c>
      <c r="B922" s="62">
        <v>45200</v>
      </c>
      <c r="C922" s="62">
        <v>419600</v>
      </c>
      <c r="D922" s="62">
        <v>9755</v>
      </c>
      <c r="E922" s="62">
        <v>103895</v>
      </c>
      <c r="F922" s="62">
        <v>220955</v>
      </c>
      <c r="G922" s="62">
        <v>1</v>
      </c>
      <c r="I922" s="84"/>
    </row>
    <row r="923" spans="1:9">
      <c r="A923" s="60">
        <v>963000</v>
      </c>
      <c r="B923" s="55">
        <v>45300</v>
      </c>
      <c r="C923" s="55">
        <v>419400</v>
      </c>
      <c r="D923" s="55">
        <v>9785</v>
      </c>
      <c r="E923" s="55">
        <v>103845</v>
      </c>
      <c r="F923" s="55">
        <v>221265</v>
      </c>
      <c r="G923" s="55">
        <v>1</v>
      </c>
      <c r="I923" s="84"/>
    </row>
    <row r="924" spans="1:9">
      <c r="A924" s="61">
        <v>964000</v>
      </c>
      <c r="B924" s="62">
        <v>45400</v>
      </c>
      <c r="C924" s="62">
        <v>419200</v>
      </c>
      <c r="D924" s="62">
        <v>9815</v>
      </c>
      <c r="E924" s="62">
        <v>103795</v>
      </c>
      <c r="F924" s="62">
        <v>221575</v>
      </c>
      <c r="G924" s="62">
        <v>1</v>
      </c>
      <c r="I924" s="84"/>
    </row>
    <row r="925" spans="1:9">
      <c r="A925" s="60">
        <v>965000</v>
      </c>
      <c r="B925" s="55">
        <v>45500</v>
      </c>
      <c r="C925" s="55">
        <v>419000</v>
      </c>
      <c r="D925" s="55">
        <v>9845</v>
      </c>
      <c r="E925" s="55">
        <v>103745</v>
      </c>
      <c r="F925" s="55">
        <v>221885</v>
      </c>
      <c r="G925" s="55">
        <v>1</v>
      </c>
      <c r="I925" s="84"/>
    </row>
    <row r="926" spans="1:9">
      <c r="A926" s="61">
        <v>966000</v>
      </c>
      <c r="B926" s="62">
        <v>45500</v>
      </c>
      <c r="C926" s="62">
        <v>420000</v>
      </c>
      <c r="D926" s="62">
        <v>9845</v>
      </c>
      <c r="E926" s="62">
        <v>103995</v>
      </c>
      <c r="F926" s="62">
        <v>222135</v>
      </c>
      <c r="G926" s="62">
        <v>1</v>
      </c>
      <c r="I926" s="84"/>
    </row>
    <row r="927" spans="1:9">
      <c r="A927" s="60">
        <v>967000</v>
      </c>
      <c r="B927" s="55">
        <v>45600</v>
      </c>
      <c r="C927" s="55">
        <v>419800</v>
      </c>
      <c r="D927" s="55">
        <v>9875</v>
      </c>
      <c r="E927" s="55">
        <v>103945</v>
      </c>
      <c r="F927" s="55">
        <v>222445</v>
      </c>
      <c r="G927" s="55">
        <v>1</v>
      </c>
      <c r="I927" s="84"/>
    </row>
    <row r="928" spans="1:9">
      <c r="A928" s="61">
        <v>968000</v>
      </c>
      <c r="B928" s="62">
        <v>45700</v>
      </c>
      <c r="C928" s="62">
        <v>419600</v>
      </c>
      <c r="D928" s="62">
        <v>9905</v>
      </c>
      <c r="E928" s="62">
        <v>103895</v>
      </c>
      <c r="F928" s="62">
        <v>222755</v>
      </c>
      <c r="G928" s="62">
        <v>1</v>
      </c>
      <c r="I928" s="84"/>
    </row>
    <row r="929" spans="1:9">
      <c r="A929" s="60">
        <v>969000</v>
      </c>
      <c r="B929" s="55">
        <v>45800</v>
      </c>
      <c r="C929" s="55">
        <v>419400</v>
      </c>
      <c r="D929" s="55">
        <v>9935</v>
      </c>
      <c r="E929" s="55">
        <v>103845</v>
      </c>
      <c r="F929" s="55">
        <v>223065</v>
      </c>
      <c r="G929" s="55">
        <v>1</v>
      </c>
      <c r="I929" s="84"/>
    </row>
    <row r="930" spans="1:9">
      <c r="A930" s="61">
        <v>970000</v>
      </c>
      <c r="B930" s="62">
        <v>45900</v>
      </c>
      <c r="C930" s="62">
        <v>419200</v>
      </c>
      <c r="D930" s="62">
        <v>9965</v>
      </c>
      <c r="E930" s="62">
        <v>103795</v>
      </c>
      <c r="F930" s="62">
        <v>223375</v>
      </c>
      <c r="G930" s="62">
        <v>1</v>
      </c>
      <c r="I930" s="84"/>
    </row>
    <row r="931" spans="1:9">
      <c r="A931" s="60">
        <v>971000</v>
      </c>
      <c r="B931" s="55">
        <v>46000</v>
      </c>
      <c r="C931" s="55">
        <v>419000</v>
      </c>
      <c r="D931" s="55">
        <v>9995</v>
      </c>
      <c r="E931" s="55">
        <v>103745</v>
      </c>
      <c r="F931" s="55">
        <v>223685</v>
      </c>
      <c r="G931" s="55">
        <v>1</v>
      </c>
      <c r="I931" s="84"/>
    </row>
    <row r="932" spans="1:9">
      <c r="A932" s="61">
        <v>972000</v>
      </c>
      <c r="B932" s="62">
        <v>46000</v>
      </c>
      <c r="C932" s="62">
        <v>420000</v>
      </c>
      <c r="D932" s="62">
        <v>9995</v>
      </c>
      <c r="E932" s="62">
        <v>103995</v>
      </c>
      <c r="F932" s="62">
        <v>223935</v>
      </c>
      <c r="G932" s="62">
        <v>1</v>
      </c>
      <c r="I932" s="84"/>
    </row>
    <row r="933" spans="1:9">
      <c r="A933" s="60">
        <v>973000</v>
      </c>
      <c r="B933" s="55">
        <v>46100</v>
      </c>
      <c r="C933" s="55">
        <v>419800</v>
      </c>
      <c r="D933" s="55">
        <v>10025</v>
      </c>
      <c r="E933" s="55">
        <v>103945</v>
      </c>
      <c r="F933" s="55">
        <v>224245</v>
      </c>
      <c r="G933" s="55">
        <v>1</v>
      </c>
      <c r="I933" s="84"/>
    </row>
    <row r="934" spans="1:9">
      <c r="A934" s="61">
        <v>974000</v>
      </c>
      <c r="B934" s="62">
        <v>46200</v>
      </c>
      <c r="C934" s="62">
        <v>419600</v>
      </c>
      <c r="D934" s="62">
        <v>10055</v>
      </c>
      <c r="E934" s="62">
        <v>103895</v>
      </c>
      <c r="F934" s="62">
        <v>224555</v>
      </c>
      <c r="G934" s="62">
        <v>1</v>
      </c>
      <c r="I934" s="84"/>
    </row>
    <row r="935" spans="1:9">
      <c r="A935" s="60">
        <v>975000</v>
      </c>
      <c r="B935" s="55">
        <v>46300</v>
      </c>
      <c r="C935" s="55">
        <v>419400</v>
      </c>
      <c r="D935" s="55">
        <v>10085</v>
      </c>
      <c r="E935" s="55">
        <v>103845</v>
      </c>
      <c r="F935" s="55">
        <v>224865</v>
      </c>
      <c r="G935" s="55">
        <v>1</v>
      </c>
      <c r="I935" s="84"/>
    </row>
    <row r="936" spans="1:9">
      <c r="A936" s="61">
        <v>976000</v>
      </c>
      <c r="B936" s="62">
        <v>46400</v>
      </c>
      <c r="C936" s="62">
        <v>419200</v>
      </c>
      <c r="D936" s="62">
        <v>10115</v>
      </c>
      <c r="E936" s="62">
        <v>103795</v>
      </c>
      <c r="F936" s="62">
        <v>225175</v>
      </c>
      <c r="G936" s="62">
        <v>1</v>
      </c>
      <c r="I936" s="84"/>
    </row>
    <row r="937" spans="1:9">
      <c r="A937" s="60">
        <v>977000</v>
      </c>
      <c r="B937" s="55">
        <v>46500</v>
      </c>
      <c r="C937" s="55">
        <v>419000</v>
      </c>
      <c r="D937" s="55">
        <v>10145</v>
      </c>
      <c r="E937" s="55">
        <v>103745</v>
      </c>
      <c r="F937" s="55">
        <v>225485</v>
      </c>
      <c r="G937" s="55">
        <v>1</v>
      </c>
      <c r="I937" s="84"/>
    </row>
    <row r="938" spans="1:9">
      <c r="A938" s="61">
        <v>978000</v>
      </c>
      <c r="B938" s="62">
        <v>46500</v>
      </c>
      <c r="C938" s="62">
        <v>420000</v>
      </c>
      <c r="D938" s="62">
        <v>10145</v>
      </c>
      <c r="E938" s="62">
        <v>103995</v>
      </c>
      <c r="F938" s="62">
        <v>225735</v>
      </c>
      <c r="G938" s="62">
        <v>1</v>
      </c>
      <c r="I938" s="84"/>
    </row>
    <row r="939" spans="1:9">
      <c r="A939" s="60">
        <v>979000</v>
      </c>
      <c r="B939" s="55">
        <v>46600</v>
      </c>
      <c r="C939" s="55">
        <v>419800</v>
      </c>
      <c r="D939" s="55">
        <v>10175</v>
      </c>
      <c r="E939" s="55">
        <v>103945</v>
      </c>
      <c r="F939" s="55">
        <v>226045</v>
      </c>
      <c r="G939" s="55">
        <v>1</v>
      </c>
      <c r="I939" s="84"/>
    </row>
    <row r="940" spans="1:9">
      <c r="A940" s="61">
        <v>980000</v>
      </c>
      <c r="B940" s="62">
        <v>46700</v>
      </c>
      <c r="C940" s="62">
        <v>419600</v>
      </c>
      <c r="D940" s="62">
        <v>10205</v>
      </c>
      <c r="E940" s="62">
        <v>103895</v>
      </c>
      <c r="F940" s="62">
        <v>226355</v>
      </c>
      <c r="G940" s="62">
        <v>1</v>
      </c>
      <c r="I940" s="84"/>
    </row>
    <row r="941" spans="1:9">
      <c r="A941" s="60">
        <v>981000</v>
      </c>
      <c r="B941" s="55">
        <v>46800</v>
      </c>
      <c r="C941" s="55">
        <v>419400</v>
      </c>
      <c r="D941" s="55">
        <v>10235</v>
      </c>
      <c r="E941" s="55">
        <v>103845</v>
      </c>
      <c r="F941" s="55">
        <v>226665</v>
      </c>
      <c r="G941" s="55">
        <v>1</v>
      </c>
      <c r="I941" s="84"/>
    </row>
    <row r="942" spans="1:9">
      <c r="A942" s="61">
        <v>982000</v>
      </c>
      <c r="B942" s="62">
        <v>46900</v>
      </c>
      <c r="C942" s="62">
        <v>419200</v>
      </c>
      <c r="D942" s="62">
        <v>10265</v>
      </c>
      <c r="E942" s="62">
        <v>103795</v>
      </c>
      <c r="F942" s="62">
        <v>226975</v>
      </c>
      <c r="G942" s="62">
        <v>1</v>
      </c>
      <c r="I942" s="84"/>
    </row>
    <row r="943" spans="1:9">
      <c r="A943" s="60">
        <v>983000</v>
      </c>
      <c r="B943" s="55">
        <v>47000</v>
      </c>
      <c r="C943" s="55">
        <v>419000</v>
      </c>
      <c r="D943" s="55">
        <v>10295</v>
      </c>
      <c r="E943" s="55">
        <v>103745</v>
      </c>
      <c r="F943" s="55">
        <v>227285</v>
      </c>
      <c r="G943" s="55">
        <v>1</v>
      </c>
      <c r="I943" s="84"/>
    </row>
    <row r="944" spans="1:9">
      <c r="A944" s="61">
        <v>984000</v>
      </c>
      <c r="B944" s="62">
        <v>47000</v>
      </c>
      <c r="C944" s="62">
        <v>420000</v>
      </c>
      <c r="D944" s="62">
        <v>10295</v>
      </c>
      <c r="E944" s="62">
        <v>103995</v>
      </c>
      <c r="F944" s="62">
        <v>227535</v>
      </c>
      <c r="G944" s="62">
        <v>1</v>
      </c>
      <c r="I944" s="84"/>
    </row>
    <row r="945" spans="1:9">
      <c r="A945" s="60">
        <v>985000</v>
      </c>
      <c r="B945" s="55">
        <v>47100</v>
      </c>
      <c r="C945" s="55">
        <v>419800</v>
      </c>
      <c r="D945" s="55">
        <v>10325</v>
      </c>
      <c r="E945" s="55">
        <v>103945</v>
      </c>
      <c r="F945" s="55">
        <v>227845</v>
      </c>
      <c r="G945" s="55">
        <v>1</v>
      </c>
      <c r="I945" s="84"/>
    </row>
    <row r="946" spans="1:9">
      <c r="A946" s="61">
        <v>986000</v>
      </c>
      <c r="B946" s="62">
        <v>47200</v>
      </c>
      <c r="C946" s="62">
        <v>419600</v>
      </c>
      <c r="D946" s="62">
        <v>10355</v>
      </c>
      <c r="E946" s="62">
        <v>103895</v>
      </c>
      <c r="F946" s="62">
        <v>228155</v>
      </c>
      <c r="G946" s="62">
        <v>1</v>
      </c>
      <c r="I946" s="84"/>
    </row>
    <row r="947" spans="1:9">
      <c r="A947" s="60">
        <v>987000</v>
      </c>
      <c r="B947" s="55">
        <v>47300</v>
      </c>
      <c r="C947" s="55">
        <v>419400</v>
      </c>
      <c r="D947" s="55">
        <v>10385</v>
      </c>
      <c r="E947" s="55">
        <v>103845</v>
      </c>
      <c r="F947" s="55">
        <v>228465</v>
      </c>
      <c r="G947" s="55">
        <v>1</v>
      </c>
      <c r="I947" s="84"/>
    </row>
    <row r="948" spans="1:9">
      <c r="A948" s="61">
        <v>988000</v>
      </c>
      <c r="B948" s="62">
        <v>47400</v>
      </c>
      <c r="C948" s="62">
        <v>419200</v>
      </c>
      <c r="D948" s="62">
        <v>10415</v>
      </c>
      <c r="E948" s="62">
        <v>103795</v>
      </c>
      <c r="F948" s="62">
        <v>228775</v>
      </c>
      <c r="G948" s="62">
        <v>1</v>
      </c>
      <c r="I948" s="84"/>
    </row>
    <row r="949" spans="1:9">
      <c r="A949" s="60">
        <v>989000</v>
      </c>
      <c r="B949" s="55">
        <v>47500</v>
      </c>
      <c r="C949" s="55">
        <v>419000</v>
      </c>
      <c r="D949" s="55">
        <v>10445</v>
      </c>
      <c r="E949" s="55">
        <v>103745</v>
      </c>
      <c r="F949" s="55">
        <v>229085</v>
      </c>
      <c r="G949" s="55">
        <v>1</v>
      </c>
      <c r="I949" s="84"/>
    </row>
    <row r="950" spans="1:9">
      <c r="A950" s="61">
        <v>990000</v>
      </c>
      <c r="B950" s="62">
        <v>47500</v>
      </c>
      <c r="C950" s="62">
        <v>420000</v>
      </c>
      <c r="D950" s="62">
        <v>10445</v>
      </c>
      <c r="E950" s="62">
        <v>103995</v>
      </c>
      <c r="F950" s="62">
        <v>229335</v>
      </c>
      <c r="G950" s="62">
        <v>1</v>
      </c>
      <c r="I950" s="84"/>
    </row>
    <row r="951" spans="1:9">
      <c r="A951" s="60">
        <v>991000</v>
      </c>
      <c r="B951" s="55">
        <v>47600</v>
      </c>
      <c r="C951" s="55">
        <v>419800</v>
      </c>
      <c r="D951" s="55">
        <v>10475</v>
      </c>
      <c r="E951" s="55">
        <v>103945</v>
      </c>
      <c r="F951" s="55">
        <v>229645</v>
      </c>
      <c r="G951" s="55">
        <v>1</v>
      </c>
      <c r="I951" s="84"/>
    </row>
    <row r="952" spans="1:9">
      <c r="A952" s="61">
        <v>992000</v>
      </c>
      <c r="B952" s="62">
        <v>47700</v>
      </c>
      <c r="C952" s="62">
        <v>419600</v>
      </c>
      <c r="D952" s="62">
        <v>10505</v>
      </c>
      <c r="E952" s="62">
        <v>103895</v>
      </c>
      <c r="F952" s="62">
        <v>229955</v>
      </c>
      <c r="G952" s="62">
        <v>1</v>
      </c>
      <c r="I952" s="84"/>
    </row>
    <row r="953" spans="1:9">
      <c r="A953" s="60">
        <v>993000</v>
      </c>
      <c r="B953" s="55">
        <v>47800</v>
      </c>
      <c r="C953" s="55">
        <v>419400</v>
      </c>
      <c r="D953" s="55">
        <v>10535</v>
      </c>
      <c r="E953" s="55">
        <v>103845</v>
      </c>
      <c r="F953" s="55">
        <v>230265</v>
      </c>
      <c r="G953" s="55">
        <v>1</v>
      </c>
      <c r="I953" s="84"/>
    </row>
    <row r="954" spans="1:9">
      <c r="A954" s="61">
        <v>994000</v>
      </c>
      <c r="B954" s="62">
        <v>47900</v>
      </c>
      <c r="C954" s="62">
        <v>419200</v>
      </c>
      <c r="D954" s="62">
        <v>10565</v>
      </c>
      <c r="E954" s="62">
        <v>103795</v>
      </c>
      <c r="F954" s="62">
        <v>230575</v>
      </c>
      <c r="G954" s="62">
        <v>1</v>
      </c>
      <c r="I954" s="84"/>
    </row>
    <row r="955" spans="1:9">
      <c r="A955" s="60">
        <v>995000</v>
      </c>
      <c r="B955" s="55">
        <v>48000</v>
      </c>
      <c r="C955" s="55">
        <v>419000</v>
      </c>
      <c r="D955" s="55">
        <v>10595</v>
      </c>
      <c r="E955" s="55">
        <v>103745</v>
      </c>
      <c r="F955" s="55">
        <v>230885</v>
      </c>
      <c r="G955" s="55">
        <v>1</v>
      </c>
      <c r="I955" s="84"/>
    </row>
    <row r="956" spans="1:9">
      <c r="A956" s="61">
        <v>996000</v>
      </c>
      <c r="B956" s="62">
        <v>48000</v>
      </c>
      <c r="C956" s="62">
        <v>420000</v>
      </c>
      <c r="D956" s="62">
        <v>10595</v>
      </c>
      <c r="E956" s="62">
        <v>103995</v>
      </c>
      <c r="F956" s="62">
        <v>231135</v>
      </c>
      <c r="G956" s="62">
        <v>1</v>
      </c>
      <c r="I956" s="84"/>
    </row>
    <row r="957" spans="1:9">
      <c r="A957" s="60">
        <v>997000</v>
      </c>
      <c r="B957" s="55">
        <v>48100</v>
      </c>
      <c r="C957" s="55">
        <v>419800</v>
      </c>
      <c r="D957" s="55">
        <v>10625</v>
      </c>
      <c r="E957" s="55">
        <v>103945</v>
      </c>
      <c r="F957" s="55">
        <v>231445</v>
      </c>
      <c r="G957" s="55">
        <v>1</v>
      </c>
      <c r="I957" s="84"/>
    </row>
    <row r="958" spans="1:9">
      <c r="A958" s="61">
        <v>998000</v>
      </c>
      <c r="B958" s="62">
        <v>48200</v>
      </c>
      <c r="C958" s="62">
        <v>419600</v>
      </c>
      <c r="D958" s="62">
        <v>10655</v>
      </c>
      <c r="E958" s="62">
        <v>103895</v>
      </c>
      <c r="F958" s="62">
        <v>231755</v>
      </c>
      <c r="G958" s="62">
        <v>1</v>
      </c>
      <c r="I958" s="84"/>
    </row>
    <row r="959" spans="1:9">
      <c r="A959" s="60">
        <v>999000</v>
      </c>
      <c r="B959" s="55">
        <v>48300</v>
      </c>
      <c r="C959" s="55">
        <v>419400</v>
      </c>
      <c r="D959" s="55">
        <v>10685</v>
      </c>
      <c r="E959" s="55">
        <v>103845</v>
      </c>
      <c r="F959" s="55">
        <v>232065</v>
      </c>
      <c r="G959" s="55">
        <v>1</v>
      </c>
      <c r="I959" s="84"/>
    </row>
    <row r="960" spans="1:9">
      <c r="A960" s="2"/>
      <c r="B960" s="4"/>
      <c r="C960" s="4"/>
      <c r="D960" s="4"/>
      <c r="E960" s="4"/>
      <c r="F960" s="4"/>
      <c r="G960" s="4"/>
    </row>
    <row r="961" spans="1:1">
      <c r="A961" s="2"/>
    </row>
    <row r="962" spans="1:1">
      <c r="A962" s="2"/>
    </row>
    <row r="963" spans="1:1">
      <c r="A963" s="2"/>
    </row>
    <row r="964" spans="1:1">
      <c r="A964" s="2"/>
    </row>
    <row r="965" spans="1:1">
      <c r="A965" s="2"/>
    </row>
  </sheetData>
  <sheetProtection sheet="1" objects="1" scenarios="1"/>
  <autoFilter ref="A1:G959"/>
  <phoneticPr fontId="2"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BF113"/>
  <sheetViews>
    <sheetView showGridLines="0" workbookViewId="0">
      <pane xSplit="2" ySplit="2" topLeftCell="C3" activePane="bottomRight" state="frozen"/>
      <selection pane="topRight" activeCell="C1" sqref="C1"/>
      <selection pane="bottomLeft" activeCell="A3" sqref="A3"/>
      <selection pane="bottomRight" activeCell="K12" sqref="K12"/>
    </sheetView>
  </sheetViews>
  <sheetFormatPr defaultRowHeight="13.5"/>
  <cols>
    <col min="1" max="1" width="6.375" customWidth="1"/>
    <col min="2" max="2" width="6.5" customWidth="1"/>
    <col min="3" max="3" width="8.875" bestFit="1" customWidth="1"/>
    <col min="4" max="13" width="6.375" customWidth="1"/>
    <col min="14" max="57" width="7.125" bestFit="1" customWidth="1"/>
    <col min="58" max="58" width="7.25" bestFit="1" customWidth="1"/>
  </cols>
  <sheetData>
    <row r="1" spans="1:58" ht="16.5">
      <c r="A1" s="206" t="s">
        <v>824</v>
      </c>
      <c r="B1" s="207"/>
      <c r="C1" s="39" t="s">
        <v>814</v>
      </c>
      <c r="D1" s="15"/>
      <c r="E1" s="15"/>
      <c r="F1" s="15"/>
      <c r="G1" s="15"/>
      <c r="H1" s="15"/>
      <c r="I1" s="15"/>
      <c r="J1" s="15"/>
      <c r="K1" s="15"/>
      <c r="L1" s="15"/>
      <c r="M1" s="15"/>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7"/>
      <c r="AO1" s="17"/>
      <c r="AP1" s="17"/>
      <c r="AQ1" s="17"/>
      <c r="AR1" s="17"/>
      <c r="AS1" s="17"/>
      <c r="AT1" s="17"/>
      <c r="AU1" s="17"/>
      <c r="AV1" s="17"/>
      <c r="AW1" s="17"/>
      <c r="AX1" s="17"/>
      <c r="AY1" s="17"/>
      <c r="AZ1" s="17"/>
      <c r="BA1" s="17"/>
      <c r="BB1" s="17"/>
      <c r="BC1" s="17"/>
      <c r="BD1" s="17"/>
      <c r="BE1" s="17"/>
      <c r="BF1" s="17"/>
    </row>
    <row r="2" spans="1:58" ht="16.5">
      <c r="A2" s="208"/>
      <c r="B2" s="209"/>
      <c r="C2" s="18">
        <v>0</v>
      </c>
      <c r="D2" s="19">
        <v>200</v>
      </c>
      <c r="E2" s="19">
        <v>400</v>
      </c>
      <c r="F2" s="19">
        <v>600</v>
      </c>
      <c r="G2" s="19">
        <v>800</v>
      </c>
      <c r="H2" s="19">
        <v>1000</v>
      </c>
      <c r="I2" s="19">
        <v>1200</v>
      </c>
      <c r="J2" s="19">
        <v>1400</v>
      </c>
      <c r="K2" s="19">
        <v>1600</v>
      </c>
      <c r="L2" s="19">
        <v>1800</v>
      </c>
      <c r="M2" s="23">
        <v>2000</v>
      </c>
      <c r="N2" s="19">
        <v>2500</v>
      </c>
      <c r="O2" s="19">
        <v>3000</v>
      </c>
      <c r="P2" s="19">
        <v>3500</v>
      </c>
      <c r="Q2" s="19">
        <v>4000</v>
      </c>
      <c r="R2" s="19">
        <v>4500</v>
      </c>
      <c r="S2" s="19">
        <v>5000</v>
      </c>
      <c r="T2" s="19">
        <v>5500</v>
      </c>
      <c r="U2" s="19">
        <v>6000</v>
      </c>
      <c r="V2" s="19">
        <v>6500</v>
      </c>
      <c r="W2" s="19">
        <v>7000</v>
      </c>
      <c r="X2" s="19">
        <v>7500</v>
      </c>
      <c r="Y2" s="19">
        <v>8000</v>
      </c>
      <c r="Z2" s="19">
        <v>8500</v>
      </c>
      <c r="AA2" s="19">
        <v>9000</v>
      </c>
      <c r="AB2" s="19">
        <v>9500</v>
      </c>
      <c r="AC2" s="23">
        <v>10000</v>
      </c>
      <c r="AD2" s="19">
        <v>11000</v>
      </c>
      <c r="AE2" s="19">
        <v>12000</v>
      </c>
      <c r="AF2" s="19">
        <v>13000</v>
      </c>
      <c r="AG2" s="19">
        <v>14000</v>
      </c>
      <c r="AH2" s="19">
        <v>15000</v>
      </c>
      <c r="AI2" s="19">
        <v>16000</v>
      </c>
      <c r="AJ2" s="19">
        <v>17000</v>
      </c>
      <c r="AK2" s="19">
        <v>18000</v>
      </c>
      <c r="AL2" s="19">
        <v>19000</v>
      </c>
      <c r="AM2" s="19">
        <v>20000</v>
      </c>
      <c r="AN2" s="19">
        <v>22000</v>
      </c>
      <c r="AO2" s="19">
        <v>24000</v>
      </c>
      <c r="AP2" s="19">
        <v>26000</v>
      </c>
      <c r="AQ2" s="19">
        <v>28000</v>
      </c>
      <c r="AR2" s="19">
        <v>30000</v>
      </c>
      <c r="AS2" s="19">
        <v>35000</v>
      </c>
      <c r="AT2" s="23">
        <v>40000</v>
      </c>
      <c r="AU2" s="19">
        <v>45000</v>
      </c>
      <c r="AV2" s="19">
        <v>50000</v>
      </c>
      <c r="AW2" s="19">
        <v>55000</v>
      </c>
      <c r="AX2" s="19">
        <v>60000</v>
      </c>
      <c r="AY2" s="19">
        <v>65000</v>
      </c>
      <c r="AZ2" s="19">
        <v>70000</v>
      </c>
      <c r="BA2" s="19">
        <v>75000</v>
      </c>
      <c r="BB2" s="19">
        <v>80000</v>
      </c>
      <c r="BC2" s="19">
        <v>85000</v>
      </c>
      <c r="BD2" s="19">
        <v>90000</v>
      </c>
      <c r="BE2" s="19">
        <v>95000</v>
      </c>
      <c r="BF2" s="19">
        <v>100000</v>
      </c>
    </row>
    <row r="3" spans="1:58" ht="16.5">
      <c r="A3" s="20" t="s">
        <v>809</v>
      </c>
      <c r="B3" s="22">
        <v>3500</v>
      </c>
      <c r="C3" s="26">
        <f>12*ROUND(MAX(($B3-3500)*{0.03,0.1,0.2,0.25,0.3,0.35,0.45}-{0,105,555,1005,2755,5505,13505},0),2)+LOOKUP(C$2/12,{0,1500.001,4500.001,9000.001,35000.001,55000.001,80000.001},{0.03,0.1,0.2,0.25,0.3,0.35,0.45})*C$2-LOOKUP(C$2/12,{0,1500.001,4500.001,9000.001,35000.001,55000.001,80000.001},{0,105,555,1005,2755,5505,13505})</f>
        <v>0</v>
      </c>
      <c r="D3" s="26">
        <f>12*ROUND(MAX(($B3-3500)*{0.03,0.1,0.2,0.25,0.3,0.35,0.45}-{0,105,555,1005,2755,5505,13505},0),2)+LOOKUP(D$2/12,{0,1500.001,4500.001,9000.001,35000.001,55000.001,80000.001},{0.03,0.1,0.2,0.25,0.3,0.35,0.45})*D$2-LOOKUP(D$2/12,{0,1500.001,4500.001,9000.001,35000.001,55000.001,80000.001},{0,105,555,1005,2755,5505,13505})</f>
        <v>6</v>
      </c>
      <c r="E3" s="26">
        <f>12*ROUND(MAX(($B3-3500)*{0.03,0.1,0.2,0.25,0.3,0.35,0.45}-{0,105,555,1005,2755,5505,13505},0),2)+LOOKUP(E$2/12,{0,1500.001,4500.001,9000.001,35000.001,55000.001,80000.001},{0.03,0.1,0.2,0.25,0.3,0.35,0.45})*E$2-LOOKUP(E$2/12,{0,1500.001,4500.001,9000.001,35000.001,55000.001,80000.001},{0,105,555,1005,2755,5505,13505})</f>
        <v>12</v>
      </c>
      <c r="F3" s="26">
        <f>12*ROUND(MAX(($B3-3500)*{0.03,0.1,0.2,0.25,0.3,0.35,0.45}-{0,105,555,1005,2755,5505,13505},0),2)+LOOKUP(F$2/12,{0,1500.001,4500.001,9000.001,35000.001,55000.001,80000.001},{0.03,0.1,0.2,0.25,0.3,0.35,0.45})*F$2-LOOKUP(F$2/12,{0,1500.001,4500.001,9000.001,35000.001,55000.001,80000.001},{0,105,555,1005,2755,5505,13505})</f>
        <v>18</v>
      </c>
      <c r="G3" s="26">
        <f>12*ROUND(MAX(($B3-3500)*{0.03,0.1,0.2,0.25,0.3,0.35,0.45}-{0,105,555,1005,2755,5505,13505},0),2)+LOOKUP(G$2/12,{0,1500.001,4500.001,9000.001,35000.001,55000.001,80000.001},{0.03,0.1,0.2,0.25,0.3,0.35,0.45})*G$2-LOOKUP(G$2/12,{0,1500.001,4500.001,9000.001,35000.001,55000.001,80000.001},{0,105,555,1005,2755,5505,13505})</f>
        <v>24</v>
      </c>
      <c r="H3" s="26">
        <f>12*ROUND(MAX(($B3-3500)*{0.03,0.1,0.2,0.25,0.3,0.35,0.45}-{0,105,555,1005,2755,5505,13505},0),2)+LOOKUP(H$2/12,{0,1500.001,4500.001,9000.001,35000.001,55000.001,80000.001},{0.03,0.1,0.2,0.25,0.3,0.35,0.45})*H$2-LOOKUP(H$2/12,{0,1500.001,4500.001,9000.001,35000.001,55000.001,80000.001},{0,105,555,1005,2755,5505,13505})</f>
        <v>30</v>
      </c>
      <c r="I3" s="25">
        <f>12*ROUND(MAX(($B3-3500)*{0.03,0.1,0.2,0.25,0.3,0.35,0.45}-{0,105,555,1005,2755,5505,13505},0),2)+LOOKUP(I$2/12,{0,1500.001,4500.001,9000.001,35000.001,55000.001,80000.001},{0.03,0.1,0.2,0.25,0.3,0.35,0.45})*I$2-LOOKUP(I$2/12,{0,1500.001,4500.001,9000.001,35000.001,55000.001,80000.001},{0,105,555,1005,2755,5505,13505})</f>
        <v>36</v>
      </c>
      <c r="J3" s="25">
        <f>12*ROUND(MAX(($B3-3500)*{0.03,0.1,0.2,0.25,0.3,0.35,0.45}-{0,105,555,1005,2755,5505,13505},0),2)+LOOKUP(J$2/12,{0,1500.001,4500.001,9000.001,35000.001,55000.001,80000.001},{0.03,0.1,0.2,0.25,0.3,0.35,0.45})*J$2-LOOKUP(J$2/12,{0,1500.001,4500.001,9000.001,35000.001,55000.001,80000.001},{0,105,555,1005,2755,5505,13505})</f>
        <v>42</v>
      </c>
      <c r="K3" s="25">
        <f>12*ROUND(MAX(($B3-3500)*{0.03,0.1,0.2,0.25,0.3,0.35,0.45}-{0,105,555,1005,2755,5505,13505},0),2)+LOOKUP(K$2/12,{0,1500.001,4500.001,9000.001,35000.001,55000.001,80000.001},{0.03,0.1,0.2,0.25,0.3,0.35,0.45})*K$2-LOOKUP(K$2/12,{0,1500.001,4500.001,9000.001,35000.001,55000.001,80000.001},{0,105,555,1005,2755,5505,13505})</f>
        <v>48</v>
      </c>
      <c r="L3" s="25">
        <f>12*ROUND(MAX(($B3-3500)*{0.03,0.1,0.2,0.25,0.3,0.35,0.45}-{0,105,555,1005,2755,5505,13505},0),2)+LOOKUP(L$2/12,{0,1500.001,4500.001,9000.001,35000.001,55000.001,80000.001},{0.03,0.1,0.2,0.25,0.3,0.35,0.45})*L$2-LOOKUP(L$2/12,{0,1500.001,4500.001,9000.001,35000.001,55000.001,80000.001},{0,105,555,1005,2755,5505,13505})</f>
        <v>54</v>
      </c>
      <c r="M3" s="28">
        <f>12*ROUND(MAX(($B3-3500)*{0.03,0.1,0.2,0.25,0.3,0.35,0.45}-{0,105,555,1005,2755,5505,13505},0),2)+LOOKUP(M$2/12,{0,1500.001,4500.001,9000.001,35000.001,55000.001,80000.001},{0.03,0.1,0.2,0.25,0.3,0.35,0.45})*M$2-LOOKUP(M$2/12,{0,1500.001,4500.001,9000.001,35000.001,55000.001,80000.001},{0,105,555,1005,2755,5505,13505})</f>
        <v>60</v>
      </c>
      <c r="N3" s="24">
        <f>12*ROUND(MAX(($B3-3500)*{0.03,0.1,0.2,0.25,0.3,0.35,0.45}-{0,105,555,1005,2755,5505,13505},0),2)+LOOKUP(N$2/12,{0,1500.001,4500.001,9000.001,35000.001,55000.001,80000.001},{0.03,0.1,0.2,0.25,0.3,0.35,0.45})*N$2-LOOKUP(N$2/12,{0,1500.001,4500.001,9000.001,35000.001,55000.001,80000.001},{0,105,555,1005,2755,5505,13505})</f>
        <v>75</v>
      </c>
      <c r="O3" s="24">
        <f>12*ROUND(MAX(($B3-3500)*{0.03,0.1,0.2,0.25,0.3,0.35,0.45}-{0,105,555,1005,2755,5505,13505},0),2)+LOOKUP(O$2/12,{0,1500.001,4500.001,9000.001,35000.001,55000.001,80000.001},{0.03,0.1,0.2,0.25,0.3,0.35,0.45})*O$2-LOOKUP(O$2/12,{0,1500.001,4500.001,9000.001,35000.001,55000.001,80000.001},{0,105,555,1005,2755,5505,13505})</f>
        <v>90</v>
      </c>
      <c r="P3" s="24">
        <f>12*ROUND(MAX(($B3-3500)*{0.03,0.1,0.2,0.25,0.3,0.35,0.45}-{0,105,555,1005,2755,5505,13505},0),2)+LOOKUP(P$2/12,{0,1500.001,4500.001,9000.001,35000.001,55000.001,80000.001},{0.03,0.1,0.2,0.25,0.3,0.35,0.45})*P$2-LOOKUP(P$2/12,{0,1500.001,4500.001,9000.001,35000.001,55000.001,80000.001},{0,105,555,1005,2755,5505,13505})</f>
        <v>105</v>
      </c>
      <c r="Q3" s="24">
        <f>12*ROUND(MAX(($B3-3500)*{0.03,0.1,0.2,0.25,0.3,0.35,0.45}-{0,105,555,1005,2755,5505,13505},0),2)+LOOKUP(Q$2/12,{0,1500.001,4500.001,9000.001,35000.001,55000.001,80000.001},{0.03,0.1,0.2,0.25,0.3,0.35,0.45})*Q$2-LOOKUP(Q$2/12,{0,1500.001,4500.001,9000.001,35000.001,55000.001,80000.001},{0,105,555,1005,2755,5505,13505})</f>
        <v>120</v>
      </c>
      <c r="R3" s="24">
        <f>12*ROUND(MAX(($B3-3500)*{0.03,0.1,0.2,0.25,0.3,0.35,0.45}-{0,105,555,1005,2755,5505,13505},0),2)+LOOKUP(R$2/12,{0,1500.001,4500.001,9000.001,35000.001,55000.001,80000.001},{0.03,0.1,0.2,0.25,0.3,0.35,0.45})*R$2-LOOKUP(R$2/12,{0,1500.001,4500.001,9000.001,35000.001,55000.001,80000.001},{0,105,555,1005,2755,5505,13505})</f>
        <v>135</v>
      </c>
      <c r="S3" s="24">
        <f>12*ROUND(MAX(($B3-3500)*{0.03,0.1,0.2,0.25,0.3,0.35,0.45}-{0,105,555,1005,2755,5505,13505},0),2)+LOOKUP(S$2/12,{0,1500.001,4500.001,9000.001,35000.001,55000.001,80000.001},{0.03,0.1,0.2,0.25,0.3,0.35,0.45})*S$2-LOOKUP(S$2/12,{0,1500.001,4500.001,9000.001,35000.001,55000.001,80000.001},{0,105,555,1005,2755,5505,13505})</f>
        <v>150</v>
      </c>
      <c r="T3" s="2">
        <f>12*ROUND(MAX(($B3-3500)*{0.03,0.1,0.2,0.25,0.3,0.35,0.45}-{0,105,555,1005,2755,5505,13505},0),2)+LOOKUP(T$2/12,{0,1500.001,4500.001,9000.001,35000.001,55000.001,80000.001},{0.03,0.1,0.2,0.25,0.3,0.35,0.45})*T$2-LOOKUP(T$2/12,{0,1500.001,4500.001,9000.001,35000.001,55000.001,80000.001},{0,105,555,1005,2755,5505,13505})</f>
        <v>165</v>
      </c>
      <c r="U3" s="2">
        <f>12*ROUND(MAX(($B3-3500)*{0.03,0.1,0.2,0.25,0.3,0.35,0.45}-{0,105,555,1005,2755,5505,13505},0),2)+LOOKUP(U$2/12,{0,1500.001,4500.001,9000.001,35000.001,55000.001,80000.001},{0.03,0.1,0.2,0.25,0.3,0.35,0.45})*U$2-LOOKUP(U$2/12,{0,1500.001,4500.001,9000.001,35000.001,55000.001,80000.001},{0,105,555,1005,2755,5505,13505})</f>
        <v>180</v>
      </c>
      <c r="V3" s="2">
        <f>12*ROUND(MAX(($B3-3500)*{0.03,0.1,0.2,0.25,0.3,0.35,0.45}-{0,105,555,1005,2755,5505,13505},0),2)+LOOKUP(V$2/12,{0,1500.001,4500.001,9000.001,35000.001,55000.001,80000.001},{0.03,0.1,0.2,0.25,0.3,0.35,0.45})*V$2-LOOKUP(V$2/12,{0,1500.001,4500.001,9000.001,35000.001,55000.001,80000.001},{0,105,555,1005,2755,5505,13505})</f>
        <v>195</v>
      </c>
      <c r="W3" s="2">
        <f>12*ROUND(MAX(($B3-3500)*{0.03,0.1,0.2,0.25,0.3,0.35,0.45}-{0,105,555,1005,2755,5505,13505},0),2)+LOOKUP(W$2/12,{0,1500.001,4500.001,9000.001,35000.001,55000.001,80000.001},{0.03,0.1,0.2,0.25,0.3,0.35,0.45})*W$2-LOOKUP(W$2/12,{0,1500.001,4500.001,9000.001,35000.001,55000.001,80000.001},{0,105,555,1005,2755,5505,13505})</f>
        <v>210</v>
      </c>
      <c r="X3" s="2">
        <f>12*ROUND(MAX(($B3-3500)*{0.03,0.1,0.2,0.25,0.3,0.35,0.45}-{0,105,555,1005,2755,5505,13505},0),2)+LOOKUP(X$2/12,{0,1500.001,4500.001,9000.001,35000.001,55000.001,80000.001},{0.03,0.1,0.2,0.25,0.3,0.35,0.45})*X$2-LOOKUP(X$2/12,{0,1500.001,4500.001,9000.001,35000.001,55000.001,80000.001},{0,105,555,1005,2755,5505,13505})</f>
        <v>225</v>
      </c>
      <c r="Y3" s="2">
        <f>12*ROUND(MAX(($B3-3500)*{0.03,0.1,0.2,0.25,0.3,0.35,0.45}-{0,105,555,1005,2755,5505,13505},0),2)+LOOKUP(Y$2/12,{0,1500.001,4500.001,9000.001,35000.001,55000.001,80000.001},{0.03,0.1,0.2,0.25,0.3,0.35,0.45})*Y$2-LOOKUP(Y$2/12,{0,1500.001,4500.001,9000.001,35000.001,55000.001,80000.001},{0,105,555,1005,2755,5505,13505})</f>
        <v>240</v>
      </c>
      <c r="Z3" s="2">
        <f>12*ROUND(MAX(($B3-3500)*{0.03,0.1,0.2,0.25,0.3,0.35,0.45}-{0,105,555,1005,2755,5505,13505},0),2)+LOOKUP(Z$2/12,{0,1500.001,4500.001,9000.001,35000.001,55000.001,80000.001},{0.03,0.1,0.2,0.25,0.3,0.35,0.45})*Z$2-LOOKUP(Z$2/12,{0,1500.001,4500.001,9000.001,35000.001,55000.001,80000.001},{0,105,555,1005,2755,5505,13505})</f>
        <v>255</v>
      </c>
      <c r="AA3" s="2">
        <f>12*ROUND(MAX(($B3-3500)*{0.03,0.1,0.2,0.25,0.3,0.35,0.45}-{0,105,555,1005,2755,5505,13505},0),2)+LOOKUP(AA$2/12,{0,1500.001,4500.001,9000.001,35000.001,55000.001,80000.001},{0.03,0.1,0.2,0.25,0.3,0.35,0.45})*AA$2-LOOKUP(AA$2/12,{0,1500.001,4500.001,9000.001,35000.001,55000.001,80000.001},{0,105,555,1005,2755,5505,13505})</f>
        <v>270</v>
      </c>
      <c r="AB3" s="2">
        <f>12*ROUND(MAX(($B3-3500)*{0.03,0.1,0.2,0.25,0.3,0.35,0.45}-{0,105,555,1005,2755,5505,13505},0),2)+LOOKUP(AB$2/12,{0,1500.001,4500.001,9000.001,35000.001,55000.001,80000.001},{0.03,0.1,0.2,0.25,0.3,0.35,0.45})*AB$2-LOOKUP(AB$2/12,{0,1500.001,4500.001,9000.001,35000.001,55000.001,80000.001},{0,105,555,1005,2755,5505,13505})</f>
        <v>285</v>
      </c>
      <c r="AC3" s="12">
        <f>12*ROUND(MAX(($B3-3500)*{0.03,0.1,0.2,0.25,0.3,0.35,0.45}-{0,105,555,1005,2755,5505,13505},0),2)+LOOKUP(AC$2/12,{0,1500.001,4500.001,9000.001,35000.001,55000.001,80000.001},{0.03,0.1,0.2,0.25,0.3,0.35,0.45})*AC$2-LOOKUP(AC$2/12,{0,1500.001,4500.001,9000.001,35000.001,55000.001,80000.001},{0,105,555,1005,2755,5505,13505})</f>
        <v>300</v>
      </c>
      <c r="AD3" s="2">
        <f>12*ROUND(MAX(($B3-3500)*{0.03,0.1,0.2,0.25,0.3,0.35,0.45}-{0,105,555,1005,2755,5505,13505},0),2)+LOOKUP(AD$2/12,{0,1500.001,4500.001,9000.001,35000.001,55000.001,80000.001},{0.03,0.1,0.2,0.25,0.3,0.35,0.45})*AD$2-LOOKUP(AD$2/12,{0,1500.001,4500.001,9000.001,35000.001,55000.001,80000.001},{0,105,555,1005,2755,5505,13505})</f>
        <v>330</v>
      </c>
      <c r="AE3" s="2">
        <f>12*ROUND(MAX(($B3-3500)*{0.03,0.1,0.2,0.25,0.3,0.35,0.45}-{0,105,555,1005,2755,5505,13505},0),2)+LOOKUP(AE$2/12,{0,1500.001,4500.001,9000.001,35000.001,55000.001,80000.001},{0.03,0.1,0.2,0.25,0.3,0.35,0.45})*AE$2-LOOKUP(AE$2/12,{0,1500.001,4500.001,9000.001,35000.001,55000.001,80000.001},{0,105,555,1005,2755,5505,13505})</f>
        <v>360</v>
      </c>
      <c r="AF3" s="2">
        <f>12*ROUND(MAX(($B3-3500)*{0.03,0.1,0.2,0.25,0.3,0.35,0.45}-{0,105,555,1005,2755,5505,13505},0),2)+LOOKUP(AF$2/12,{0,1500.001,4500.001,9000.001,35000.001,55000.001,80000.001},{0.03,0.1,0.2,0.25,0.3,0.35,0.45})*AF$2-LOOKUP(AF$2/12,{0,1500.001,4500.001,9000.001,35000.001,55000.001,80000.001},{0,105,555,1005,2755,5505,13505})</f>
        <v>390</v>
      </c>
      <c r="AG3" s="2">
        <f>12*ROUND(MAX(($B3-3500)*{0.03,0.1,0.2,0.25,0.3,0.35,0.45}-{0,105,555,1005,2755,5505,13505},0),2)+LOOKUP(AG$2/12,{0,1500.001,4500.001,9000.001,35000.001,55000.001,80000.001},{0.03,0.1,0.2,0.25,0.3,0.35,0.45})*AG$2-LOOKUP(AG$2/12,{0,1500.001,4500.001,9000.001,35000.001,55000.001,80000.001},{0,105,555,1005,2755,5505,13505})</f>
        <v>420</v>
      </c>
      <c r="AH3" s="2">
        <f>12*ROUND(MAX(($B3-3500)*{0.03,0.1,0.2,0.25,0.3,0.35,0.45}-{0,105,555,1005,2755,5505,13505},0),2)+LOOKUP(AH$2/12,{0,1500.001,4500.001,9000.001,35000.001,55000.001,80000.001},{0.03,0.1,0.2,0.25,0.3,0.35,0.45})*AH$2-LOOKUP(AH$2/12,{0,1500.001,4500.001,9000.001,35000.001,55000.001,80000.001},{0,105,555,1005,2755,5505,13505})</f>
        <v>450</v>
      </c>
      <c r="AI3" s="2">
        <f>12*ROUND(MAX(($B3-3500)*{0.03,0.1,0.2,0.25,0.3,0.35,0.45}-{0,105,555,1005,2755,5505,13505},0),2)+LOOKUP(AI$2/12,{0,1500.001,4500.001,9000.001,35000.001,55000.001,80000.001},{0.03,0.1,0.2,0.25,0.3,0.35,0.45})*AI$2-LOOKUP(AI$2/12,{0,1500.001,4500.001,9000.001,35000.001,55000.001,80000.001},{0,105,555,1005,2755,5505,13505})</f>
        <v>480</v>
      </c>
      <c r="AJ3" s="2">
        <f>12*ROUND(MAX(($B3-3500)*{0.03,0.1,0.2,0.25,0.3,0.35,0.45}-{0,105,555,1005,2755,5505,13505},0),2)+LOOKUP(AJ$2/12,{0,1500.001,4500.001,9000.001,35000.001,55000.001,80000.001},{0.03,0.1,0.2,0.25,0.3,0.35,0.45})*AJ$2-LOOKUP(AJ$2/12,{0,1500.001,4500.001,9000.001,35000.001,55000.001,80000.001},{0,105,555,1005,2755,5505,13505})</f>
        <v>510</v>
      </c>
      <c r="AK3" s="2">
        <f>12*ROUND(MAX(($B3-3500)*{0.03,0.1,0.2,0.25,0.3,0.35,0.45}-{0,105,555,1005,2755,5505,13505},0),2)+LOOKUP(AK$2/12,{0,1500.001,4500.001,9000.001,35000.001,55000.001,80000.001},{0.03,0.1,0.2,0.25,0.3,0.35,0.45})*AK$2-LOOKUP(AK$2/12,{0,1500.001,4500.001,9000.001,35000.001,55000.001,80000.001},{0,105,555,1005,2755,5505,13505})</f>
        <v>540</v>
      </c>
      <c r="AL3" s="2">
        <f>12*ROUND(MAX(($B3-3500)*{0.03,0.1,0.2,0.25,0.3,0.35,0.45}-{0,105,555,1005,2755,5505,13505},0),2)+LOOKUP(AL$2/12,{0,1500.001,4500.001,9000.001,35000.001,55000.001,80000.001},{0.03,0.1,0.2,0.25,0.3,0.35,0.45})*AL$2-LOOKUP(AL$2/12,{0,1500.001,4500.001,9000.001,35000.001,55000.001,80000.001},{0,105,555,1005,2755,5505,13505})</f>
        <v>1795</v>
      </c>
      <c r="AM3" s="2">
        <f>12*ROUND(MAX(($B3-3500)*{0.03,0.1,0.2,0.25,0.3,0.35,0.45}-{0,105,555,1005,2755,5505,13505},0),2)+LOOKUP(AM$2/12,{0,1500.001,4500.001,9000.001,35000.001,55000.001,80000.001},{0.03,0.1,0.2,0.25,0.3,0.35,0.45})*AM$2-LOOKUP(AM$2/12,{0,1500.001,4500.001,9000.001,35000.001,55000.001,80000.001},{0,105,555,1005,2755,5505,13505})</f>
        <v>1895</v>
      </c>
      <c r="AN3" s="2">
        <f>12*ROUND(MAX(($B3-3500)*{0.03,0.1,0.2,0.25,0.3,0.35,0.45}-{0,105,555,1005,2755,5505,13505},0),2)+LOOKUP(AN$2/12,{0,1500.001,4500.001,9000.001,35000.001,55000.001,80000.001},{0.03,0.1,0.2,0.25,0.3,0.35,0.45})*AN$2-LOOKUP(AN$2/12,{0,1500.001,4500.001,9000.001,35000.001,55000.001,80000.001},{0,105,555,1005,2755,5505,13505})</f>
        <v>2095</v>
      </c>
      <c r="AO3" s="2">
        <f>12*ROUND(MAX(($B3-3500)*{0.03,0.1,0.2,0.25,0.3,0.35,0.45}-{0,105,555,1005,2755,5505,13505},0),2)+LOOKUP(AO$2/12,{0,1500.001,4500.001,9000.001,35000.001,55000.001,80000.001},{0.03,0.1,0.2,0.25,0.3,0.35,0.45})*AO$2-LOOKUP(AO$2/12,{0,1500.001,4500.001,9000.001,35000.001,55000.001,80000.001},{0,105,555,1005,2755,5505,13505})</f>
        <v>2295</v>
      </c>
      <c r="AP3" s="2">
        <f>12*ROUND(MAX(($B3-3500)*{0.03,0.1,0.2,0.25,0.3,0.35,0.45}-{0,105,555,1005,2755,5505,13505},0),2)+LOOKUP(AP$2/12,{0,1500.001,4500.001,9000.001,35000.001,55000.001,80000.001},{0.03,0.1,0.2,0.25,0.3,0.35,0.45})*AP$2-LOOKUP(AP$2/12,{0,1500.001,4500.001,9000.001,35000.001,55000.001,80000.001},{0,105,555,1005,2755,5505,13505})</f>
        <v>2495</v>
      </c>
      <c r="AQ3" s="2">
        <f>12*ROUND(MAX(($B3-3500)*{0.03,0.1,0.2,0.25,0.3,0.35,0.45}-{0,105,555,1005,2755,5505,13505},0),2)+LOOKUP(AQ$2/12,{0,1500.001,4500.001,9000.001,35000.001,55000.001,80000.001},{0.03,0.1,0.2,0.25,0.3,0.35,0.45})*AQ$2-LOOKUP(AQ$2/12,{0,1500.001,4500.001,9000.001,35000.001,55000.001,80000.001},{0,105,555,1005,2755,5505,13505})</f>
        <v>2695</v>
      </c>
      <c r="AR3" s="2">
        <f>12*ROUND(MAX(($B3-3500)*{0.03,0.1,0.2,0.25,0.3,0.35,0.45}-{0,105,555,1005,2755,5505,13505},0),2)+LOOKUP(AR$2/12,{0,1500.001,4500.001,9000.001,35000.001,55000.001,80000.001},{0.03,0.1,0.2,0.25,0.3,0.35,0.45})*AR$2-LOOKUP(AR$2/12,{0,1500.001,4500.001,9000.001,35000.001,55000.001,80000.001},{0,105,555,1005,2755,5505,13505})</f>
        <v>2895</v>
      </c>
      <c r="AS3" s="2">
        <f>12*ROUND(MAX(($B3-3500)*{0.03,0.1,0.2,0.25,0.3,0.35,0.45}-{0,105,555,1005,2755,5505,13505},0),2)+LOOKUP(AS$2/12,{0,1500.001,4500.001,9000.001,35000.001,55000.001,80000.001},{0.03,0.1,0.2,0.25,0.3,0.35,0.45})*AS$2-LOOKUP(AS$2/12,{0,1500.001,4500.001,9000.001,35000.001,55000.001,80000.001},{0,105,555,1005,2755,5505,13505})</f>
        <v>3395</v>
      </c>
      <c r="AT3" s="12">
        <f>12*ROUND(MAX(($B3-3500)*{0.03,0.1,0.2,0.25,0.3,0.35,0.45}-{0,105,555,1005,2755,5505,13505},0),2)+LOOKUP(AT$2/12,{0,1500.001,4500.001,9000.001,35000.001,55000.001,80000.001},{0.03,0.1,0.2,0.25,0.3,0.35,0.45})*AT$2-LOOKUP(AT$2/12,{0,1500.001,4500.001,9000.001,35000.001,55000.001,80000.001},{0,105,555,1005,2755,5505,13505})</f>
        <v>3895</v>
      </c>
      <c r="AU3" s="2">
        <f>12*ROUND(MAX(($B3-3500)*{0.03,0.1,0.2,0.25,0.3,0.35,0.45}-{0,105,555,1005,2755,5505,13505},0),2)+LOOKUP(AU$2/12,{0,1500.001,4500.001,9000.001,35000.001,55000.001,80000.001},{0.03,0.1,0.2,0.25,0.3,0.35,0.45})*AU$2-LOOKUP(AU$2/12,{0,1500.001,4500.001,9000.001,35000.001,55000.001,80000.001},{0,105,555,1005,2755,5505,13505})</f>
        <v>4395</v>
      </c>
      <c r="AV3" s="2">
        <f>12*ROUND(MAX(($B3-3500)*{0.03,0.1,0.2,0.25,0.3,0.35,0.45}-{0,105,555,1005,2755,5505,13505},0),2)+LOOKUP(AV$2/12,{0,1500.001,4500.001,9000.001,35000.001,55000.001,80000.001},{0.03,0.1,0.2,0.25,0.3,0.35,0.45})*AV$2-LOOKUP(AV$2/12,{0,1500.001,4500.001,9000.001,35000.001,55000.001,80000.001},{0,105,555,1005,2755,5505,13505})</f>
        <v>4895</v>
      </c>
      <c r="AW3" s="2">
        <f>12*ROUND(MAX(($B3-3500)*{0.03,0.1,0.2,0.25,0.3,0.35,0.45}-{0,105,555,1005,2755,5505,13505},0),2)+LOOKUP(AW$2/12,{0,1500.001,4500.001,9000.001,35000.001,55000.001,80000.001},{0.03,0.1,0.2,0.25,0.3,0.35,0.45})*AW$2-LOOKUP(AW$2/12,{0,1500.001,4500.001,9000.001,35000.001,55000.001,80000.001},{0,105,555,1005,2755,5505,13505})</f>
        <v>10445</v>
      </c>
      <c r="AX3" s="2">
        <f>12*ROUND(MAX(($B3-3500)*{0.03,0.1,0.2,0.25,0.3,0.35,0.45}-{0,105,555,1005,2755,5505,13505},0),2)+LOOKUP(AX$2/12,{0,1500.001,4500.001,9000.001,35000.001,55000.001,80000.001},{0.03,0.1,0.2,0.25,0.3,0.35,0.45})*AX$2-LOOKUP(AX$2/12,{0,1500.001,4500.001,9000.001,35000.001,55000.001,80000.001},{0,105,555,1005,2755,5505,13505})</f>
        <v>11445</v>
      </c>
      <c r="AY3" s="2">
        <f>12*ROUND(MAX(($B3-3500)*{0.03,0.1,0.2,0.25,0.3,0.35,0.45}-{0,105,555,1005,2755,5505,13505},0),2)+LOOKUP(AY$2/12,{0,1500.001,4500.001,9000.001,35000.001,55000.001,80000.001},{0.03,0.1,0.2,0.25,0.3,0.35,0.45})*AY$2-LOOKUP(AY$2/12,{0,1500.001,4500.001,9000.001,35000.001,55000.001,80000.001},{0,105,555,1005,2755,5505,13505})</f>
        <v>12445</v>
      </c>
      <c r="AZ3" s="2">
        <f>12*ROUND(MAX(($B3-3500)*{0.03,0.1,0.2,0.25,0.3,0.35,0.45}-{0,105,555,1005,2755,5505,13505},0),2)+LOOKUP(AZ$2/12,{0,1500.001,4500.001,9000.001,35000.001,55000.001,80000.001},{0.03,0.1,0.2,0.25,0.3,0.35,0.45})*AZ$2-LOOKUP(AZ$2/12,{0,1500.001,4500.001,9000.001,35000.001,55000.001,80000.001},{0,105,555,1005,2755,5505,13505})</f>
        <v>13445</v>
      </c>
      <c r="BA3" s="2">
        <f>12*ROUND(MAX(($B3-3500)*{0.03,0.1,0.2,0.25,0.3,0.35,0.45}-{0,105,555,1005,2755,5505,13505},0),2)+LOOKUP(BA$2/12,{0,1500.001,4500.001,9000.001,35000.001,55000.001,80000.001},{0.03,0.1,0.2,0.25,0.3,0.35,0.45})*BA$2-LOOKUP(BA$2/12,{0,1500.001,4500.001,9000.001,35000.001,55000.001,80000.001},{0,105,555,1005,2755,5505,13505})</f>
        <v>14445</v>
      </c>
      <c r="BB3" s="2">
        <f>12*ROUND(MAX(($B3-3500)*{0.03,0.1,0.2,0.25,0.3,0.35,0.45}-{0,105,555,1005,2755,5505,13505},0),2)+LOOKUP(BB$2/12,{0,1500.001,4500.001,9000.001,35000.001,55000.001,80000.001},{0.03,0.1,0.2,0.25,0.3,0.35,0.45})*BB$2-LOOKUP(BB$2/12,{0,1500.001,4500.001,9000.001,35000.001,55000.001,80000.001},{0,105,555,1005,2755,5505,13505})</f>
        <v>15445</v>
      </c>
      <c r="BC3" s="2">
        <f>12*ROUND(MAX(($B3-3500)*{0.03,0.1,0.2,0.25,0.3,0.35,0.45}-{0,105,555,1005,2755,5505,13505},0),2)+LOOKUP(BC$2/12,{0,1500.001,4500.001,9000.001,35000.001,55000.001,80000.001},{0.03,0.1,0.2,0.25,0.3,0.35,0.45})*BC$2-LOOKUP(BC$2/12,{0,1500.001,4500.001,9000.001,35000.001,55000.001,80000.001},{0,105,555,1005,2755,5505,13505})</f>
        <v>16445</v>
      </c>
      <c r="BD3" s="2">
        <f>12*ROUND(MAX(($B3-3500)*{0.03,0.1,0.2,0.25,0.3,0.35,0.45}-{0,105,555,1005,2755,5505,13505},0),2)+LOOKUP(BD$2/12,{0,1500.001,4500.001,9000.001,35000.001,55000.001,80000.001},{0.03,0.1,0.2,0.25,0.3,0.35,0.45})*BD$2-LOOKUP(BD$2/12,{0,1500.001,4500.001,9000.001,35000.001,55000.001,80000.001},{0,105,555,1005,2755,5505,13505})</f>
        <v>17445</v>
      </c>
      <c r="BE3" s="2">
        <f>12*ROUND(MAX(($B3-3500)*{0.03,0.1,0.2,0.25,0.3,0.35,0.45}-{0,105,555,1005,2755,5505,13505},0),2)+LOOKUP(BE$2/12,{0,1500.001,4500.001,9000.001,35000.001,55000.001,80000.001},{0.03,0.1,0.2,0.25,0.3,0.35,0.45})*BE$2-LOOKUP(BE$2/12,{0,1500.001,4500.001,9000.001,35000.001,55000.001,80000.001},{0,105,555,1005,2755,5505,13505})</f>
        <v>18445</v>
      </c>
      <c r="BF3" s="2">
        <f>12*ROUND(MAX(($B3-3500)*{0.03,0.1,0.2,0.25,0.3,0.35,0.45}-{0,105,555,1005,2755,5505,13505},0),2)+LOOKUP(BF$2/12,{0,1500.001,4500.001,9000.001,35000.001,55000.001,80000.001},{0.03,0.1,0.2,0.25,0.3,0.35,0.45})*BF$2-LOOKUP(BF$2/12,{0,1500.001,4500.001,9000.001,35000.001,55000.001,80000.001},{0,105,555,1005,2755,5505,13505})</f>
        <v>19445</v>
      </c>
    </row>
    <row r="4" spans="1:58">
      <c r="A4" s="38" t="s">
        <v>813</v>
      </c>
      <c r="B4" s="22">
        <v>3600</v>
      </c>
      <c r="C4" s="26">
        <f>12*ROUND(MAX(($B4-3500)*{0.03,0.1,0.2,0.25,0.3,0.35,0.45}-{0,105,555,1005,2755,5505,13505},0),2)+LOOKUP(C$2/12,{0,1500.001,4500.001,9000.001,35000.001,55000.001,80000.001},{0.03,0.1,0.2,0.25,0.3,0.35,0.45})*C$2-LOOKUP(C$2/12,{0,1500.001,4500.001,9000.001,35000.001,55000.001,80000.001},{0,105,555,1005,2755,5505,13505})</f>
        <v>36</v>
      </c>
      <c r="D4" s="26">
        <f>12*ROUND(MAX(($B4-3500)*{0.03,0.1,0.2,0.25,0.3,0.35,0.45}-{0,105,555,1005,2755,5505,13505},0),2)+LOOKUP(D$2/12,{0,1500.001,4500.001,9000.001,35000.001,55000.001,80000.001},{0.03,0.1,0.2,0.25,0.3,0.35,0.45})*D$2-LOOKUP(D$2/12,{0,1500.001,4500.001,9000.001,35000.001,55000.001,80000.001},{0,105,555,1005,2755,5505,13505})</f>
        <v>42</v>
      </c>
      <c r="E4" s="26">
        <f>12*ROUND(MAX(($B4-3500)*{0.03,0.1,0.2,0.25,0.3,0.35,0.45}-{0,105,555,1005,2755,5505,13505},0),2)+LOOKUP(E$2/12,{0,1500.001,4500.001,9000.001,35000.001,55000.001,80000.001},{0.03,0.1,0.2,0.25,0.3,0.35,0.45})*E$2-LOOKUP(E$2/12,{0,1500.001,4500.001,9000.001,35000.001,55000.001,80000.001},{0,105,555,1005,2755,5505,13505})</f>
        <v>48</v>
      </c>
      <c r="F4" s="26">
        <f>12*ROUND(MAX(($B4-3500)*{0.03,0.1,0.2,0.25,0.3,0.35,0.45}-{0,105,555,1005,2755,5505,13505},0),2)+LOOKUP(F$2/12,{0,1500.001,4500.001,9000.001,35000.001,55000.001,80000.001},{0.03,0.1,0.2,0.25,0.3,0.35,0.45})*F$2-LOOKUP(F$2/12,{0,1500.001,4500.001,9000.001,35000.001,55000.001,80000.001},{0,105,555,1005,2755,5505,13505})</f>
        <v>54</v>
      </c>
      <c r="G4" s="26">
        <f>12*ROUND(MAX(($B4-3500)*{0.03,0.1,0.2,0.25,0.3,0.35,0.45}-{0,105,555,1005,2755,5505,13505},0),2)+LOOKUP(G$2/12,{0,1500.001,4500.001,9000.001,35000.001,55000.001,80000.001},{0.03,0.1,0.2,0.25,0.3,0.35,0.45})*G$2-LOOKUP(G$2/12,{0,1500.001,4500.001,9000.001,35000.001,55000.001,80000.001},{0,105,555,1005,2755,5505,13505})</f>
        <v>60</v>
      </c>
      <c r="H4" s="26">
        <f>12*ROUND(MAX(($B4-3500)*{0.03,0.1,0.2,0.25,0.3,0.35,0.45}-{0,105,555,1005,2755,5505,13505},0),2)+LOOKUP(H$2/12,{0,1500.001,4500.001,9000.001,35000.001,55000.001,80000.001},{0.03,0.1,0.2,0.25,0.3,0.35,0.45})*H$2-LOOKUP(H$2/12,{0,1500.001,4500.001,9000.001,35000.001,55000.001,80000.001},{0,105,555,1005,2755,5505,13505})</f>
        <v>66</v>
      </c>
      <c r="I4" s="25">
        <f>12*ROUND(MAX(($B4-3500)*{0.03,0.1,0.2,0.25,0.3,0.35,0.45}-{0,105,555,1005,2755,5505,13505},0),2)+LOOKUP(I$2/12,{0,1500.001,4500.001,9000.001,35000.001,55000.001,80000.001},{0.03,0.1,0.2,0.25,0.3,0.35,0.45})*I$2-LOOKUP(I$2/12,{0,1500.001,4500.001,9000.001,35000.001,55000.001,80000.001},{0,105,555,1005,2755,5505,13505})</f>
        <v>72</v>
      </c>
      <c r="J4" s="25">
        <f>12*ROUND(MAX(($B4-3500)*{0.03,0.1,0.2,0.25,0.3,0.35,0.45}-{0,105,555,1005,2755,5505,13505},0),2)+LOOKUP(J$2/12,{0,1500.001,4500.001,9000.001,35000.001,55000.001,80000.001},{0.03,0.1,0.2,0.25,0.3,0.35,0.45})*J$2-LOOKUP(J$2/12,{0,1500.001,4500.001,9000.001,35000.001,55000.001,80000.001},{0,105,555,1005,2755,5505,13505})</f>
        <v>78</v>
      </c>
      <c r="K4" s="25">
        <f>12*ROUND(MAX(($B4-3500)*{0.03,0.1,0.2,0.25,0.3,0.35,0.45}-{0,105,555,1005,2755,5505,13505},0),2)+LOOKUP(K$2/12,{0,1500.001,4500.001,9000.001,35000.001,55000.001,80000.001},{0.03,0.1,0.2,0.25,0.3,0.35,0.45})*K$2-LOOKUP(K$2/12,{0,1500.001,4500.001,9000.001,35000.001,55000.001,80000.001},{0,105,555,1005,2755,5505,13505})</f>
        <v>84</v>
      </c>
      <c r="L4" s="25">
        <f>12*ROUND(MAX(($B4-3500)*{0.03,0.1,0.2,0.25,0.3,0.35,0.45}-{0,105,555,1005,2755,5505,13505},0),2)+LOOKUP(L$2/12,{0,1500.001,4500.001,9000.001,35000.001,55000.001,80000.001},{0.03,0.1,0.2,0.25,0.3,0.35,0.45})*L$2-LOOKUP(L$2/12,{0,1500.001,4500.001,9000.001,35000.001,55000.001,80000.001},{0,105,555,1005,2755,5505,13505})</f>
        <v>90</v>
      </c>
      <c r="M4" s="28">
        <f>12*ROUND(MAX(($B4-3500)*{0.03,0.1,0.2,0.25,0.3,0.35,0.45}-{0,105,555,1005,2755,5505,13505},0),2)+LOOKUP(M$2/12,{0,1500.001,4500.001,9000.001,35000.001,55000.001,80000.001},{0.03,0.1,0.2,0.25,0.3,0.35,0.45})*M$2-LOOKUP(M$2/12,{0,1500.001,4500.001,9000.001,35000.001,55000.001,80000.001},{0,105,555,1005,2755,5505,13505})</f>
        <v>96</v>
      </c>
      <c r="N4" s="24">
        <f>12*ROUND(MAX(($B4-3500)*{0.03,0.1,0.2,0.25,0.3,0.35,0.45}-{0,105,555,1005,2755,5505,13505},0),2)+LOOKUP(N$2/12,{0,1500.001,4500.001,9000.001,35000.001,55000.001,80000.001},{0.03,0.1,0.2,0.25,0.3,0.35,0.45})*N$2-LOOKUP(N$2/12,{0,1500.001,4500.001,9000.001,35000.001,55000.001,80000.001},{0,105,555,1005,2755,5505,13505})</f>
        <v>111</v>
      </c>
      <c r="O4" s="24">
        <f>12*ROUND(MAX(($B4-3500)*{0.03,0.1,0.2,0.25,0.3,0.35,0.45}-{0,105,555,1005,2755,5505,13505},0),2)+LOOKUP(O$2/12,{0,1500.001,4500.001,9000.001,35000.001,55000.001,80000.001},{0.03,0.1,0.2,0.25,0.3,0.35,0.45})*O$2-LOOKUP(O$2/12,{0,1500.001,4500.001,9000.001,35000.001,55000.001,80000.001},{0,105,555,1005,2755,5505,13505})</f>
        <v>126</v>
      </c>
      <c r="P4" s="24">
        <f>12*ROUND(MAX(($B4-3500)*{0.03,0.1,0.2,0.25,0.3,0.35,0.45}-{0,105,555,1005,2755,5505,13505},0),2)+LOOKUP(P$2/12,{0,1500.001,4500.001,9000.001,35000.001,55000.001,80000.001},{0.03,0.1,0.2,0.25,0.3,0.35,0.45})*P$2-LOOKUP(P$2/12,{0,1500.001,4500.001,9000.001,35000.001,55000.001,80000.001},{0,105,555,1005,2755,5505,13505})</f>
        <v>141</v>
      </c>
      <c r="Q4" s="24">
        <f>12*ROUND(MAX(($B4-3500)*{0.03,0.1,0.2,0.25,0.3,0.35,0.45}-{0,105,555,1005,2755,5505,13505},0),2)+LOOKUP(Q$2/12,{0,1500.001,4500.001,9000.001,35000.001,55000.001,80000.001},{0.03,0.1,0.2,0.25,0.3,0.35,0.45})*Q$2-LOOKUP(Q$2/12,{0,1500.001,4500.001,9000.001,35000.001,55000.001,80000.001},{0,105,555,1005,2755,5505,13505})</f>
        <v>156</v>
      </c>
      <c r="R4" s="24">
        <f>12*ROUND(MAX(($B4-3500)*{0.03,0.1,0.2,0.25,0.3,0.35,0.45}-{0,105,555,1005,2755,5505,13505},0),2)+LOOKUP(R$2/12,{0,1500.001,4500.001,9000.001,35000.001,55000.001,80000.001},{0.03,0.1,0.2,0.25,0.3,0.35,0.45})*R$2-LOOKUP(R$2/12,{0,1500.001,4500.001,9000.001,35000.001,55000.001,80000.001},{0,105,555,1005,2755,5505,13505})</f>
        <v>171</v>
      </c>
      <c r="S4" s="24">
        <f>12*ROUND(MAX(($B4-3500)*{0.03,0.1,0.2,0.25,0.3,0.35,0.45}-{0,105,555,1005,2755,5505,13505},0),2)+LOOKUP(S$2/12,{0,1500.001,4500.001,9000.001,35000.001,55000.001,80000.001},{0.03,0.1,0.2,0.25,0.3,0.35,0.45})*S$2-LOOKUP(S$2/12,{0,1500.001,4500.001,9000.001,35000.001,55000.001,80000.001},{0,105,555,1005,2755,5505,13505})</f>
        <v>186</v>
      </c>
      <c r="T4" s="2">
        <f>12*ROUND(MAX(($B4-3500)*{0.03,0.1,0.2,0.25,0.3,0.35,0.45}-{0,105,555,1005,2755,5505,13505},0),2)+LOOKUP(T$2/12,{0,1500.001,4500.001,9000.001,35000.001,55000.001,80000.001},{0.03,0.1,0.2,0.25,0.3,0.35,0.45})*T$2-LOOKUP(T$2/12,{0,1500.001,4500.001,9000.001,35000.001,55000.001,80000.001},{0,105,555,1005,2755,5505,13505})</f>
        <v>201</v>
      </c>
      <c r="U4" s="2">
        <f>12*ROUND(MAX(($B4-3500)*{0.03,0.1,0.2,0.25,0.3,0.35,0.45}-{0,105,555,1005,2755,5505,13505},0),2)+LOOKUP(U$2/12,{0,1500.001,4500.001,9000.001,35000.001,55000.001,80000.001},{0.03,0.1,0.2,0.25,0.3,0.35,0.45})*U$2-LOOKUP(U$2/12,{0,1500.001,4500.001,9000.001,35000.001,55000.001,80000.001},{0,105,555,1005,2755,5505,13505})</f>
        <v>216</v>
      </c>
      <c r="V4" s="2">
        <f>12*ROUND(MAX(($B4-3500)*{0.03,0.1,0.2,0.25,0.3,0.35,0.45}-{0,105,555,1005,2755,5505,13505},0),2)+LOOKUP(V$2/12,{0,1500.001,4500.001,9000.001,35000.001,55000.001,80000.001},{0.03,0.1,0.2,0.25,0.3,0.35,0.45})*V$2-LOOKUP(V$2/12,{0,1500.001,4500.001,9000.001,35000.001,55000.001,80000.001},{0,105,555,1005,2755,5505,13505})</f>
        <v>231</v>
      </c>
      <c r="W4" s="2">
        <f>12*ROUND(MAX(($B4-3500)*{0.03,0.1,0.2,0.25,0.3,0.35,0.45}-{0,105,555,1005,2755,5505,13505},0),2)+LOOKUP(W$2/12,{0,1500.001,4500.001,9000.001,35000.001,55000.001,80000.001},{0.03,0.1,0.2,0.25,0.3,0.35,0.45})*W$2-LOOKUP(W$2/12,{0,1500.001,4500.001,9000.001,35000.001,55000.001,80000.001},{0,105,555,1005,2755,5505,13505})</f>
        <v>246</v>
      </c>
      <c r="X4" s="2">
        <f>12*ROUND(MAX(($B4-3500)*{0.03,0.1,0.2,0.25,0.3,0.35,0.45}-{0,105,555,1005,2755,5505,13505},0),2)+LOOKUP(X$2/12,{0,1500.001,4500.001,9000.001,35000.001,55000.001,80000.001},{0.03,0.1,0.2,0.25,0.3,0.35,0.45})*X$2-LOOKUP(X$2/12,{0,1500.001,4500.001,9000.001,35000.001,55000.001,80000.001},{0,105,555,1005,2755,5505,13505})</f>
        <v>261</v>
      </c>
      <c r="Y4" s="2">
        <f>12*ROUND(MAX(($B4-3500)*{0.03,0.1,0.2,0.25,0.3,0.35,0.45}-{0,105,555,1005,2755,5505,13505},0),2)+LOOKUP(Y$2/12,{0,1500.001,4500.001,9000.001,35000.001,55000.001,80000.001},{0.03,0.1,0.2,0.25,0.3,0.35,0.45})*Y$2-LOOKUP(Y$2/12,{0,1500.001,4500.001,9000.001,35000.001,55000.001,80000.001},{0,105,555,1005,2755,5505,13505})</f>
        <v>276</v>
      </c>
      <c r="Z4" s="2">
        <f>12*ROUND(MAX(($B4-3500)*{0.03,0.1,0.2,0.25,0.3,0.35,0.45}-{0,105,555,1005,2755,5505,13505},0),2)+LOOKUP(Z$2/12,{0,1500.001,4500.001,9000.001,35000.001,55000.001,80000.001},{0.03,0.1,0.2,0.25,0.3,0.35,0.45})*Z$2-LOOKUP(Z$2/12,{0,1500.001,4500.001,9000.001,35000.001,55000.001,80000.001},{0,105,555,1005,2755,5505,13505})</f>
        <v>291</v>
      </c>
      <c r="AA4" s="2">
        <f>12*ROUND(MAX(($B4-3500)*{0.03,0.1,0.2,0.25,0.3,0.35,0.45}-{0,105,555,1005,2755,5505,13505},0),2)+LOOKUP(AA$2/12,{0,1500.001,4500.001,9000.001,35000.001,55000.001,80000.001},{0.03,0.1,0.2,0.25,0.3,0.35,0.45})*AA$2-LOOKUP(AA$2/12,{0,1500.001,4500.001,9000.001,35000.001,55000.001,80000.001},{0,105,555,1005,2755,5505,13505})</f>
        <v>306</v>
      </c>
      <c r="AB4" s="2">
        <f>12*ROUND(MAX(($B4-3500)*{0.03,0.1,0.2,0.25,0.3,0.35,0.45}-{0,105,555,1005,2755,5505,13505},0),2)+LOOKUP(AB$2/12,{0,1500.001,4500.001,9000.001,35000.001,55000.001,80000.001},{0.03,0.1,0.2,0.25,0.3,0.35,0.45})*AB$2-LOOKUP(AB$2/12,{0,1500.001,4500.001,9000.001,35000.001,55000.001,80000.001},{0,105,555,1005,2755,5505,13505})</f>
        <v>321</v>
      </c>
      <c r="AC4" s="12">
        <f>12*ROUND(MAX(($B4-3500)*{0.03,0.1,0.2,0.25,0.3,0.35,0.45}-{0,105,555,1005,2755,5505,13505},0),2)+LOOKUP(AC$2/12,{0,1500.001,4500.001,9000.001,35000.001,55000.001,80000.001},{0.03,0.1,0.2,0.25,0.3,0.35,0.45})*AC$2-LOOKUP(AC$2/12,{0,1500.001,4500.001,9000.001,35000.001,55000.001,80000.001},{0,105,555,1005,2755,5505,13505})</f>
        <v>336</v>
      </c>
      <c r="AD4" s="2">
        <f>12*ROUND(MAX(($B4-3500)*{0.03,0.1,0.2,0.25,0.3,0.35,0.45}-{0,105,555,1005,2755,5505,13505},0),2)+LOOKUP(AD$2/12,{0,1500.001,4500.001,9000.001,35000.001,55000.001,80000.001},{0.03,0.1,0.2,0.25,0.3,0.35,0.45})*AD$2-LOOKUP(AD$2/12,{0,1500.001,4500.001,9000.001,35000.001,55000.001,80000.001},{0,105,555,1005,2755,5505,13505})</f>
        <v>366</v>
      </c>
      <c r="AE4" s="2">
        <f>12*ROUND(MAX(($B4-3500)*{0.03,0.1,0.2,0.25,0.3,0.35,0.45}-{0,105,555,1005,2755,5505,13505},0),2)+LOOKUP(AE$2/12,{0,1500.001,4500.001,9000.001,35000.001,55000.001,80000.001},{0.03,0.1,0.2,0.25,0.3,0.35,0.45})*AE$2-LOOKUP(AE$2/12,{0,1500.001,4500.001,9000.001,35000.001,55000.001,80000.001},{0,105,555,1005,2755,5505,13505})</f>
        <v>396</v>
      </c>
      <c r="AF4" s="2">
        <f>12*ROUND(MAX(($B4-3500)*{0.03,0.1,0.2,0.25,0.3,0.35,0.45}-{0,105,555,1005,2755,5505,13505},0),2)+LOOKUP(AF$2/12,{0,1500.001,4500.001,9000.001,35000.001,55000.001,80000.001},{0.03,0.1,0.2,0.25,0.3,0.35,0.45})*AF$2-LOOKUP(AF$2/12,{0,1500.001,4500.001,9000.001,35000.001,55000.001,80000.001},{0,105,555,1005,2755,5505,13505})</f>
        <v>426</v>
      </c>
      <c r="AG4" s="2">
        <f>12*ROUND(MAX(($B4-3500)*{0.03,0.1,0.2,0.25,0.3,0.35,0.45}-{0,105,555,1005,2755,5505,13505},0),2)+LOOKUP(AG$2/12,{0,1500.001,4500.001,9000.001,35000.001,55000.001,80000.001},{0.03,0.1,0.2,0.25,0.3,0.35,0.45})*AG$2-LOOKUP(AG$2/12,{0,1500.001,4500.001,9000.001,35000.001,55000.001,80000.001},{0,105,555,1005,2755,5505,13505})</f>
        <v>456</v>
      </c>
      <c r="AH4" s="2">
        <f>12*ROUND(MAX(($B4-3500)*{0.03,0.1,0.2,0.25,0.3,0.35,0.45}-{0,105,555,1005,2755,5505,13505},0),2)+LOOKUP(AH$2/12,{0,1500.001,4500.001,9000.001,35000.001,55000.001,80000.001},{0.03,0.1,0.2,0.25,0.3,0.35,0.45})*AH$2-LOOKUP(AH$2/12,{0,1500.001,4500.001,9000.001,35000.001,55000.001,80000.001},{0,105,555,1005,2755,5505,13505})</f>
        <v>486</v>
      </c>
      <c r="AI4" s="2">
        <f>12*ROUND(MAX(($B4-3500)*{0.03,0.1,0.2,0.25,0.3,0.35,0.45}-{0,105,555,1005,2755,5505,13505},0),2)+LOOKUP(AI$2/12,{0,1500.001,4500.001,9000.001,35000.001,55000.001,80000.001},{0.03,0.1,0.2,0.25,0.3,0.35,0.45})*AI$2-LOOKUP(AI$2/12,{0,1500.001,4500.001,9000.001,35000.001,55000.001,80000.001},{0,105,555,1005,2755,5505,13505})</f>
        <v>516</v>
      </c>
      <c r="AJ4" s="2">
        <f>12*ROUND(MAX(($B4-3500)*{0.03,0.1,0.2,0.25,0.3,0.35,0.45}-{0,105,555,1005,2755,5505,13505},0),2)+LOOKUP(AJ$2/12,{0,1500.001,4500.001,9000.001,35000.001,55000.001,80000.001},{0.03,0.1,0.2,0.25,0.3,0.35,0.45})*AJ$2-LOOKUP(AJ$2/12,{0,1500.001,4500.001,9000.001,35000.001,55000.001,80000.001},{0,105,555,1005,2755,5505,13505})</f>
        <v>546</v>
      </c>
      <c r="AK4" s="2">
        <f>12*ROUND(MAX(($B4-3500)*{0.03,0.1,0.2,0.25,0.3,0.35,0.45}-{0,105,555,1005,2755,5505,13505},0),2)+LOOKUP(AK$2/12,{0,1500.001,4500.001,9000.001,35000.001,55000.001,80000.001},{0.03,0.1,0.2,0.25,0.3,0.35,0.45})*AK$2-LOOKUP(AK$2/12,{0,1500.001,4500.001,9000.001,35000.001,55000.001,80000.001},{0,105,555,1005,2755,5505,13505})</f>
        <v>576</v>
      </c>
      <c r="AL4" s="2">
        <f>12*ROUND(MAX(($B4-3500)*{0.03,0.1,0.2,0.25,0.3,0.35,0.45}-{0,105,555,1005,2755,5505,13505},0),2)+LOOKUP(AL$2/12,{0,1500.001,4500.001,9000.001,35000.001,55000.001,80000.001},{0.03,0.1,0.2,0.25,0.3,0.35,0.45})*AL$2-LOOKUP(AL$2/12,{0,1500.001,4500.001,9000.001,35000.001,55000.001,80000.001},{0,105,555,1005,2755,5505,13505})</f>
        <v>1831</v>
      </c>
      <c r="AM4" s="2">
        <f>12*ROUND(MAX(($B4-3500)*{0.03,0.1,0.2,0.25,0.3,0.35,0.45}-{0,105,555,1005,2755,5505,13505},0),2)+LOOKUP(AM$2/12,{0,1500.001,4500.001,9000.001,35000.001,55000.001,80000.001},{0.03,0.1,0.2,0.25,0.3,0.35,0.45})*AM$2-LOOKUP(AM$2/12,{0,1500.001,4500.001,9000.001,35000.001,55000.001,80000.001},{0,105,555,1005,2755,5505,13505})</f>
        <v>1931</v>
      </c>
      <c r="AN4" s="2">
        <f>12*ROUND(MAX(($B4-3500)*{0.03,0.1,0.2,0.25,0.3,0.35,0.45}-{0,105,555,1005,2755,5505,13505},0),2)+LOOKUP(AN$2/12,{0,1500.001,4500.001,9000.001,35000.001,55000.001,80000.001},{0.03,0.1,0.2,0.25,0.3,0.35,0.45})*AN$2-LOOKUP(AN$2/12,{0,1500.001,4500.001,9000.001,35000.001,55000.001,80000.001},{0,105,555,1005,2755,5505,13505})</f>
        <v>2131</v>
      </c>
      <c r="AO4" s="2">
        <f>12*ROUND(MAX(($B4-3500)*{0.03,0.1,0.2,0.25,0.3,0.35,0.45}-{0,105,555,1005,2755,5505,13505},0),2)+LOOKUP(AO$2/12,{0,1500.001,4500.001,9000.001,35000.001,55000.001,80000.001},{0.03,0.1,0.2,0.25,0.3,0.35,0.45})*AO$2-LOOKUP(AO$2/12,{0,1500.001,4500.001,9000.001,35000.001,55000.001,80000.001},{0,105,555,1005,2755,5505,13505})</f>
        <v>2331</v>
      </c>
      <c r="AP4" s="2">
        <f>12*ROUND(MAX(($B4-3500)*{0.03,0.1,0.2,0.25,0.3,0.35,0.45}-{0,105,555,1005,2755,5505,13505},0),2)+LOOKUP(AP$2/12,{0,1500.001,4500.001,9000.001,35000.001,55000.001,80000.001},{0.03,0.1,0.2,0.25,0.3,0.35,0.45})*AP$2-LOOKUP(AP$2/12,{0,1500.001,4500.001,9000.001,35000.001,55000.001,80000.001},{0,105,555,1005,2755,5505,13505})</f>
        <v>2531</v>
      </c>
      <c r="AQ4" s="2">
        <f>12*ROUND(MAX(($B4-3500)*{0.03,0.1,0.2,0.25,0.3,0.35,0.45}-{0,105,555,1005,2755,5505,13505},0),2)+LOOKUP(AQ$2/12,{0,1500.001,4500.001,9000.001,35000.001,55000.001,80000.001},{0.03,0.1,0.2,0.25,0.3,0.35,0.45})*AQ$2-LOOKUP(AQ$2/12,{0,1500.001,4500.001,9000.001,35000.001,55000.001,80000.001},{0,105,555,1005,2755,5505,13505})</f>
        <v>2731</v>
      </c>
      <c r="AR4" s="2">
        <f>12*ROUND(MAX(($B4-3500)*{0.03,0.1,0.2,0.25,0.3,0.35,0.45}-{0,105,555,1005,2755,5505,13505},0),2)+LOOKUP(AR$2/12,{0,1500.001,4500.001,9000.001,35000.001,55000.001,80000.001},{0.03,0.1,0.2,0.25,0.3,0.35,0.45})*AR$2-LOOKUP(AR$2/12,{0,1500.001,4500.001,9000.001,35000.001,55000.001,80000.001},{0,105,555,1005,2755,5505,13505})</f>
        <v>2931</v>
      </c>
      <c r="AS4" s="2">
        <f>12*ROUND(MAX(($B4-3500)*{0.03,0.1,0.2,0.25,0.3,0.35,0.45}-{0,105,555,1005,2755,5505,13505},0),2)+LOOKUP(AS$2/12,{0,1500.001,4500.001,9000.001,35000.001,55000.001,80000.001},{0.03,0.1,0.2,0.25,0.3,0.35,0.45})*AS$2-LOOKUP(AS$2/12,{0,1500.001,4500.001,9000.001,35000.001,55000.001,80000.001},{0,105,555,1005,2755,5505,13505})</f>
        <v>3431</v>
      </c>
      <c r="AT4" s="12">
        <f>12*ROUND(MAX(($B4-3500)*{0.03,0.1,0.2,0.25,0.3,0.35,0.45}-{0,105,555,1005,2755,5505,13505},0),2)+LOOKUP(AT$2/12,{0,1500.001,4500.001,9000.001,35000.001,55000.001,80000.001},{0.03,0.1,0.2,0.25,0.3,0.35,0.45})*AT$2-LOOKUP(AT$2/12,{0,1500.001,4500.001,9000.001,35000.001,55000.001,80000.001},{0,105,555,1005,2755,5505,13505})</f>
        <v>3931</v>
      </c>
      <c r="AU4" s="2">
        <f>12*ROUND(MAX(($B4-3500)*{0.03,0.1,0.2,0.25,0.3,0.35,0.45}-{0,105,555,1005,2755,5505,13505},0),2)+LOOKUP(AU$2/12,{0,1500.001,4500.001,9000.001,35000.001,55000.001,80000.001},{0.03,0.1,0.2,0.25,0.3,0.35,0.45})*AU$2-LOOKUP(AU$2/12,{0,1500.001,4500.001,9000.001,35000.001,55000.001,80000.001},{0,105,555,1005,2755,5505,13505})</f>
        <v>4431</v>
      </c>
      <c r="AV4" s="2">
        <f>12*ROUND(MAX(($B4-3500)*{0.03,0.1,0.2,0.25,0.3,0.35,0.45}-{0,105,555,1005,2755,5505,13505},0),2)+LOOKUP(AV$2/12,{0,1500.001,4500.001,9000.001,35000.001,55000.001,80000.001},{0.03,0.1,0.2,0.25,0.3,0.35,0.45})*AV$2-LOOKUP(AV$2/12,{0,1500.001,4500.001,9000.001,35000.001,55000.001,80000.001},{0,105,555,1005,2755,5505,13505})</f>
        <v>4931</v>
      </c>
      <c r="AW4" s="2">
        <f>12*ROUND(MAX(($B4-3500)*{0.03,0.1,0.2,0.25,0.3,0.35,0.45}-{0,105,555,1005,2755,5505,13505},0),2)+LOOKUP(AW$2/12,{0,1500.001,4500.001,9000.001,35000.001,55000.001,80000.001},{0.03,0.1,0.2,0.25,0.3,0.35,0.45})*AW$2-LOOKUP(AW$2/12,{0,1500.001,4500.001,9000.001,35000.001,55000.001,80000.001},{0,105,555,1005,2755,5505,13505})</f>
        <v>10481</v>
      </c>
      <c r="AX4" s="2">
        <f>12*ROUND(MAX(($B4-3500)*{0.03,0.1,0.2,0.25,0.3,0.35,0.45}-{0,105,555,1005,2755,5505,13505},0),2)+LOOKUP(AX$2/12,{0,1500.001,4500.001,9000.001,35000.001,55000.001,80000.001},{0.03,0.1,0.2,0.25,0.3,0.35,0.45})*AX$2-LOOKUP(AX$2/12,{0,1500.001,4500.001,9000.001,35000.001,55000.001,80000.001},{0,105,555,1005,2755,5505,13505})</f>
        <v>11481</v>
      </c>
      <c r="AY4" s="2">
        <f>12*ROUND(MAX(($B4-3500)*{0.03,0.1,0.2,0.25,0.3,0.35,0.45}-{0,105,555,1005,2755,5505,13505},0),2)+LOOKUP(AY$2/12,{0,1500.001,4500.001,9000.001,35000.001,55000.001,80000.001},{0.03,0.1,0.2,0.25,0.3,0.35,0.45})*AY$2-LOOKUP(AY$2/12,{0,1500.001,4500.001,9000.001,35000.001,55000.001,80000.001},{0,105,555,1005,2755,5505,13505})</f>
        <v>12481</v>
      </c>
      <c r="AZ4" s="2">
        <f>12*ROUND(MAX(($B4-3500)*{0.03,0.1,0.2,0.25,0.3,0.35,0.45}-{0,105,555,1005,2755,5505,13505},0),2)+LOOKUP(AZ$2/12,{0,1500.001,4500.001,9000.001,35000.001,55000.001,80000.001},{0.03,0.1,0.2,0.25,0.3,0.35,0.45})*AZ$2-LOOKUP(AZ$2/12,{0,1500.001,4500.001,9000.001,35000.001,55000.001,80000.001},{0,105,555,1005,2755,5505,13505})</f>
        <v>13481</v>
      </c>
      <c r="BA4" s="2">
        <f>12*ROUND(MAX(($B4-3500)*{0.03,0.1,0.2,0.25,0.3,0.35,0.45}-{0,105,555,1005,2755,5505,13505},0),2)+LOOKUP(BA$2/12,{0,1500.001,4500.001,9000.001,35000.001,55000.001,80000.001},{0.03,0.1,0.2,0.25,0.3,0.35,0.45})*BA$2-LOOKUP(BA$2/12,{0,1500.001,4500.001,9000.001,35000.001,55000.001,80000.001},{0,105,555,1005,2755,5505,13505})</f>
        <v>14481</v>
      </c>
      <c r="BB4" s="2">
        <f>12*ROUND(MAX(($B4-3500)*{0.03,0.1,0.2,0.25,0.3,0.35,0.45}-{0,105,555,1005,2755,5505,13505},0),2)+LOOKUP(BB$2/12,{0,1500.001,4500.001,9000.001,35000.001,55000.001,80000.001},{0.03,0.1,0.2,0.25,0.3,0.35,0.45})*BB$2-LOOKUP(BB$2/12,{0,1500.001,4500.001,9000.001,35000.001,55000.001,80000.001},{0,105,555,1005,2755,5505,13505})</f>
        <v>15481</v>
      </c>
      <c r="BC4" s="2">
        <f>12*ROUND(MAX(($B4-3500)*{0.03,0.1,0.2,0.25,0.3,0.35,0.45}-{0,105,555,1005,2755,5505,13505},0),2)+LOOKUP(BC$2/12,{0,1500.001,4500.001,9000.001,35000.001,55000.001,80000.001},{0.03,0.1,0.2,0.25,0.3,0.35,0.45})*BC$2-LOOKUP(BC$2/12,{0,1500.001,4500.001,9000.001,35000.001,55000.001,80000.001},{0,105,555,1005,2755,5505,13505})</f>
        <v>16481</v>
      </c>
      <c r="BD4" s="2">
        <f>12*ROUND(MAX(($B4-3500)*{0.03,0.1,0.2,0.25,0.3,0.35,0.45}-{0,105,555,1005,2755,5505,13505},0),2)+LOOKUP(BD$2/12,{0,1500.001,4500.001,9000.001,35000.001,55000.001,80000.001},{0.03,0.1,0.2,0.25,0.3,0.35,0.45})*BD$2-LOOKUP(BD$2/12,{0,1500.001,4500.001,9000.001,35000.001,55000.001,80000.001},{0,105,555,1005,2755,5505,13505})</f>
        <v>17481</v>
      </c>
      <c r="BE4" s="2">
        <f>12*ROUND(MAX(($B4-3500)*{0.03,0.1,0.2,0.25,0.3,0.35,0.45}-{0,105,555,1005,2755,5505,13505},0),2)+LOOKUP(BE$2/12,{0,1500.001,4500.001,9000.001,35000.001,55000.001,80000.001},{0.03,0.1,0.2,0.25,0.3,0.35,0.45})*BE$2-LOOKUP(BE$2/12,{0,1500.001,4500.001,9000.001,35000.001,55000.001,80000.001},{0,105,555,1005,2755,5505,13505})</f>
        <v>18481</v>
      </c>
      <c r="BF4" s="2">
        <f>12*ROUND(MAX(($B4-3500)*{0.03,0.1,0.2,0.25,0.3,0.35,0.45}-{0,105,555,1005,2755,5505,13505},0),2)+LOOKUP(BF$2/12,{0,1500.001,4500.001,9000.001,35000.001,55000.001,80000.001},{0.03,0.1,0.2,0.25,0.3,0.35,0.45})*BF$2-LOOKUP(BF$2/12,{0,1500.001,4500.001,9000.001,35000.001,55000.001,80000.001},{0,105,555,1005,2755,5505,13505})</f>
        <v>19481</v>
      </c>
    </row>
    <row r="5" spans="1:58">
      <c r="A5" s="21"/>
      <c r="B5" s="22">
        <v>3700</v>
      </c>
      <c r="C5" s="26">
        <f>12*ROUND(MAX(($B5-3500)*{0.03,0.1,0.2,0.25,0.3,0.35,0.45}-{0,105,555,1005,2755,5505,13505},0),2)+LOOKUP(C$2/12,{0,1500.001,4500.001,9000.001,35000.001,55000.001,80000.001},{0.03,0.1,0.2,0.25,0.3,0.35,0.45})*C$2-LOOKUP(C$2/12,{0,1500.001,4500.001,9000.001,35000.001,55000.001,80000.001},{0,105,555,1005,2755,5505,13505})</f>
        <v>72</v>
      </c>
      <c r="D5" s="26">
        <f>12*ROUND(MAX(($B5-3500)*{0.03,0.1,0.2,0.25,0.3,0.35,0.45}-{0,105,555,1005,2755,5505,13505},0),2)+LOOKUP(D$2/12,{0,1500.001,4500.001,9000.001,35000.001,55000.001,80000.001},{0.03,0.1,0.2,0.25,0.3,0.35,0.45})*D$2-LOOKUP(D$2/12,{0,1500.001,4500.001,9000.001,35000.001,55000.001,80000.001},{0,105,555,1005,2755,5505,13505})</f>
        <v>78</v>
      </c>
      <c r="E5" s="26">
        <f>12*ROUND(MAX(($B5-3500)*{0.03,0.1,0.2,0.25,0.3,0.35,0.45}-{0,105,555,1005,2755,5505,13505},0),2)+LOOKUP(E$2/12,{0,1500.001,4500.001,9000.001,35000.001,55000.001,80000.001},{0.03,0.1,0.2,0.25,0.3,0.35,0.45})*E$2-LOOKUP(E$2/12,{0,1500.001,4500.001,9000.001,35000.001,55000.001,80000.001},{0,105,555,1005,2755,5505,13505})</f>
        <v>84</v>
      </c>
      <c r="F5" s="26">
        <f>12*ROUND(MAX(($B5-3500)*{0.03,0.1,0.2,0.25,0.3,0.35,0.45}-{0,105,555,1005,2755,5505,13505},0),2)+LOOKUP(F$2/12,{0,1500.001,4500.001,9000.001,35000.001,55000.001,80000.001},{0.03,0.1,0.2,0.25,0.3,0.35,0.45})*F$2-LOOKUP(F$2/12,{0,1500.001,4500.001,9000.001,35000.001,55000.001,80000.001},{0,105,555,1005,2755,5505,13505})</f>
        <v>90</v>
      </c>
      <c r="G5" s="26">
        <f>12*ROUND(MAX(($B5-3500)*{0.03,0.1,0.2,0.25,0.3,0.35,0.45}-{0,105,555,1005,2755,5505,13505},0),2)+LOOKUP(G$2/12,{0,1500.001,4500.001,9000.001,35000.001,55000.001,80000.001},{0.03,0.1,0.2,0.25,0.3,0.35,0.45})*G$2-LOOKUP(G$2/12,{0,1500.001,4500.001,9000.001,35000.001,55000.001,80000.001},{0,105,555,1005,2755,5505,13505})</f>
        <v>96</v>
      </c>
      <c r="H5" s="26">
        <f>12*ROUND(MAX(($B5-3500)*{0.03,0.1,0.2,0.25,0.3,0.35,0.45}-{0,105,555,1005,2755,5505,13505},0),2)+LOOKUP(H$2/12,{0,1500.001,4500.001,9000.001,35000.001,55000.001,80000.001},{0.03,0.1,0.2,0.25,0.3,0.35,0.45})*H$2-LOOKUP(H$2/12,{0,1500.001,4500.001,9000.001,35000.001,55000.001,80000.001},{0,105,555,1005,2755,5505,13505})</f>
        <v>102</v>
      </c>
      <c r="I5" s="25">
        <f>12*ROUND(MAX(($B5-3500)*{0.03,0.1,0.2,0.25,0.3,0.35,0.45}-{0,105,555,1005,2755,5505,13505},0),2)+LOOKUP(I$2/12,{0,1500.001,4500.001,9000.001,35000.001,55000.001,80000.001},{0.03,0.1,0.2,0.25,0.3,0.35,0.45})*I$2-LOOKUP(I$2/12,{0,1500.001,4500.001,9000.001,35000.001,55000.001,80000.001},{0,105,555,1005,2755,5505,13505})</f>
        <v>108</v>
      </c>
      <c r="J5" s="25">
        <f>12*ROUND(MAX(($B5-3500)*{0.03,0.1,0.2,0.25,0.3,0.35,0.45}-{0,105,555,1005,2755,5505,13505},0),2)+LOOKUP(J$2/12,{0,1500.001,4500.001,9000.001,35000.001,55000.001,80000.001},{0.03,0.1,0.2,0.25,0.3,0.35,0.45})*J$2-LOOKUP(J$2/12,{0,1500.001,4500.001,9000.001,35000.001,55000.001,80000.001},{0,105,555,1005,2755,5505,13505})</f>
        <v>114</v>
      </c>
      <c r="K5" s="25">
        <f>12*ROUND(MAX(($B5-3500)*{0.03,0.1,0.2,0.25,0.3,0.35,0.45}-{0,105,555,1005,2755,5505,13505},0),2)+LOOKUP(K$2/12,{0,1500.001,4500.001,9000.001,35000.001,55000.001,80000.001},{0.03,0.1,0.2,0.25,0.3,0.35,0.45})*K$2-LOOKUP(K$2/12,{0,1500.001,4500.001,9000.001,35000.001,55000.001,80000.001},{0,105,555,1005,2755,5505,13505})</f>
        <v>120</v>
      </c>
      <c r="L5" s="25">
        <f>12*ROUND(MAX(($B5-3500)*{0.03,0.1,0.2,0.25,0.3,0.35,0.45}-{0,105,555,1005,2755,5505,13505},0),2)+LOOKUP(L$2/12,{0,1500.001,4500.001,9000.001,35000.001,55000.001,80000.001},{0.03,0.1,0.2,0.25,0.3,0.35,0.45})*L$2-LOOKUP(L$2/12,{0,1500.001,4500.001,9000.001,35000.001,55000.001,80000.001},{0,105,555,1005,2755,5505,13505})</f>
        <v>126</v>
      </c>
      <c r="M5" s="28">
        <f>12*ROUND(MAX(($B5-3500)*{0.03,0.1,0.2,0.25,0.3,0.35,0.45}-{0,105,555,1005,2755,5505,13505},0),2)+LOOKUP(M$2/12,{0,1500.001,4500.001,9000.001,35000.001,55000.001,80000.001},{0.03,0.1,0.2,0.25,0.3,0.35,0.45})*M$2-LOOKUP(M$2/12,{0,1500.001,4500.001,9000.001,35000.001,55000.001,80000.001},{0,105,555,1005,2755,5505,13505})</f>
        <v>132</v>
      </c>
      <c r="N5" s="24">
        <f>12*ROUND(MAX(($B5-3500)*{0.03,0.1,0.2,0.25,0.3,0.35,0.45}-{0,105,555,1005,2755,5505,13505},0),2)+LOOKUP(N$2/12,{0,1500.001,4500.001,9000.001,35000.001,55000.001,80000.001},{0.03,0.1,0.2,0.25,0.3,0.35,0.45})*N$2-LOOKUP(N$2/12,{0,1500.001,4500.001,9000.001,35000.001,55000.001,80000.001},{0,105,555,1005,2755,5505,13505})</f>
        <v>147</v>
      </c>
      <c r="O5" s="24">
        <f>12*ROUND(MAX(($B5-3500)*{0.03,0.1,0.2,0.25,0.3,0.35,0.45}-{0,105,555,1005,2755,5505,13505},0),2)+LOOKUP(O$2/12,{0,1500.001,4500.001,9000.001,35000.001,55000.001,80000.001},{0.03,0.1,0.2,0.25,0.3,0.35,0.45})*O$2-LOOKUP(O$2/12,{0,1500.001,4500.001,9000.001,35000.001,55000.001,80000.001},{0,105,555,1005,2755,5505,13505})</f>
        <v>162</v>
      </c>
      <c r="P5" s="24">
        <f>12*ROUND(MAX(($B5-3500)*{0.03,0.1,0.2,0.25,0.3,0.35,0.45}-{0,105,555,1005,2755,5505,13505},0),2)+LOOKUP(P$2/12,{0,1500.001,4500.001,9000.001,35000.001,55000.001,80000.001},{0.03,0.1,0.2,0.25,0.3,0.35,0.45})*P$2-LOOKUP(P$2/12,{0,1500.001,4500.001,9000.001,35000.001,55000.001,80000.001},{0,105,555,1005,2755,5505,13505})</f>
        <v>177</v>
      </c>
      <c r="Q5" s="24">
        <f>12*ROUND(MAX(($B5-3500)*{0.03,0.1,0.2,0.25,0.3,0.35,0.45}-{0,105,555,1005,2755,5505,13505},0),2)+LOOKUP(Q$2/12,{0,1500.001,4500.001,9000.001,35000.001,55000.001,80000.001},{0.03,0.1,0.2,0.25,0.3,0.35,0.45})*Q$2-LOOKUP(Q$2/12,{0,1500.001,4500.001,9000.001,35000.001,55000.001,80000.001},{0,105,555,1005,2755,5505,13505})</f>
        <v>192</v>
      </c>
      <c r="R5" s="24">
        <f>12*ROUND(MAX(($B5-3500)*{0.03,0.1,0.2,0.25,0.3,0.35,0.45}-{0,105,555,1005,2755,5505,13505},0),2)+LOOKUP(R$2/12,{0,1500.001,4500.001,9000.001,35000.001,55000.001,80000.001},{0.03,0.1,0.2,0.25,0.3,0.35,0.45})*R$2-LOOKUP(R$2/12,{0,1500.001,4500.001,9000.001,35000.001,55000.001,80000.001},{0,105,555,1005,2755,5505,13505})</f>
        <v>207</v>
      </c>
      <c r="S5" s="24">
        <f>12*ROUND(MAX(($B5-3500)*{0.03,0.1,0.2,0.25,0.3,0.35,0.45}-{0,105,555,1005,2755,5505,13505},0),2)+LOOKUP(S$2/12,{0,1500.001,4500.001,9000.001,35000.001,55000.001,80000.001},{0.03,0.1,0.2,0.25,0.3,0.35,0.45})*S$2-LOOKUP(S$2/12,{0,1500.001,4500.001,9000.001,35000.001,55000.001,80000.001},{0,105,555,1005,2755,5505,13505})</f>
        <v>222</v>
      </c>
      <c r="T5" s="2">
        <f>12*ROUND(MAX(($B5-3500)*{0.03,0.1,0.2,0.25,0.3,0.35,0.45}-{0,105,555,1005,2755,5505,13505},0),2)+LOOKUP(T$2/12,{0,1500.001,4500.001,9000.001,35000.001,55000.001,80000.001},{0.03,0.1,0.2,0.25,0.3,0.35,0.45})*T$2-LOOKUP(T$2/12,{0,1500.001,4500.001,9000.001,35000.001,55000.001,80000.001},{0,105,555,1005,2755,5505,13505})</f>
        <v>237</v>
      </c>
      <c r="U5" s="2">
        <f>12*ROUND(MAX(($B5-3500)*{0.03,0.1,0.2,0.25,0.3,0.35,0.45}-{0,105,555,1005,2755,5505,13505},0),2)+LOOKUP(U$2/12,{0,1500.001,4500.001,9000.001,35000.001,55000.001,80000.001},{0.03,0.1,0.2,0.25,0.3,0.35,0.45})*U$2-LOOKUP(U$2/12,{0,1500.001,4500.001,9000.001,35000.001,55000.001,80000.001},{0,105,555,1005,2755,5505,13505})</f>
        <v>252</v>
      </c>
      <c r="V5" s="2">
        <f>12*ROUND(MAX(($B5-3500)*{0.03,0.1,0.2,0.25,0.3,0.35,0.45}-{0,105,555,1005,2755,5505,13505},0),2)+LOOKUP(V$2/12,{0,1500.001,4500.001,9000.001,35000.001,55000.001,80000.001},{0.03,0.1,0.2,0.25,0.3,0.35,0.45})*V$2-LOOKUP(V$2/12,{0,1500.001,4500.001,9000.001,35000.001,55000.001,80000.001},{0,105,555,1005,2755,5505,13505})</f>
        <v>267</v>
      </c>
      <c r="W5" s="2">
        <f>12*ROUND(MAX(($B5-3500)*{0.03,0.1,0.2,0.25,0.3,0.35,0.45}-{0,105,555,1005,2755,5505,13505},0),2)+LOOKUP(W$2/12,{0,1500.001,4500.001,9000.001,35000.001,55000.001,80000.001},{0.03,0.1,0.2,0.25,0.3,0.35,0.45})*W$2-LOOKUP(W$2/12,{0,1500.001,4500.001,9000.001,35000.001,55000.001,80000.001},{0,105,555,1005,2755,5505,13505})</f>
        <v>282</v>
      </c>
      <c r="X5" s="2">
        <f>12*ROUND(MAX(($B5-3500)*{0.03,0.1,0.2,0.25,0.3,0.35,0.45}-{0,105,555,1005,2755,5505,13505},0),2)+LOOKUP(X$2/12,{0,1500.001,4500.001,9000.001,35000.001,55000.001,80000.001},{0.03,0.1,0.2,0.25,0.3,0.35,0.45})*X$2-LOOKUP(X$2/12,{0,1500.001,4500.001,9000.001,35000.001,55000.001,80000.001},{0,105,555,1005,2755,5505,13505})</f>
        <v>297</v>
      </c>
      <c r="Y5" s="2">
        <f>12*ROUND(MAX(($B5-3500)*{0.03,0.1,0.2,0.25,0.3,0.35,0.45}-{0,105,555,1005,2755,5505,13505},0),2)+LOOKUP(Y$2/12,{0,1500.001,4500.001,9000.001,35000.001,55000.001,80000.001},{0.03,0.1,0.2,0.25,0.3,0.35,0.45})*Y$2-LOOKUP(Y$2/12,{0,1500.001,4500.001,9000.001,35000.001,55000.001,80000.001},{0,105,555,1005,2755,5505,13505})</f>
        <v>312</v>
      </c>
      <c r="Z5" s="2">
        <f>12*ROUND(MAX(($B5-3500)*{0.03,0.1,0.2,0.25,0.3,0.35,0.45}-{0,105,555,1005,2755,5505,13505},0),2)+LOOKUP(Z$2/12,{0,1500.001,4500.001,9000.001,35000.001,55000.001,80000.001},{0.03,0.1,0.2,0.25,0.3,0.35,0.45})*Z$2-LOOKUP(Z$2/12,{0,1500.001,4500.001,9000.001,35000.001,55000.001,80000.001},{0,105,555,1005,2755,5505,13505})</f>
        <v>327</v>
      </c>
      <c r="AA5" s="2">
        <f>12*ROUND(MAX(($B5-3500)*{0.03,0.1,0.2,0.25,0.3,0.35,0.45}-{0,105,555,1005,2755,5505,13505},0),2)+LOOKUP(AA$2/12,{0,1500.001,4500.001,9000.001,35000.001,55000.001,80000.001},{0.03,0.1,0.2,0.25,0.3,0.35,0.45})*AA$2-LOOKUP(AA$2/12,{0,1500.001,4500.001,9000.001,35000.001,55000.001,80000.001},{0,105,555,1005,2755,5505,13505})</f>
        <v>342</v>
      </c>
      <c r="AB5" s="2">
        <f>12*ROUND(MAX(($B5-3500)*{0.03,0.1,0.2,0.25,0.3,0.35,0.45}-{0,105,555,1005,2755,5505,13505},0),2)+LOOKUP(AB$2/12,{0,1500.001,4500.001,9000.001,35000.001,55000.001,80000.001},{0.03,0.1,0.2,0.25,0.3,0.35,0.45})*AB$2-LOOKUP(AB$2/12,{0,1500.001,4500.001,9000.001,35000.001,55000.001,80000.001},{0,105,555,1005,2755,5505,13505})</f>
        <v>357</v>
      </c>
      <c r="AC5" s="12">
        <f>12*ROUND(MAX(($B5-3500)*{0.03,0.1,0.2,0.25,0.3,0.35,0.45}-{0,105,555,1005,2755,5505,13505},0),2)+LOOKUP(AC$2/12,{0,1500.001,4500.001,9000.001,35000.001,55000.001,80000.001},{0.03,0.1,0.2,0.25,0.3,0.35,0.45})*AC$2-LOOKUP(AC$2/12,{0,1500.001,4500.001,9000.001,35000.001,55000.001,80000.001},{0,105,555,1005,2755,5505,13505})</f>
        <v>372</v>
      </c>
      <c r="AD5" s="2">
        <f>12*ROUND(MAX(($B5-3500)*{0.03,0.1,0.2,0.25,0.3,0.35,0.45}-{0,105,555,1005,2755,5505,13505},0),2)+LOOKUP(AD$2/12,{0,1500.001,4500.001,9000.001,35000.001,55000.001,80000.001},{0.03,0.1,0.2,0.25,0.3,0.35,0.45})*AD$2-LOOKUP(AD$2/12,{0,1500.001,4500.001,9000.001,35000.001,55000.001,80000.001},{0,105,555,1005,2755,5505,13505})</f>
        <v>402</v>
      </c>
      <c r="AE5" s="2">
        <f>12*ROUND(MAX(($B5-3500)*{0.03,0.1,0.2,0.25,0.3,0.35,0.45}-{0,105,555,1005,2755,5505,13505},0),2)+LOOKUP(AE$2/12,{0,1500.001,4500.001,9000.001,35000.001,55000.001,80000.001},{0.03,0.1,0.2,0.25,0.3,0.35,0.45})*AE$2-LOOKUP(AE$2/12,{0,1500.001,4500.001,9000.001,35000.001,55000.001,80000.001},{0,105,555,1005,2755,5505,13505})</f>
        <v>432</v>
      </c>
      <c r="AF5" s="2">
        <f>12*ROUND(MAX(($B5-3500)*{0.03,0.1,0.2,0.25,0.3,0.35,0.45}-{0,105,555,1005,2755,5505,13505},0),2)+LOOKUP(AF$2/12,{0,1500.001,4500.001,9000.001,35000.001,55000.001,80000.001},{0.03,0.1,0.2,0.25,0.3,0.35,0.45})*AF$2-LOOKUP(AF$2/12,{0,1500.001,4500.001,9000.001,35000.001,55000.001,80000.001},{0,105,555,1005,2755,5505,13505})</f>
        <v>462</v>
      </c>
      <c r="AG5" s="2">
        <f>12*ROUND(MAX(($B5-3500)*{0.03,0.1,0.2,0.25,0.3,0.35,0.45}-{0,105,555,1005,2755,5505,13505},0),2)+LOOKUP(AG$2/12,{0,1500.001,4500.001,9000.001,35000.001,55000.001,80000.001},{0.03,0.1,0.2,0.25,0.3,0.35,0.45})*AG$2-LOOKUP(AG$2/12,{0,1500.001,4500.001,9000.001,35000.001,55000.001,80000.001},{0,105,555,1005,2755,5505,13505})</f>
        <v>492</v>
      </c>
      <c r="AH5" s="2">
        <f>12*ROUND(MAX(($B5-3500)*{0.03,0.1,0.2,0.25,0.3,0.35,0.45}-{0,105,555,1005,2755,5505,13505},0),2)+LOOKUP(AH$2/12,{0,1500.001,4500.001,9000.001,35000.001,55000.001,80000.001},{0.03,0.1,0.2,0.25,0.3,0.35,0.45})*AH$2-LOOKUP(AH$2/12,{0,1500.001,4500.001,9000.001,35000.001,55000.001,80000.001},{0,105,555,1005,2755,5505,13505})</f>
        <v>522</v>
      </c>
      <c r="AI5" s="2">
        <f>12*ROUND(MAX(($B5-3500)*{0.03,0.1,0.2,0.25,0.3,0.35,0.45}-{0,105,555,1005,2755,5505,13505},0),2)+LOOKUP(AI$2/12,{0,1500.001,4500.001,9000.001,35000.001,55000.001,80000.001},{0.03,0.1,0.2,0.25,0.3,0.35,0.45})*AI$2-LOOKUP(AI$2/12,{0,1500.001,4500.001,9000.001,35000.001,55000.001,80000.001},{0,105,555,1005,2755,5505,13505})</f>
        <v>552</v>
      </c>
      <c r="AJ5" s="2">
        <f>12*ROUND(MAX(($B5-3500)*{0.03,0.1,0.2,0.25,0.3,0.35,0.45}-{0,105,555,1005,2755,5505,13505},0),2)+LOOKUP(AJ$2/12,{0,1500.001,4500.001,9000.001,35000.001,55000.001,80000.001},{0.03,0.1,0.2,0.25,0.3,0.35,0.45})*AJ$2-LOOKUP(AJ$2/12,{0,1500.001,4500.001,9000.001,35000.001,55000.001,80000.001},{0,105,555,1005,2755,5505,13505})</f>
        <v>582</v>
      </c>
      <c r="AK5" s="2">
        <f>12*ROUND(MAX(($B5-3500)*{0.03,0.1,0.2,0.25,0.3,0.35,0.45}-{0,105,555,1005,2755,5505,13505},0),2)+LOOKUP(AK$2/12,{0,1500.001,4500.001,9000.001,35000.001,55000.001,80000.001},{0.03,0.1,0.2,0.25,0.3,0.35,0.45})*AK$2-LOOKUP(AK$2/12,{0,1500.001,4500.001,9000.001,35000.001,55000.001,80000.001},{0,105,555,1005,2755,5505,13505})</f>
        <v>612</v>
      </c>
      <c r="AL5" s="2">
        <f>12*ROUND(MAX(($B5-3500)*{0.03,0.1,0.2,0.25,0.3,0.35,0.45}-{0,105,555,1005,2755,5505,13505},0),2)+LOOKUP(AL$2/12,{0,1500.001,4500.001,9000.001,35000.001,55000.001,80000.001},{0.03,0.1,0.2,0.25,0.3,0.35,0.45})*AL$2-LOOKUP(AL$2/12,{0,1500.001,4500.001,9000.001,35000.001,55000.001,80000.001},{0,105,555,1005,2755,5505,13505})</f>
        <v>1867</v>
      </c>
      <c r="AM5" s="2">
        <f>12*ROUND(MAX(($B5-3500)*{0.03,0.1,0.2,0.25,0.3,0.35,0.45}-{0,105,555,1005,2755,5505,13505},0),2)+LOOKUP(AM$2/12,{0,1500.001,4500.001,9000.001,35000.001,55000.001,80000.001},{0.03,0.1,0.2,0.25,0.3,0.35,0.45})*AM$2-LOOKUP(AM$2/12,{0,1500.001,4500.001,9000.001,35000.001,55000.001,80000.001},{0,105,555,1005,2755,5505,13505})</f>
        <v>1967</v>
      </c>
      <c r="AN5" s="2">
        <f>12*ROUND(MAX(($B5-3500)*{0.03,0.1,0.2,0.25,0.3,0.35,0.45}-{0,105,555,1005,2755,5505,13505},0),2)+LOOKUP(AN$2/12,{0,1500.001,4500.001,9000.001,35000.001,55000.001,80000.001},{0.03,0.1,0.2,0.25,0.3,0.35,0.45})*AN$2-LOOKUP(AN$2/12,{0,1500.001,4500.001,9000.001,35000.001,55000.001,80000.001},{0,105,555,1005,2755,5505,13505})</f>
        <v>2167</v>
      </c>
      <c r="AO5" s="2">
        <f>12*ROUND(MAX(($B5-3500)*{0.03,0.1,0.2,0.25,0.3,0.35,0.45}-{0,105,555,1005,2755,5505,13505},0),2)+LOOKUP(AO$2/12,{0,1500.001,4500.001,9000.001,35000.001,55000.001,80000.001},{0.03,0.1,0.2,0.25,0.3,0.35,0.45})*AO$2-LOOKUP(AO$2/12,{0,1500.001,4500.001,9000.001,35000.001,55000.001,80000.001},{0,105,555,1005,2755,5505,13505})</f>
        <v>2367</v>
      </c>
      <c r="AP5" s="2">
        <f>12*ROUND(MAX(($B5-3500)*{0.03,0.1,0.2,0.25,0.3,0.35,0.45}-{0,105,555,1005,2755,5505,13505},0),2)+LOOKUP(AP$2/12,{0,1500.001,4500.001,9000.001,35000.001,55000.001,80000.001},{0.03,0.1,0.2,0.25,0.3,0.35,0.45})*AP$2-LOOKUP(AP$2/12,{0,1500.001,4500.001,9000.001,35000.001,55000.001,80000.001},{0,105,555,1005,2755,5505,13505})</f>
        <v>2567</v>
      </c>
      <c r="AQ5" s="2">
        <f>12*ROUND(MAX(($B5-3500)*{0.03,0.1,0.2,0.25,0.3,0.35,0.45}-{0,105,555,1005,2755,5505,13505},0),2)+LOOKUP(AQ$2/12,{0,1500.001,4500.001,9000.001,35000.001,55000.001,80000.001},{0.03,0.1,0.2,0.25,0.3,0.35,0.45})*AQ$2-LOOKUP(AQ$2/12,{0,1500.001,4500.001,9000.001,35000.001,55000.001,80000.001},{0,105,555,1005,2755,5505,13505})</f>
        <v>2767</v>
      </c>
      <c r="AR5" s="2">
        <f>12*ROUND(MAX(($B5-3500)*{0.03,0.1,0.2,0.25,0.3,0.35,0.45}-{0,105,555,1005,2755,5505,13505},0),2)+LOOKUP(AR$2/12,{0,1500.001,4500.001,9000.001,35000.001,55000.001,80000.001},{0.03,0.1,0.2,0.25,0.3,0.35,0.45})*AR$2-LOOKUP(AR$2/12,{0,1500.001,4500.001,9000.001,35000.001,55000.001,80000.001},{0,105,555,1005,2755,5505,13505})</f>
        <v>2967</v>
      </c>
      <c r="AS5" s="2">
        <f>12*ROUND(MAX(($B5-3500)*{0.03,0.1,0.2,0.25,0.3,0.35,0.45}-{0,105,555,1005,2755,5505,13505},0),2)+LOOKUP(AS$2/12,{0,1500.001,4500.001,9000.001,35000.001,55000.001,80000.001},{0.03,0.1,0.2,0.25,0.3,0.35,0.45})*AS$2-LOOKUP(AS$2/12,{0,1500.001,4500.001,9000.001,35000.001,55000.001,80000.001},{0,105,555,1005,2755,5505,13505})</f>
        <v>3467</v>
      </c>
      <c r="AT5" s="12">
        <f>12*ROUND(MAX(($B5-3500)*{0.03,0.1,0.2,0.25,0.3,0.35,0.45}-{0,105,555,1005,2755,5505,13505},0),2)+LOOKUP(AT$2/12,{0,1500.001,4500.001,9000.001,35000.001,55000.001,80000.001},{0.03,0.1,0.2,0.25,0.3,0.35,0.45})*AT$2-LOOKUP(AT$2/12,{0,1500.001,4500.001,9000.001,35000.001,55000.001,80000.001},{0,105,555,1005,2755,5505,13505})</f>
        <v>3967</v>
      </c>
      <c r="AU5" s="2">
        <f>12*ROUND(MAX(($B5-3500)*{0.03,0.1,0.2,0.25,0.3,0.35,0.45}-{0,105,555,1005,2755,5505,13505},0),2)+LOOKUP(AU$2/12,{0,1500.001,4500.001,9000.001,35000.001,55000.001,80000.001},{0.03,0.1,0.2,0.25,0.3,0.35,0.45})*AU$2-LOOKUP(AU$2/12,{0,1500.001,4500.001,9000.001,35000.001,55000.001,80000.001},{0,105,555,1005,2755,5505,13505})</f>
        <v>4467</v>
      </c>
      <c r="AV5" s="2">
        <f>12*ROUND(MAX(($B5-3500)*{0.03,0.1,0.2,0.25,0.3,0.35,0.45}-{0,105,555,1005,2755,5505,13505},0),2)+LOOKUP(AV$2/12,{0,1500.001,4500.001,9000.001,35000.001,55000.001,80000.001},{0.03,0.1,0.2,0.25,0.3,0.35,0.45})*AV$2-LOOKUP(AV$2/12,{0,1500.001,4500.001,9000.001,35000.001,55000.001,80000.001},{0,105,555,1005,2755,5505,13505})</f>
        <v>4967</v>
      </c>
      <c r="AW5" s="2">
        <f>12*ROUND(MAX(($B5-3500)*{0.03,0.1,0.2,0.25,0.3,0.35,0.45}-{0,105,555,1005,2755,5505,13505},0),2)+LOOKUP(AW$2/12,{0,1500.001,4500.001,9000.001,35000.001,55000.001,80000.001},{0.03,0.1,0.2,0.25,0.3,0.35,0.45})*AW$2-LOOKUP(AW$2/12,{0,1500.001,4500.001,9000.001,35000.001,55000.001,80000.001},{0,105,555,1005,2755,5505,13505})</f>
        <v>10517</v>
      </c>
      <c r="AX5" s="2">
        <f>12*ROUND(MAX(($B5-3500)*{0.03,0.1,0.2,0.25,0.3,0.35,0.45}-{0,105,555,1005,2755,5505,13505},0),2)+LOOKUP(AX$2/12,{0,1500.001,4500.001,9000.001,35000.001,55000.001,80000.001},{0.03,0.1,0.2,0.25,0.3,0.35,0.45})*AX$2-LOOKUP(AX$2/12,{0,1500.001,4500.001,9000.001,35000.001,55000.001,80000.001},{0,105,555,1005,2755,5505,13505})</f>
        <v>11517</v>
      </c>
      <c r="AY5" s="2">
        <f>12*ROUND(MAX(($B5-3500)*{0.03,0.1,0.2,0.25,0.3,0.35,0.45}-{0,105,555,1005,2755,5505,13505},0),2)+LOOKUP(AY$2/12,{0,1500.001,4500.001,9000.001,35000.001,55000.001,80000.001},{0.03,0.1,0.2,0.25,0.3,0.35,0.45})*AY$2-LOOKUP(AY$2/12,{0,1500.001,4500.001,9000.001,35000.001,55000.001,80000.001},{0,105,555,1005,2755,5505,13505})</f>
        <v>12517</v>
      </c>
      <c r="AZ5" s="2">
        <f>12*ROUND(MAX(($B5-3500)*{0.03,0.1,0.2,0.25,0.3,0.35,0.45}-{0,105,555,1005,2755,5505,13505},0),2)+LOOKUP(AZ$2/12,{0,1500.001,4500.001,9000.001,35000.001,55000.001,80000.001},{0.03,0.1,0.2,0.25,0.3,0.35,0.45})*AZ$2-LOOKUP(AZ$2/12,{0,1500.001,4500.001,9000.001,35000.001,55000.001,80000.001},{0,105,555,1005,2755,5505,13505})</f>
        <v>13517</v>
      </c>
      <c r="BA5" s="2">
        <f>12*ROUND(MAX(($B5-3500)*{0.03,0.1,0.2,0.25,0.3,0.35,0.45}-{0,105,555,1005,2755,5505,13505},0),2)+LOOKUP(BA$2/12,{0,1500.001,4500.001,9000.001,35000.001,55000.001,80000.001},{0.03,0.1,0.2,0.25,0.3,0.35,0.45})*BA$2-LOOKUP(BA$2/12,{0,1500.001,4500.001,9000.001,35000.001,55000.001,80000.001},{0,105,555,1005,2755,5505,13505})</f>
        <v>14517</v>
      </c>
      <c r="BB5" s="2">
        <f>12*ROUND(MAX(($B5-3500)*{0.03,0.1,0.2,0.25,0.3,0.35,0.45}-{0,105,555,1005,2755,5505,13505},0),2)+LOOKUP(BB$2/12,{0,1500.001,4500.001,9000.001,35000.001,55000.001,80000.001},{0.03,0.1,0.2,0.25,0.3,0.35,0.45})*BB$2-LOOKUP(BB$2/12,{0,1500.001,4500.001,9000.001,35000.001,55000.001,80000.001},{0,105,555,1005,2755,5505,13505})</f>
        <v>15517</v>
      </c>
      <c r="BC5" s="2">
        <f>12*ROUND(MAX(($B5-3500)*{0.03,0.1,0.2,0.25,0.3,0.35,0.45}-{0,105,555,1005,2755,5505,13505},0),2)+LOOKUP(BC$2/12,{0,1500.001,4500.001,9000.001,35000.001,55000.001,80000.001},{0.03,0.1,0.2,0.25,0.3,0.35,0.45})*BC$2-LOOKUP(BC$2/12,{0,1500.001,4500.001,9000.001,35000.001,55000.001,80000.001},{0,105,555,1005,2755,5505,13505})</f>
        <v>16517</v>
      </c>
      <c r="BD5" s="2">
        <f>12*ROUND(MAX(($B5-3500)*{0.03,0.1,0.2,0.25,0.3,0.35,0.45}-{0,105,555,1005,2755,5505,13505},0),2)+LOOKUP(BD$2/12,{0,1500.001,4500.001,9000.001,35000.001,55000.001,80000.001},{0.03,0.1,0.2,0.25,0.3,0.35,0.45})*BD$2-LOOKUP(BD$2/12,{0,1500.001,4500.001,9000.001,35000.001,55000.001,80000.001},{0,105,555,1005,2755,5505,13505})</f>
        <v>17517</v>
      </c>
      <c r="BE5" s="2">
        <f>12*ROUND(MAX(($B5-3500)*{0.03,0.1,0.2,0.25,0.3,0.35,0.45}-{0,105,555,1005,2755,5505,13505},0),2)+LOOKUP(BE$2/12,{0,1500.001,4500.001,9000.001,35000.001,55000.001,80000.001},{0.03,0.1,0.2,0.25,0.3,0.35,0.45})*BE$2-LOOKUP(BE$2/12,{0,1500.001,4500.001,9000.001,35000.001,55000.001,80000.001},{0,105,555,1005,2755,5505,13505})</f>
        <v>18517</v>
      </c>
      <c r="BF5" s="2">
        <f>12*ROUND(MAX(($B5-3500)*{0.03,0.1,0.2,0.25,0.3,0.35,0.45}-{0,105,555,1005,2755,5505,13505},0),2)+LOOKUP(BF$2/12,{0,1500.001,4500.001,9000.001,35000.001,55000.001,80000.001},{0.03,0.1,0.2,0.25,0.3,0.35,0.45})*BF$2-LOOKUP(BF$2/12,{0,1500.001,4500.001,9000.001,35000.001,55000.001,80000.001},{0,105,555,1005,2755,5505,13505})</f>
        <v>19517</v>
      </c>
    </row>
    <row r="6" spans="1:58">
      <c r="A6" s="21"/>
      <c r="B6" s="22">
        <v>3800</v>
      </c>
      <c r="C6" s="26">
        <f>12*ROUND(MAX(($B6-3500)*{0.03,0.1,0.2,0.25,0.3,0.35,0.45}-{0,105,555,1005,2755,5505,13505},0),2)+LOOKUP(C$2/12,{0,1500.001,4500.001,9000.001,35000.001,55000.001,80000.001},{0.03,0.1,0.2,0.25,0.3,0.35,0.45})*C$2-LOOKUP(C$2/12,{0,1500.001,4500.001,9000.001,35000.001,55000.001,80000.001},{0,105,555,1005,2755,5505,13505})</f>
        <v>108</v>
      </c>
      <c r="D6" s="26">
        <f>12*ROUND(MAX(($B6-3500)*{0.03,0.1,0.2,0.25,0.3,0.35,0.45}-{0,105,555,1005,2755,5505,13505},0),2)+LOOKUP(D$2/12,{0,1500.001,4500.001,9000.001,35000.001,55000.001,80000.001},{0.03,0.1,0.2,0.25,0.3,0.35,0.45})*D$2-LOOKUP(D$2/12,{0,1500.001,4500.001,9000.001,35000.001,55000.001,80000.001},{0,105,555,1005,2755,5505,13505})</f>
        <v>114</v>
      </c>
      <c r="E6" s="26">
        <f>12*ROUND(MAX(($B6-3500)*{0.03,0.1,0.2,0.25,0.3,0.35,0.45}-{0,105,555,1005,2755,5505,13505},0),2)+LOOKUP(E$2/12,{0,1500.001,4500.001,9000.001,35000.001,55000.001,80000.001},{0.03,0.1,0.2,0.25,0.3,0.35,0.45})*E$2-LOOKUP(E$2/12,{0,1500.001,4500.001,9000.001,35000.001,55000.001,80000.001},{0,105,555,1005,2755,5505,13505})</f>
        <v>120</v>
      </c>
      <c r="F6" s="26">
        <f>12*ROUND(MAX(($B6-3500)*{0.03,0.1,0.2,0.25,0.3,0.35,0.45}-{0,105,555,1005,2755,5505,13505},0),2)+LOOKUP(F$2/12,{0,1500.001,4500.001,9000.001,35000.001,55000.001,80000.001},{0.03,0.1,0.2,0.25,0.3,0.35,0.45})*F$2-LOOKUP(F$2/12,{0,1500.001,4500.001,9000.001,35000.001,55000.001,80000.001},{0,105,555,1005,2755,5505,13505})</f>
        <v>126</v>
      </c>
      <c r="G6" s="26">
        <f>12*ROUND(MAX(($B6-3500)*{0.03,0.1,0.2,0.25,0.3,0.35,0.45}-{0,105,555,1005,2755,5505,13505},0),2)+LOOKUP(G$2/12,{0,1500.001,4500.001,9000.001,35000.001,55000.001,80000.001},{0.03,0.1,0.2,0.25,0.3,0.35,0.45})*G$2-LOOKUP(G$2/12,{0,1500.001,4500.001,9000.001,35000.001,55000.001,80000.001},{0,105,555,1005,2755,5505,13505})</f>
        <v>132</v>
      </c>
      <c r="H6" s="26">
        <f>12*ROUND(MAX(($B6-3500)*{0.03,0.1,0.2,0.25,0.3,0.35,0.45}-{0,105,555,1005,2755,5505,13505},0),2)+LOOKUP(H$2/12,{0,1500.001,4500.001,9000.001,35000.001,55000.001,80000.001},{0.03,0.1,0.2,0.25,0.3,0.35,0.45})*H$2-LOOKUP(H$2/12,{0,1500.001,4500.001,9000.001,35000.001,55000.001,80000.001},{0,105,555,1005,2755,5505,13505})</f>
        <v>138</v>
      </c>
      <c r="I6" s="25">
        <f>12*ROUND(MAX(($B6-3500)*{0.03,0.1,0.2,0.25,0.3,0.35,0.45}-{0,105,555,1005,2755,5505,13505},0),2)+LOOKUP(I$2/12,{0,1500.001,4500.001,9000.001,35000.001,55000.001,80000.001},{0.03,0.1,0.2,0.25,0.3,0.35,0.45})*I$2-LOOKUP(I$2/12,{0,1500.001,4500.001,9000.001,35000.001,55000.001,80000.001},{0,105,555,1005,2755,5505,13505})</f>
        <v>144</v>
      </c>
      <c r="J6" s="25">
        <f>12*ROUND(MAX(($B6-3500)*{0.03,0.1,0.2,0.25,0.3,0.35,0.45}-{0,105,555,1005,2755,5505,13505},0),2)+LOOKUP(J$2/12,{0,1500.001,4500.001,9000.001,35000.001,55000.001,80000.001},{0.03,0.1,0.2,0.25,0.3,0.35,0.45})*J$2-LOOKUP(J$2/12,{0,1500.001,4500.001,9000.001,35000.001,55000.001,80000.001},{0,105,555,1005,2755,5505,13505})</f>
        <v>150</v>
      </c>
      <c r="K6" s="25">
        <f>12*ROUND(MAX(($B6-3500)*{0.03,0.1,0.2,0.25,0.3,0.35,0.45}-{0,105,555,1005,2755,5505,13505},0),2)+LOOKUP(K$2/12,{0,1500.001,4500.001,9000.001,35000.001,55000.001,80000.001},{0.03,0.1,0.2,0.25,0.3,0.35,0.45})*K$2-LOOKUP(K$2/12,{0,1500.001,4500.001,9000.001,35000.001,55000.001,80000.001},{0,105,555,1005,2755,5505,13505})</f>
        <v>156</v>
      </c>
      <c r="L6" s="25">
        <f>12*ROUND(MAX(($B6-3500)*{0.03,0.1,0.2,0.25,0.3,0.35,0.45}-{0,105,555,1005,2755,5505,13505},0),2)+LOOKUP(L$2/12,{0,1500.001,4500.001,9000.001,35000.001,55000.001,80000.001},{0.03,0.1,0.2,0.25,0.3,0.35,0.45})*L$2-LOOKUP(L$2/12,{0,1500.001,4500.001,9000.001,35000.001,55000.001,80000.001},{0,105,555,1005,2755,5505,13505})</f>
        <v>162</v>
      </c>
      <c r="M6" s="28">
        <f>12*ROUND(MAX(($B6-3500)*{0.03,0.1,0.2,0.25,0.3,0.35,0.45}-{0,105,555,1005,2755,5505,13505},0),2)+LOOKUP(M$2/12,{0,1500.001,4500.001,9000.001,35000.001,55000.001,80000.001},{0.03,0.1,0.2,0.25,0.3,0.35,0.45})*M$2-LOOKUP(M$2/12,{0,1500.001,4500.001,9000.001,35000.001,55000.001,80000.001},{0,105,555,1005,2755,5505,13505})</f>
        <v>168</v>
      </c>
      <c r="N6" s="24">
        <f>12*ROUND(MAX(($B6-3500)*{0.03,0.1,0.2,0.25,0.3,0.35,0.45}-{0,105,555,1005,2755,5505,13505},0),2)+LOOKUP(N$2/12,{0,1500.001,4500.001,9000.001,35000.001,55000.001,80000.001},{0.03,0.1,0.2,0.25,0.3,0.35,0.45})*N$2-LOOKUP(N$2/12,{0,1500.001,4500.001,9000.001,35000.001,55000.001,80000.001},{0,105,555,1005,2755,5505,13505})</f>
        <v>183</v>
      </c>
      <c r="O6" s="24">
        <f>12*ROUND(MAX(($B6-3500)*{0.03,0.1,0.2,0.25,0.3,0.35,0.45}-{0,105,555,1005,2755,5505,13505},0),2)+LOOKUP(O$2/12,{0,1500.001,4500.001,9000.001,35000.001,55000.001,80000.001},{0.03,0.1,0.2,0.25,0.3,0.35,0.45})*O$2-LOOKUP(O$2/12,{0,1500.001,4500.001,9000.001,35000.001,55000.001,80000.001},{0,105,555,1005,2755,5505,13505})</f>
        <v>198</v>
      </c>
      <c r="P6" s="24">
        <f>12*ROUND(MAX(($B6-3500)*{0.03,0.1,0.2,0.25,0.3,0.35,0.45}-{0,105,555,1005,2755,5505,13505},0),2)+LOOKUP(P$2/12,{0,1500.001,4500.001,9000.001,35000.001,55000.001,80000.001},{0.03,0.1,0.2,0.25,0.3,0.35,0.45})*P$2-LOOKUP(P$2/12,{0,1500.001,4500.001,9000.001,35000.001,55000.001,80000.001},{0,105,555,1005,2755,5505,13505})</f>
        <v>213</v>
      </c>
      <c r="Q6" s="24">
        <f>12*ROUND(MAX(($B6-3500)*{0.03,0.1,0.2,0.25,0.3,0.35,0.45}-{0,105,555,1005,2755,5505,13505},0),2)+LOOKUP(Q$2/12,{0,1500.001,4500.001,9000.001,35000.001,55000.001,80000.001},{0.03,0.1,0.2,0.25,0.3,0.35,0.45})*Q$2-LOOKUP(Q$2/12,{0,1500.001,4500.001,9000.001,35000.001,55000.001,80000.001},{0,105,555,1005,2755,5505,13505})</f>
        <v>228</v>
      </c>
      <c r="R6" s="24">
        <f>12*ROUND(MAX(($B6-3500)*{0.03,0.1,0.2,0.25,0.3,0.35,0.45}-{0,105,555,1005,2755,5505,13505},0),2)+LOOKUP(R$2/12,{0,1500.001,4500.001,9000.001,35000.001,55000.001,80000.001},{0.03,0.1,0.2,0.25,0.3,0.35,0.45})*R$2-LOOKUP(R$2/12,{0,1500.001,4500.001,9000.001,35000.001,55000.001,80000.001},{0,105,555,1005,2755,5505,13505})</f>
        <v>243</v>
      </c>
      <c r="S6" s="24">
        <f>12*ROUND(MAX(($B6-3500)*{0.03,0.1,0.2,0.25,0.3,0.35,0.45}-{0,105,555,1005,2755,5505,13505},0),2)+LOOKUP(S$2/12,{0,1500.001,4500.001,9000.001,35000.001,55000.001,80000.001},{0.03,0.1,0.2,0.25,0.3,0.35,0.45})*S$2-LOOKUP(S$2/12,{0,1500.001,4500.001,9000.001,35000.001,55000.001,80000.001},{0,105,555,1005,2755,5505,13505})</f>
        <v>258</v>
      </c>
      <c r="T6" s="2">
        <f>12*ROUND(MAX(($B6-3500)*{0.03,0.1,0.2,0.25,0.3,0.35,0.45}-{0,105,555,1005,2755,5505,13505},0),2)+LOOKUP(T$2/12,{0,1500.001,4500.001,9000.001,35000.001,55000.001,80000.001},{0.03,0.1,0.2,0.25,0.3,0.35,0.45})*T$2-LOOKUP(T$2/12,{0,1500.001,4500.001,9000.001,35000.001,55000.001,80000.001},{0,105,555,1005,2755,5505,13505})</f>
        <v>273</v>
      </c>
      <c r="U6" s="2">
        <f>12*ROUND(MAX(($B6-3500)*{0.03,0.1,0.2,0.25,0.3,0.35,0.45}-{0,105,555,1005,2755,5505,13505},0),2)+LOOKUP(U$2/12,{0,1500.001,4500.001,9000.001,35000.001,55000.001,80000.001},{0.03,0.1,0.2,0.25,0.3,0.35,0.45})*U$2-LOOKUP(U$2/12,{0,1500.001,4500.001,9000.001,35000.001,55000.001,80000.001},{0,105,555,1005,2755,5505,13505})</f>
        <v>288</v>
      </c>
      <c r="V6" s="2">
        <f>12*ROUND(MAX(($B6-3500)*{0.03,0.1,0.2,0.25,0.3,0.35,0.45}-{0,105,555,1005,2755,5505,13505},0),2)+LOOKUP(V$2/12,{0,1500.001,4500.001,9000.001,35000.001,55000.001,80000.001},{0.03,0.1,0.2,0.25,0.3,0.35,0.45})*V$2-LOOKUP(V$2/12,{0,1500.001,4500.001,9000.001,35000.001,55000.001,80000.001},{0,105,555,1005,2755,5505,13505})</f>
        <v>303</v>
      </c>
      <c r="W6" s="2">
        <f>12*ROUND(MAX(($B6-3500)*{0.03,0.1,0.2,0.25,0.3,0.35,0.45}-{0,105,555,1005,2755,5505,13505},0),2)+LOOKUP(W$2/12,{0,1500.001,4500.001,9000.001,35000.001,55000.001,80000.001},{0.03,0.1,0.2,0.25,0.3,0.35,0.45})*W$2-LOOKUP(W$2/12,{0,1500.001,4500.001,9000.001,35000.001,55000.001,80000.001},{0,105,555,1005,2755,5505,13505})</f>
        <v>318</v>
      </c>
      <c r="X6" s="2">
        <f>12*ROUND(MAX(($B6-3500)*{0.03,0.1,0.2,0.25,0.3,0.35,0.45}-{0,105,555,1005,2755,5505,13505},0),2)+LOOKUP(X$2/12,{0,1500.001,4500.001,9000.001,35000.001,55000.001,80000.001},{0.03,0.1,0.2,0.25,0.3,0.35,0.45})*X$2-LOOKUP(X$2/12,{0,1500.001,4500.001,9000.001,35000.001,55000.001,80000.001},{0,105,555,1005,2755,5505,13505})</f>
        <v>333</v>
      </c>
      <c r="Y6" s="2">
        <f>12*ROUND(MAX(($B6-3500)*{0.03,0.1,0.2,0.25,0.3,0.35,0.45}-{0,105,555,1005,2755,5505,13505},0),2)+LOOKUP(Y$2/12,{0,1500.001,4500.001,9000.001,35000.001,55000.001,80000.001},{0.03,0.1,0.2,0.25,0.3,0.35,0.45})*Y$2-LOOKUP(Y$2/12,{0,1500.001,4500.001,9000.001,35000.001,55000.001,80000.001},{0,105,555,1005,2755,5505,13505})</f>
        <v>348</v>
      </c>
      <c r="Z6" s="2">
        <f>12*ROUND(MAX(($B6-3500)*{0.03,0.1,0.2,0.25,0.3,0.35,0.45}-{0,105,555,1005,2755,5505,13505},0),2)+LOOKUP(Z$2/12,{0,1500.001,4500.001,9000.001,35000.001,55000.001,80000.001},{0.03,0.1,0.2,0.25,0.3,0.35,0.45})*Z$2-LOOKUP(Z$2/12,{0,1500.001,4500.001,9000.001,35000.001,55000.001,80000.001},{0,105,555,1005,2755,5505,13505})</f>
        <v>363</v>
      </c>
      <c r="AA6" s="2">
        <f>12*ROUND(MAX(($B6-3500)*{0.03,0.1,0.2,0.25,0.3,0.35,0.45}-{0,105,555,1005,2755,5505,13505},0),2)+LOOKUP(AA$2/12,{0,1500.001,4500.001,9000.001,35000.001,55000.001,80000.001},{0.03,0.1,0.2,0.25,0.3,0.35,0.45})*AA$2-LOOKUP(AA$2/12,{0,1500.001,4500.001,9000.001,35000.001,55000.001,80000.001},{0,105,555,1005,2755,5505,13505})</f>
        <v>378</v>
      </c>
      <c r="AB6" s="2">
        <f>12*ROUND(MAX(($B6-3500)*{0.03,0.1,0.2,0.25,0.3,0.35,0.45}-{0,105,555,1005,2755,5505,13505},0),2)+LOOKUP(AB$2/12,{0,1500.001,4500.001,9000.001,35000.001,55000.001,80000.001},{0.03,0.1,0.2,0.25,0.3,0.35,0.45})*AB$2-LOOKUP(AB$2/12,{0,1500.001,4500.001,9000.001,35000.001,55000.001,80000.001},{0,105,555,1005,2755,5505,13505})</f>
        <v>393</v>
      </c>
      <c r="AC6" s="12">
        <f>12*ROUND(MAX(($B6-3500)*{0.03,0.1,0.2,0.25,0.3,0.35,0.45}-{0,105,555,1005,2755,5505,13505},0),2)+LOOKUP(AC$2/12,{0,1500.001,4500.001,9000.001,35000.001,55000.001,80000.001},{0.03,0.1,0.2,0.25,0.3,0.35,0.45})*AC$2-LOOKUP(AC$2/12,{0,1500.001,4500.001,9000.001,35000.001,55000.001,80000.001},{0,105,555,1005,2755,5505,13505})</f>
        <v>408</v>
      </c>
      <c r="AD6" s="2">
        <f>12*ROUND(MAX(($B6-3500)*{0.03,0.1,0.2,0.25,0.3,0.35,0.45}-{0,105,555,1005,2755,5505,13505},0),2)+LOOKUP(AD$2/12,{0,1500.001,4500.001,9000.001,35000.001,55000.001,80000.001},{0.03,0.1,0.2,0.25,0.3,0.35,0.45})*AD$2-LOOKUP(AD$2/12,{0,1500.001,4500.001,9000.001,35000.001,55000.001,80000.001},{0,105,555,1005,2755,5505,13505})</f>
        <v>438</v>
      </c>
      <c r="AE6" s="2">
        <f>12*ROUND(MAX(($B6-3500)*{0.03,0.1,0.2,0.25,0.3,0.35,0.45}-{0,105,555,1005,2755,5505,13505},0),2)+LOOKUP(AE$2/12,{0,1500.001,4500.001,9000.001,35000.001,55000.001,80000.001},{0.03,0.1,0.2,0.25,0.3,0.35,0.45})*AE$2-LOOKUP(AE$2/12,{0,1500.001,4500.001,9000.001,35000.001,55000.001,80000.001},{0,105,555,1005,2755,5505,13505})</f>
        <v>468</v>
      </c>
      <c r="AF6" s="2">
        <f>12*ROUND(MAX(($B6-3500)*{0.03,0.1,0.2,0.25,0.3,0.35,0.45}-{0,105,555,1005,2755,5505,13505},0),2)+LOOKUP(AF$2/12,{0,1500.001,4500.001,9000.001,35000.001,55000.001,80000.001},{0.03,0.1,0.2,0.25,0.3,0.35,0.45})*AF$2-LOOKUP(AF$2/12,{0,1500.001,4500.001,9000.001,35000.001,55000.001,80000.001},{0,105,555,1005,2755,5505,13505})</f>
        <v>498</v>
      </c>
      <c r="AG6" s="2">
        <f>12*ROUND(MAX(($B6-3500)*{0.03,0.1,0.2,0.25,0.3,0.35,0.45}-{0,105,555,1005,2755,5505,13505},0),2)+LOOKUP(AG$2/12,{0,1500.001,4500.001,9000.001,35000.001,55000.001,80000.001},{0.03,0.1,0.2,0.25,0.3,0.35,0.45})*AG$2-LOOKUP(AG$2/12,{0,1500.001,4500.001,9000.001,35000.001,55000.001,80000.001},{0,105,555,1005,2755,5505,13505})</f>
        <v>528</v>
      </c>
      <c r="AH6" s="2">
        <f>12*ROUND(MAX(($B6-3500)*{0.03,0.1,0.2,0.25,0.3,0.35,0.45}-{0,105,555,1005,2755,5505,13505},0),2)+LOOKUP(AH$2/12,{0,1500.001,4500.001,9000.001,35000.001,55000.001,80000.001},{0.03,0.1,0.2,0.25,0.3,0.35,0.45})*AH$2-LOOKUP(AH$2/12,{0,1500.001,4500.001,9000.001,35000.001,55000.001,80000.001},{0,105,555,1005,2755,5505,13505})</f>
        <v>558</v>
      </c>
      <c r="AI6" s="2">
        <f>12*ROUND(MAX(($B6-3500)*{0.03,0.1,0.2,0.25,0.3,0.35,0.45}-{0,105,555,1005,2755,5505,13505},0),2)+LOOKUP(AI$2/12,{0,1500.001,4500.001,9000.001,35000.001,55000.001,80000.001},{0.03,0.1,0.2,0.25,0.3,0.35,0.45})*AI$2-LOOKUP(AI$2/12,{0,1500.001,4500.001,9000.001,35000.001,55000.001,80000.001},{0,105,555,1005,2755,5505,13505})</f>
        <v>588</v>
      </c>
      <c r="AJ6" s="2">
        <f>12*ROUND(MAX(($B6-3500)*{0.03,0.1,0.2,0.25,0.3,0.35,0.45}-{0,105,555,1005,2755,5505,13505},0),2)+LOOKUP(AJ$2/12,{0,1500.001,4500.001,9000.001,35000.001,55000.001,80000.001},{0.03,0.1,0.2,0.25,0.3,0.35,0.45})*AJ$2-LOOKUP(AJ$2/12,{0,1500.001,4500.001,9000.001,35000.001,55000.001,80000.001},{0,105,555,1005,2755,5505,13505})</f>
        <v>618</v>
      </c>
      <c r="AK6" s="2">
        <f>12*ROUND(MAX(($B6-3500)*{0.03,0.1,0.2,0.25,0.3,0.35,0.45}-{0,105,555,1005,2755,5505,13505},0),2)+LOOKUP(AK$2/12,{0,1500.001,4500.001,9000.001,35000.001,55000.001,80000.001},{0.03,0.1,0.2,0.25,0.3,0.35,0.45})*AK$2-LOOKUP(AK$2/12,{0,1500.001,4500.001,9000.001,35000.001,55000.001,80000.001},{0,105,555,1005,2755,5505,13505})</f>
        <v>648</v>
      </c>
      <c r="AL6" s="2">
        <f>12*ROUND(MAX(($B6-3500)*{0.03,0.1,0.2,0.25,0.3,0.35,0.45}-{0,105,555,1005,2755,5505,13505},0),2)+LOOKUP(AL$2/12,{0,1500.001,4500.001,9000.001,35000.001,55000.001,80000.001},{0.03,0.1,0.2,0.25,0.3,0.35,0.45})*AL$2-LOOKUP(AL$2/12,{0,1500.001,4500.001,9000.001,35000.001,55000.001,80000.001},{0,105,555,1005,2755,5505,13505})</f>
        <v>1903</v>
      </c>
      <c r="AM6" s="2">
        <f>12*ROUND(MAX(($B6-3500)*{0.03,0.1,0.2,0.25,0.3,0.35,0.45}-{0,105,555,1005,2755,5505,13505},0),2)+LOOKUP(AM$2/12,{0,1500.001,4500.001,9000.001,35000.001,55000.001,80000.001},{0.03,0.1,0.2,0.25,0.3,0.35,0.45})*AM$2-LOOKUP(AM$2/12,{0,1500.001,4500.001,9000.001,35000.001,55000.001,80000.001},{0,105,555,1005,2755,5505,13505})</f>
        <v>2003</v>
      </c>
      <c r="AN6" s="2">
        <f>12*ROUND(MAX(($B6-3500)*{0.03,0.1,0.2,0.25,0.3,0.35,0.45}-{0,105,555,1005,2755,5505,13505},0),2)+LOOKUP(AN$2/12,{0,1500.001,4500.001,9000.001,35000.001,55000.001,80000.001},{0.03,0.1,0.2,0.25,0.3,0.35,0.45})*AN$2-LOOKUP(AN$2/12,{0,1500.001,4500.001,9000.001,35000.001,55000.001,80000.001},{0,105,555,1005,2755,5505,13505})</f>
        <v>2203</v>
      </c>
      <c r="AO6" s="2">
        <f>12*ROUND(MAX(($B6-3500)*{0.03,0.1,0.2,0.25,0.3,0.35,0.45}-{0,105,555,1005,2755,5505,13505},0),2)+LOOKUP(AO$2/12,{0,1500.001,4500.001,9000.001,35000.001,55000.001,80000.001},{0.03,0.1,0.2,0.25,0.3,0.35,0.45})*AO$2-LOOKUP(AO$2/12,{0,1500.001,4500.001,9000.001,35000.001,55000.001,80000.001},{0,105,555,1005,2755,5505,13505})</f>
        <v>2403</v>
      </c>
      <c r="AP6" s="2">
        <f>12*ROUND(MAX(($B6-3500)*{0.03,0.1,0.2,0.25,0.3,0.35,0.45}-{0,105,555,1005,2755,5505,13505},0),2)+LOOKUP(AP$2/12,{0,1500.001,4500.001,9000.001,35000.001,55000.001,80000.001},{0.03,0.1,0.2,0.25,0.3,0.35,0.45})*AP$2-LOOKUP(AP$2/12,{0,1500.001,4500.001,9000.001,35000.001,55000.001,80000.001},{0,105,555,1005,2755,5505,13505})</f>
        <v>2603</v>
      </c>
      <c r="AQ6" s="2">
        <f>12*ROUND(MAX(($B6-3500)*{0.03,0.1,0.2,0.25,0.3,0.35,0.45}-{0,105,555,1005,2755,5505,13505},0),2)+LOOKUP(AQ$2/12,{0,1500.001,4500.001,9000.001,35000.001,55000.001,80000.001},{0.03,0.1,0.2,0.25,0.3,0.35,0.45})*AQ$2-LOOKUP(AQ$2/12,{0,1500.001,4500.001,9000.001,35000.001,55000.001,80000.001},{0,105,555,1005,2755,5505,13505})</f>
        <v>2803</v>
      </c>
      <c r="AR6" s="2">
        <f>12*ROUND(MAX(($B6-3500)*{0.03,0.1,0.2,0.25,0.3,0.35,0.45}-{0,105,555,1005,2755,5505,13505},0),2)+LOOKUP(AR$2/12,{0,1500.001,4500.001,9000.001,35000.001,55000.001,80000.001},{0.03,0.1,0.2,0.25,0.3,0.35,0.45})*AR$2-LOOKUP(AR$2/12,{0,1500.001,4500.001,9000.001,35000.001,55000.001,80000.001},{0,105,555,1005,2755,5505,13505})</f>
        <v>3003</v>
      </c>
      <c r="AS6" s="2">
        <f>12*ROUND(MAX(($B6-3500)*{0.03,0.1,0.2,0.25,0.3,0.35,0.45}-{0,105,555,1005,2755,5505,13505},0),2)+LOOKUP(AS$2/12,{0,1500.001,4500.001,9000.001,35000.001,55000.001,80000.001},{0.03,0.1,0.2,0.25,0.3,0.35,0.45})*AS$2-LOOKUP(AS$2/12,{0,1500.001,4500.001,9000.001,35000.001,55000.001,80000.001},{0,105,555,1005,2755,5505,13505})</f>
        <v>3503</v>
      </c>
      <c r="AT6" s="12">
        <f>12*ROUND(MAX(($B6-3500)*{0.03,0.1,0.2,0.25,0.3,0.35,0.45}-{0,105,555,1005,2755,5505,13505},0),2)+LOOKUP(AT$2/12,{0,1500.001,4500.001,9000.001,35000.001,55000.001,80000.001},{0.03,0.1,0.2,0.25,0.3,0.35,0.45})*AT$2-LOOKUP(AT$2/12,{0,1500.001,4500.001,9000.001,35000.001,55000.001,80000.001},{0,105,555,1005,2755,5505,13505})</f>
        <v>4003</v>
      </c>
      <c r="AU6" s="2">
        <f>12*ROUND(MAX(($B6-3500)*{0.03,0.1,0.2,0.25,0.3,0.35,0.45}-{0,105,555,1005,2755,5505,13505},0),2)+LOOKUP(AU$2/12,{0,1500.001,4500.001,9000.001,35000.001,55000.001,80000.001},{0.03,0.1,0.2,0.25,0.3,0.35,0.45})*AU$2-LOOKUP(AU$2/12,{0,1500.001,4500.001,9000.001,35000.001,55000.001,80000.001},{0,105,555,1005,2755,5505,13505})</f>
        <v>4503</v>
      </c>
      <c r="AV6" s="2">
        <f>12*ROUND(MAX(($B6-3500)*{0.03,0.1,0.2,0.25,0.3,0.35,0.45}-{0,105,555,1005,2755,5505,13505},0),2)+LOOKUP(AV$2/12,{0,1500.001,4500.001,9000.001,35000.001,55000.001,80000.001},{0.03,0.1,0.2,0.25,0.3,0.35,0.45})*AV$2-LOOKUP(AV$2/12,{0,1500.001,4500.001,9000.001,35000.001,55000.001,80000.001},{0,105,555,1005,2755,5505,13505})</f>
        <v>5003</v>
      </c>
      <c r="AW6" s="2">
        <f>12*ROUND(MAX(($B6-3500)*{0.03,0.1,0.2,0.25,0.3,0.35,0.45}-{0,105,555,1005,2755,5505,13505},0),2)+LOOKUP(AW$2/12,{0,1500.001,4500.001,9000.001,35000.001,55000.001,80000.001},{0.03,0.1,0.2,0.25,0.3,0.35,0.45})*AW$2-LOOKUP(AW$2/12,{0,1500.001,4500.001,9000.001,35000.001,55000.001,80000.001},{0,105,555,1005,2755,5505,13505})</f>
        <v>10553</v>
      </c>
      <c r="AX6" s="2">
        <f>12*ROUND(MAX(($B6-3500)*{0.03,0.1,0.2,0.25,0.3,0.35,0.45}-{0,105,555,1005,2755,5505,13505},0),2)+LOOKUP(AX$2/12,{0,1500.001,4500.001,9000.001,35000.001,55000.001,80000.001},{0.03,0.1,0.2,0.25,0.3,0.35,0.45})*AX$2-LOOKUP(AX$2/12,{0,1500.001,4500.001,9000.001,35000.001,55000.001,80000.001},{0,105,555,1005,2755,5505,13505})</f>
        <v>11553</v>
      </c>
      <c r="AY6" s="2">
        <f>12*ROUND(MAX(($B6-3500)*{0.03,0.1,0.2,0.25,0.3,0.35,0.45}-{0,105,555,1005,2755,5505,13505},0),2)+LOOKUP(AY$2/12,{0,1500.001,4500.001,9000.001,35000.001,55000.001,80000.001},{0.03,0.1,0.2,0.25,0.3,0.35,0.45})*AY$2-LOOKUP(AY$2/12,{0,1500.001,4500.001,9000.001,35000.001,55000.001,80000.001},{0,105,555,1005,2755,5505,13505})</f>
        <v>12553</v>
      </c>
      <c r="AZ6" s="2">
        <f>12*ROUND(MAX(($B6-3500)*{0.03,0.1,0.2,0.25,0.3,0.35,0.45}-{0,105,555,1005,2755,5505,13505},0),2)+LOOKUP(AZ$2/12,{0,1500.001,4500.001,9000.001,35000.001,55000.001,80000.001},{0.03,0.1,0.2,0.25,0.3,0.35,0.45})*AZ$2-LOOKUP(AZ$2/12,{0,1500.001,4500.001,9000.001,35000.001,55000.001,80000.001},{0,105,555,1005,2755,5505,13505})</f>
        <v>13553</v>
      </c>
      <c r="BA6" s="2">
        <f>12*ROUND(MAX(($B6-3500)*{0.03,0.1,0.2,0.25,0.3,0.35,0.45}-{0,105,555,1005,2755,5505,13505},0),2)+LOOKUP(BA$2/12,{0,1500.001,4500.001,9000.001,35000.001,55000.001,80000.001},{0.03,0.1,0.2,0.25,0.3,0.35,0.45})*BA$2-LOOKUP(BA$2/12,{0,1500.001,4500.001,9000.001,35000.001,55000.001,80000.001},{0,105,555,1005,2755,5505,13505})</f>
        <v>14553</v>
      </c>
      <c r="BB6" s="2">
        <f>12*ROUND(MAX(($B6-3500)*{0.03,0.1,0.2,0.25,0.3,0.35,0.45}-{0,105,555,1005,2755,5505,13505},0),2)+LOOKUP(BB$2/12,{0,1500.001,4500.001,9000.001,35000.001,55000.001,80000.001},{0.03,0.1,0.2,0.25,0.3,0.35,0.45})*BB$2-LOOKUP(BB$2/12,{0,1500.001,4500.001,9000.001,35000.001,55000.001,80000.001},{0,105,555,1005,2755,5505,13505})</f>
        <v>15553</v>
      </c>
      <c r="BC6" s="2">
        <f>12*ROUND(MAX(($B6-3500)*{0.03,0.1,0.2,0.25,0.3,0.35,0.45}-{0,105,555,1005,2755,5505,13505},0),2)+LOOKUP(BC$2/12,{0,1500.001,4500.001,9000.001,35000.001,55000.001,80000.001},{0.03,0.1,0.2,0.25,0.3,0.35,0.45})*BC$2-LOOKUP(BC$2/12,{0,1500.001,4500.001,9000.001,35000.001,55000.001,80000.001},{0,105,555,1005,2755,5505,13505})</f>
        <v>16553</v>
      </c>
      <c r="BD6" s="2">
        <f>12*ROUND(MAX(($B6-3500)*{0.03,0.1,0.2,0.25,0.3,0.35,0.45}-{0,105,555,1005,2755,5505,13505},0),2)+LOOKUP(BD$2/12,{0,1500.001,4500.001,9000.001,35000.001,55000.001,80000.001},{0.03,0.1,0.2,0.25,0.3,0.35,0.45})*BD$2-LOOKUP(BD$2/12,{0,1500.001,4500.001,9000.001,35000.001,55000.001,80000.001},{0,105,555,1005,2755,5505,13505})</f>
        <v>17553</v>
      </c>
      <c r="BE6" s="2">
        <f>12*ROUND(MAX(($B6-3500)*{0.03,0.1,0.2,0.25,0.3,0.35,0.45}-{0,105,555,1005,2755,5505,13505},0),2)+LOOKUP(BE$2/12,{0,1500.001,4500.001,9000.001,35000.001,55000.001,80000.001},{0.03,0.1,0.2,0.25,0.3,0.35,0.45})*BE$2-LOOKUP(BE$2/12,{0,1500.001,4500.001,9000.001,35000.001,55000.001,80000.001},{0,105,555,1005,2755,5505,13505})</f>
        <v>18553</v>
      </c>
      <c r="BF6" s="2">
        <f>12*ROUND(MAX(($B6-3500)*{0.03,0.1,0.2,0.25,0.3,0.35,0.45}-{0,105,555,1005,2755,5505,13505},0),2)+LOOKUP(BF$2/12,{0,1500.001,4500.001,9000.001,35000.001,55000.001,80000.001},{0.03,0.1,0.2,0.25,0.3,0.35,0.45})*BF$2-LOOKUP(BF$2/12,{0,1500.001,4500.001,9000.001,35000.001,55000.001,80000.001},{0,105,555,1005,2755,5505,13505})</f>
        <v>19553</v>
      </c>
    </row>
    <row r="7" spans="1:58">
      <c r="A7" s="21"/>
      <c r="B7" s="22">
        <v>3900</v>
      </c>
      <c r="C7" s="26">
        <f>12*ROUND(MAX(($B7-3500)*{0.03,0.1,0.2,0.25,0.3,0.35,0.45}-{0,105,555,1005,2755,5505,13505},0),2)+LOOKUP(C$2/12,{0,1500.001,4500.001,9000.001,35000.001,55000.001,80000.001},{0.03,0.1,0.2,0.25,0.3,0.35,0.45})*C$2-LOOKUP(C$2/12,{0,1500.001,4500.001,9000.001,35000.001,55000.001,80000.001},{0,105,555,1005,2755,5505,13505})</f>
        <v>144</v>
      </c>
      <c r="D7" s="26">
        <f>12*ROUND(MAX(($B7-3500)*{0.03,0.1,0.2,0.25,0.3,0.35,0.45}-{0,105,555,1005,2755,5505,13505},0),2)+LOOKUP(D$2/12,{0,1500.001,4500.001,9000.001,35000.001,55000.001,80000.001},{0.03,0.1,0.2,0.25,0.3,0.35,0.45})*D$2-LOOKUP(D$2/12,{0,1500.001,4500.001,9000.001,35000.001,55000.001,80000.001},{0,105,555,1005,2755,5505,13505})</f>
        <v>150</v>
      </c>
      <c r="E7" s="26">
        <f>12*ROUND(MAX(($B7-3500)*{0.03,0.1,0.2,0.25,0.3,0.35,0.45}-{0,105,555,1005,2755,5505,13505},0),2)+LOOKUP(E$2/12,{0,1500.001,4500.001,9000.001,35000.001,55000.001,80000.001},{0.03,0.1,0.2,0.25,0.3,0.35,0.45})*E$2-LOOKUP(E$2/12,{0,1500.001,4500.001,9000.001,35000.001,55000.001,80000.001},{0,105,555,1005,2755,5505,13505})</f>
        <v>156</v>
      </c>
      <c r="F7" s="26">
        <f>12*ROUND(MAX(($B7-3500)*{0.03,0.1,0.2,0.25,0.3,0.35,0.45}-{0,105,555,1005,2755,5505,13505},0),2)+LOOKUP(F$2/12,{0,1500.001,4500.001,9000.001,35000.001,55000.001,80000.001},{0.03,0.1,0.2,0.25,0.3,0.35,0.45})*F$2-LOOKUP(F$2/12,{0,1500.001,4500.001,9000.001,35000.001,55000.001,80000.001},{0,105,555,1005,2755,5505,13505})</f>
        <v>162</v>
      </c>
      <c r="G7" s="26">
        <f>12*ROUND(MAX(($B7-3500)*{0.03,0.1,0.2,0.25,0.3,0.35,0.45}-{0,105,555,1005,2755,5505,13505},0),2)+LOOKUP(G$2/12,{0,1500.001,4500.001,9000.001,35000.001,55000.001,80000.001},{0.03,0.1,0.2,0.25,0.3,0.35,0.45})*G$2-LOOKUP(G$2/12,{0,1500.001,4500.001,9000.001,35000.001,55000.001,80000.001},{0,105,555,1005,2755,5505,13505})</f>
        <v>168</v>
      </c>
      <c r="H7" s="26">
        <f>12*ROUND(MAX(($B7-3500)*{0.03,0.1,0.2,0.25,0.3,0.35,0.45}-{0,105,555,1005,2755,5505,13505},0),2)+LOOKUP(H$2/12,{0,1500.001,4500.001,9000.001,35000.001,55000.001,80000.001},{0.03,0.1,0.2,0.25,0.3,0.35,0.45})*H$2-LOOKUP(H$2/12,{0,1500.001,4500.001,9000.001,35000.001,55000.001,80000.001},{0,105,555,1005,2755,5505,13505})</f>
        <v>174</v>
      </c>
      <c r="I7" s="25">
        <f>12*ROUND(MAX(($B7-3500)*{0.03,0.1,0.2,0.25,0.3,0.35,0.45}-{0,105,555,1005,2755,5505,13505},0),2)+LOOKUP(I$2/12,{0,1500.001,4500.001,9000.001,35000.001,55000.001,80000.001},{0.03,0.1,0.2,0.25,0.3,0.35,0.45})*I$2-LOOKUP(I$2/12,{0,1500.001,4500.001,9000.001,35000.001,55000.001,80000.001},{0,105,555,1005,2755,5505,13505})</f>
        <v>180</v>
      </c>
      <c r="J7" s="25">
        <f>12*ROUND(MAX(($B7-3500)*{0.03,0.1,0.2,0.25,0.3,0.35,0.45}-{0,105,555,1005,2755,5505,13505},0),2)+LOOKUP(J$2/12,{0,1500.001,4500.001,9000.001,35000.001,55000.001,80000.001},{0.03,0.1,0.2,0.25,0.3,0.35,0.45})*J$2-LOOKUP(J$2/12,{0,1500.001,4500.001,9000.001,35000.001,55000.001,80000.001},{0,105,555,1005,2755,5505,13505})</f>
        <v>186</v>
      </c>
      <c r="K7" s="25">
        <f>12*ROUND(MAX(($B7-3500)*{0.03,0.1,0.2,0.25,0.3,0.35,0.45}-{0,105,555,1005,2755,5505,13505},0),2)+LOOKUP(K$2/12,{0,1500.001,4500.001,9000.001,35000.001,55000.001,80000.001},{0.03,0.1,0.2,0.25,0.3,0.35,0.45})*K$2-LOOKUP(K$2/12,{0,1500.001,4500.001,9000.001,35000.001,55000.001,80000.001},{0,105,555,1005,2755,5505,13505})</f>
        <v>192</v>
      </c>
      <c r="L7" s="25">
        <f>12*ROUND(MAX(($B7-3500)*{0.03,0.1,0.2,0.25,0.3,0.35,0.45}-{0,105,555,1005,2755,5505,13505},0),2)+LOOKUP(L$2/12,{0,1500.001,4500.001,9000.001,35000.001,55000.001,80000.001},{0.03,0.1,0.2,0.25,0.3,0.35,0.45})*L$2-LOOKUP(L$2/12,{0,1500.001,4500.001,9000.001,35000.001,55000.001,80000.001},{0,105,555,1005,2755,5505,13505})</f>
        <v>198</v>
      </c>
      <c r="M7" s="28">
        <f>12*ROUND(MAX(($B7-3500)*{0.03,0.1,0.2,0.25,0.3,0.35,0.45}-{0,105,555,1005,2755,5505,13505},0),2)+LOOKUP(M$2/12,{0,1500.001,4500.001,9000.001,35000.001,55000.001,80000.001},{0.03,0.1,0.2,0.25,0.3,0.35,0.45})*M$2-LOOKUP(M$2/12,{0,1500.001,4500.001,9000.001,35000.001,55000.001,80000.001},{0,105,555,1005,2755,5505,13505})</f>
        <v>204</v>
      </c>
      <c r="N7" s="24">
        <f>12*ROUND(MAX(($B7-3500)*{0.03,0.1,0.2,0.25,0.3,0.35,0.45}-{0,105,555,1005,2755,5505,13505},0),2)+LOOKUP(N$2/12,{0,1500.001,4500.001,9000.001,35000.001,55000.001,80000.001},{0.03,0.1,0.2,0.25,0.3,0.35,0.45})*N$2-LOOKUP(N$2/12,{0,1500.001,4500.001,9000.001,35000.001,55000.001,80000.001},{0,105,555,1005,2755,5505,13505})</f>
        <v>219</v>
      </c>
      <c r="O7" s="24">
        <f>12*ROUND(MAX(($B7-3500)*{0.03,0.1,0.2,0.25,0.3,0.35,0.45}-{0,105,555,1005,2755,5505,13505},0),2)+LOOKUP(O$2/12,{0,1500.001,4500.001,9000.001,35000.001,55000.001,80000.001},{0.03,0.1,0.2,0.25,0.3,0.35,0.45})*O$2-LOOKUP(O$2/12,{0,1500.001,4500.001,9000.001,35000.001,55000.001,80000.001},{0,105,555,1005,2755,5505,13505})</f>
        <v>234</v>
      </c>
      <c r="P7" s="24">
        <f>12*ROUND(MAX(($B7-3500)*{0.03,0.1,0.2,0.25,0.3,0.35,0.45}-{0,105,555,1005,2755,5505,13505},0),2)+LOOKUP(P$2/12,{0,1500.001,4500.001,9000.001,35000.001,55000.001,80000.001},{0.03,0.1,0.2,0.25,0.3,0.35,0.45})*P$2-LOOKUP(P$2/12,{0,1500.001,4500.001,9000.001,35000.001,55000.001,80000.001},{0,105,555,1005,2755,5505,13505})</f>
        <v>249</v>
      </c>
      <c r="Q7" s="24">
        <f>12*ROUND(MAX(($B7-3500)*{0.03,0.1,0.2,0.25,0.3,0.35,0.45}-{0,105,555,1005,2755,5505,13505},0),2)+LOOKUP(Q$2/12,{0,1500.001,4500.001,9000.001,35000.001,55000.001,80000.001},{0.03,0.1,0.2,0.25,0.3,0.35,0.45})*Q$2-LOOKUP(Q$2/12,{0,1500.001,4500.001,9000.001,35000.001,55000.001,80000.001},{0,105,555,1005,2755,5505,13505})</f>
        <v>264</v>
      </c>
      <c r="R7" s="24">
        <f>12*ROUND(MAX(($B7-3500)*{0.03,0.1,0.2,0.25,0.3,0.35,0.45}-{0,105,555,1005,2755,5505,13505},0),2)+LOOKUP(R$2/12,{0,1500.001,4500.001,9000.001,35000.001,55000.001,80000.001},{0.03,0.1,0.2,0.25,0.3,0.35,0.45})*R$2-LOOKUP(R$2/12,{0,1500.001,4500.001,9000.001,35000.001,55000.001,80000.001},{0,105,555,1005,2755,5505,13505})</f>
        <v>279</v>
      </c>
      <c r="S7" s="24">
        <f>12*ROUND(MAX(($B7-3500)*{0.03,0.1,0.2,0.25,0.3,0.35,0.45}-{0,105,555,1005,2755,5505,13505},0),2)+LOOKUP(S$2/12,{0,1500.001,4500.001,9000.001,35000.001,55000.001,80000.001},{0.03,0.1,0.2,0.25,0.3,0.35,0.45})*S$2-LOOKUP(S$2/12,{0,1500.001,4500.001,9000.001,35000.001,55000.001,80000.001},{0,105,555,1005,2755,5505,13505})</f>
        <v>294</v>
      </c>
      <c r="T7" s="2">
        <f>12*ROUND(MAX(($B7-3500)*{0.03,0.1,0.2,0.25,0.3,0.35,0.45}-{0,105,555,1005,2755,5505,13505},0),2)+LOOKUP(T$2/12,{0,1500.001,4500.001,9000.001,35000.001,55000.001,80000.001},{0.03,0.1,0.2,0.25,0.3,0.35,0.45})*T$2-LOOKUP(T$2/12,{0,1500.001,4500.001,9000.001,35000.001,55000.001,80000.001},{0,105,555,1005,2755,5505,13505})</f>
        <v>309</v>
      </c>
      <c r="U7" s="2">
        <f>12*ROUND(MAX(($B7-3500)*{0.03,0.1,0.2,0.25,0.3,0.35,0.45}-{0,105,555,1005,2755,5505,13505},0),2)+LOOKUP(U$2/12,{0,1500.001,4500.001,9000.001,35000.001,55000.001,80000.001},{0.03,0.1,0.2,0.25,0.3,0.35,0.45})*U$2-LOOKUP(U$2/12,{0,1500.001,4500.001,9000.001,35000.001,55000.001,80000.001},{0,105,555,1005,2755,5505,13505})</f>
        <v>324</v>
      </c>
      <c r="V7" s="2">
        <f>12*ROUND(MAX(($B7-3500)*{0.03,0.1,0.2,0.25,0.3,0.35,0.45}-{0,105,555,1005,2755,5505,13505},0),2)+LOOKUP(V$2/12,{0,1500.001,4500.001,9000.001,35000.001,55000.001,80000.001},{0.03,0.1,0.2,0.25,0.3,0.35,0.45})*V$2-LOOKUP(V$2/12,{0,1500.001,4500.001,9000.001,35000.001,55000.001,80000.001},{0,105,555,1005,2755,5505,13505})</f>
        <v>339</v>
      </c>
      <c r="W7" s="2">
        <f>12*ROUND(MAX(($B7-3500)*{0.03,0.1,0.2,0.25,0.3,0.35,0.45}-{0,105,555,1005,2755,5505,13505},0),2)+LOOKUP(W$2/12,{0,1500.001,4500.001,9000.001,35000.001,55000.001,80000.001},{0.03,0.1,0.2,0.25,0.3,0.35,0.45})*W$2-LOOKUP(W$2/12,{0,1500.001,4500.001,9000.001,35000.001,55000.001,80000.001},{0,105,555,1005,2755,5505,13505})</f>
        <v>354</v>
      </c>
      <c r="X7" s="2">
        <f>12*ROUND(MAX(($B7-3500)*{0.03,0.1,0.2,0.25,0.3,0.35,0.45}-{0,105,555,1005,2755,5505,13505},0),2)+LOOKUP(X$2/12,{0,1500.001,4500.001,9000.001,35000.001,55000.001,80000.001},{0.03,0.1,0.2,0.25,0.3,0.35,0.45})*X$2-LOOKUP(X$2/12,{0,1500.001,4500.001,9000.001,35000.001,55000.001,80000.001},{0,105,555,1005,2755,5505,13505})</f>
        <v>369</v>
      </c>
      <c r="Y7" s="2">
        <f>12*ROUND(MAX(($B7-3500)*{0.03,0.1,0.2,0.25,0.3,0.35,0.45}-{0,105,555,1005,2755,5505,13505},0),2)+LOOKUP(Y$2/12,{0,1500.001,4500.001,9000.001,35000.001,55000.001,80000.001},{0.03,0.1,0.2,0.25,0.3,0.35,0.45})*Y$2-LOOKUP(Y$2/12,{0,1500.001,4500.001,9000.001,35000.001,55000.001,80000.001},{0,105,555,1005,2755,5505,13505})</f>
        <v>384</v>
      </c>
      <c r="Z7" s="2">
        <f>12*ROUND(MAX(($B7-3500)*{0.03,0.1,0.2,0.25,0.3,0.35,0.45}-{0,105,555,1005,2755,5505,13505},0),2)+LOOKUP(Z$2/12,{0,1500.001,4500.001,9000.001,35000.001,55000.001,80000.001},{0.03,0.1,0.2,0.25,0.3,0.35,0.45})*Z$2-LOOKUP(Z$2/12,{0,1500.001,4500.001,9000.001,35000.001,55000.001,80000.001},{0,105,555,1005,2755,5505,13505})</f>
        <v>399</v>
      </c>
      <c r="AA7" s="2">
        <f>12*ROUND(MAX(($B7-3500)*{0.03,0.1,0.2,0.25,0.3,0.35,0.45}-{0,105,555,1005,2755,5505,13505},0),2)+LOOKUP(AA$2/12,{0,1500.001,4500.001,9000.001,35000.001,55000.001,80000.001},{0.03,0.1,0.2,0.25,0.3,0.35,0.45})*AA$2-LOOKUP(AA$2/12,{0,1500.001,4500.001,9000.001,35000.001,55000.001,80000.001},{0,105,555,1005,2755,5505,13505})</f>
        <v>414</v>
      </c>
      <c r="AB7" s="2">
        <f>12*ROUND(MAX(($B7-3500)*{0.03,0.1,0.2,0.25,0.3,0.35,0.45}-{0,105,555,1005,2755,5505,13505},0),2)+LOOKUP(AB$2/12,{0,1500.001,4500.001,9000.001,35000.001,55000.001,80000.001},{0.03,0.1,0.2,0.25,0.3,0.35,0.45})*AB$2-LOOKUP(AB$2/12,{0,1500.001,4500.001,9000.001,35000.001,55000.001,80000.001},{0,105,555,1005,2755,5505,13505})</f>
        <v>429</v>
      </c>
      <c r="AC7" s="12">
        <f>12*ROUND(MAX(($B7-3500)*{0.03,0.1,0.2,0.25,0.3,0.35,0.45}-{0,105,555,1005,2755,5505,13505},0),2)+LOOKUP(AC$2/12,{0,1500.001,4500.001,9000.001,35000.001,55000.001,80000.001},{0.03,0.1,0.2,0.25,0.3,0.35,0.45})*AC$2-LOOKUP(AC$2/12,{0,1500.001,4500.001,9000.001,35000.001,55000.001,80000.001},{0,105,555,1005,2755,5505,13505})</f>
        <v>444</v>
      </c>
      <c r="AD7" s="2">
        <f>12*ROUND(MAX(($B7-3500)*{0.03,0.1,0.2,0.25,0.3,0.35,0.45}-{0,105,555,1005,2755,5505,13505},0),2)+LOOKUP(AD$2/12,{0,1500.001,4500.001,9000.001,35000.001,55000.001,80000.001},{0.03,0.1,0.2,0.25,0.3,0.35,0.45})*AD$2-LOOKUP(AD$2/12,{0,1500.001,4500.001,9000.001,35000.001,55000.001,80000.001},{0,105,555,1005,2755,5505,13505})</f>
        <v>474</v>
      </c>
      <c r="AE7" s="2">
        <f>12*ROUND(MAX(($B7-3500)*{0.03,0.1,0.2,0.25,0.3,0.35,0.45}-{0,105,555,1005,2755,5505,13505},0),2)+LOOKUP(AE$2/12,{0,1500.001,4500.001,9000.001,35000.001,55000.001,80000.001},{0.03,0.1,0.2,0.25,0.3,0.35,0.45})*AE$2-LOOKUP(AE$2/12,{0,1500.001,4500.001,9000.001,35000.001,55000.001,80000.001},{0,105,555,1005,2755,5505,13505})</f>
        <v>504</v>
      </c>
      <c r="AF7" s="2">
        <f>12*ROUND(MAX(($B7-3500)*{0.03,0.1,0.2,0.25,0.3,0.35,0.45}-{0,105,555,1005,2755,5505,13505},0),2)+LOOKUP(AF$2/12,{0,1500.001,4500.001,9000.001,35000.001,55000.001,80000.001},{0.03,0.1,0.2,0.25,0.3,0.35,0.45})*AF$2-LOOKUP(AF$2/12,{0,1500.001,4500.001,9000.001,35000.001,55000.001,80000.001},{0,105,555,1005,2755,5505,13505})</f>
        <v>534</v>
      </c>
      <c r="AG7" s="2">
        <f>12*ROUND(MAX(($B7-3500)*{0.03,0.1,0.2,0.25,0.3,0.35,0.45}-{0,105,555,1005,2755,5505,13505},0),2)+LOOKUP(AG$2/12,{0,1500.001,4500.001,9000.001,35000.001,55000.001,80000.001},{0.03,0.1,0.2,0.25,0.3,0.35,0.45})*AG$2-LOOKUP(AG$2/12,{0,1500.001,4500.001,9000.001,35000.001,55000.001,80000.001},{0,105,555,1005,2755,5505,13505})</f>
        <v>564</v>
      </c>
      <c r="AH7" s="2">
        <f>12*ROUND(MAX(($B7-3500)*{0.03,0.1,0.2,0.25,0.3,0.35,0.45}-{0,105,555,1005,2755,5505,13505},0),2)+LOOKUP(AH$2/12,{0,1500.001,4500.001,9000.001,35000.001,55000.001,80000.001},{0.03,0.1,0.2,0.25,0.3,0.35,0.45})*AH$2-LOOKUP(AH$2/12,{0,1500.001,4500.001,9000.001,35000.001,55000.001,80000.001},{0,105,555,1005,2755,5505,13505})</f>
        <v>594</v>
      </c>
      <c r="AI7" s="2">
        <f>12*ROUND(MAX(($B7-3500)*{0.03,0.1,0.2,0.25,0.3,0.35,0.45}-{0,105,555,1005,2755,5505,13505},0),2)+LOOKUP(AI$2/12,{0,1500.001,4500.001,9000.001,35000.001,55000.001,80000.001},{0.03,0.1,0.2,0.25,0.3,0.35,0.45})*AI$2-LOOKUP(AI$2/12,{0,1500.001,4500.001,9000.001,35000.001,55000.001,80000.001},{0,105,555,1005,2755,5505,13505})</f>
        <v>624</v>
      </c>
      <c r="AJ7" s="2">
        <f>12*ROUND(MAX(($B7-3500)*{0.03,0.1,0.2,0.25,0.3,0.35,0.45}-{0,105,555,1005,2755,5505,13505},0),2)+LOOKUP(AJ$2/12,{0,1500.001,4500.001,9000.001,35000.001,55000.001,80000.001},{0.03,0.1,0.2,0.25,0.3,0.35,0.45})*AJ$2-LOOKUP(AJ$2/12,{0,1500.001,4500.001,9000.001,35000.001,55000.001,80000.001},{0,105,555,1005,2755,5505,13505})</f>
        <v>654</v>
      </c>
      <c r="AK7" s="2">
        <f>12*ROUND(MAX(($B7-3500)*{0.03,0.1,0.2,0.25,0.3,0.35,0.45}-{0,105,555,1005,2755,5505,13505},0),2)+LOOKUP(AK$2/12,{0,1500.001,4500.001,9000.001,35000.001,55000.001,80000.001},{0.03,0.1,0.2,0.25,0.3,0.35,0.45})*AK$2-LOOKUP(AK$2/12,{0,1500.001,4500.001,9000.001,35000.001,55000.001,80000.001},{0,105,555,1005,2755,5505,13505})</f>
        <v>684</v>
      </c>
      <c r="AL7" s="2">
        <f>12*ROUND(MAX(($B7-3500)*{0.03,0.1,0.2,0.25,0.3,0.35,0.45}-{0,105,555,1005,2755,5505,13505},0),2)+LOOKUP(AL$2/12,{0,1500.001,4500.001,9000.001,35000.001,55000.001,80000.001},{0.03,0.1,0.2,0.25,0.3,0.35,0.45})*AL$2-LOOKUP(AL$2/12,{0,1500.001,4500.001,9000.001,35000.001,55000.001,80000.001},{0,105,555,1005,2755,5505,13505})</f>
        <v>1939</v>
      </c>
      <c r="AM7" s="2">
        <f>12*ROUND(MAX(($B7-3500)*{0.03,0.1,0.2,0.25,0.3,0.35,0.45}-{0,105,555,1005,2755,5505,13505},0),2)+LOOKUP(AM$2/12,{0,1500.001,4500.001,9000.001,35000.001,55000.001,80000.001},{0.03,0.1,0.2,0.25,0.3,0.35,0.45})*AM$2-LOOKUP(AM$2/12,{0,1500.001,4500.001,9000.001,35000.001,55000.001,80000.001},{0,105,555,1005,2755,5505,13505})</f>
        <v>2039</v>
      </c>
      <c r="AN7" s="2">
        <f>12*ROUND(MAX(($B7-3500)*{0.03,0.1,0.2,0.25,0.3,0.35,0.45}-{0,105,555,1005,2755,5505,13505},0),2)+LOOKUP(AN$2/12,{0,1500.001,4500.001,9000.001,35000.001,55000.001,80000.001},{0.03,0.1,0.2,0.25,0.3,0.35,0.45})*AN$2-LOOKUP(AN$2/12,{0,1500.001,4500.001,9000.001,35000.001,55000.001,80000.001},{0,105,555,1005,2755,5505,13505})</f>
        <v>2239</v>
      </c>
      <c r="AO7" s="2">
        <f>12*ROUND(MAX(($B7-3500)*{0.03,0.1,0.2,0.25,0.3,0.35,0.45}-{0,105,555,1005,2755,5505,13505},0),2)+LOOKUP(AO$2/12,{0,1500.001,4500.001,9000.001,35000.001,55000.001,80000.001},{0.03,0.1,0.2,0.25,0.3,0.35,0.45})*AO$2-LOOKUP(AO$2/12,{0,1500.001,4500.001,9000.001,35000.001,55000.001,80000.001},{0,105,555,1005,2755,5505,13505})</f>
        <v>2439</v>
      </c>
      <c r="AP7" s="2">
        <f>12*ROUND(MAX(($B7-3500)*{0.03,0.1,0.2,0.25,0.3,0.35,0.45}-{0,105,555,1005,2755,5505,13505},0),2)+LOOKUP(AP$2/12,{0,1500.001,4500.001,9000.001,35000.001,55000.001,80000.001},{0.03,0.1,0.2,0.25,0.3,0.35,0.45})*AP$2-LOOKUP(AP$2/12,{0,1500.001,4500.001,9000.001,35000.001,55000.001,80000.001},{0,105,555,1005,2755,5505,13505})</f>
        <v>2639</v>
      </c>
      <c r="AQ7" s="2">
        <f>12*ROUND(MAX(($B7-3500)*{0.03,0.1,0.2,0.25,0.3,0.35,0.45}-{0,105,555,1005,2755,5505,13505},0),2)+LOOKUP(AQ$2/12,{0,1500.001,4500.001,9000.001,35000.001,55000.001,80000.001},{0.03,0.1,0.2,0.25,0.3,0.35,0.45})*AQ$2-LOOKUP(AQ$2/12,{0,1500.001,4500.001,9000.001,35000.001,55000.001,80000.001},{0,105,555,1005,2755,5505,13505})</f>
        <v>2839</v>
      </c>
      <c r="AR7" s="2">
        <f>12*ROUND(MAX(($B7-3500)*{0.03,0.1,0.2,0.25,0.3,0.35,0.45}-{0,105,555,1005,2755,5505,13505},0),2)+LOOKUP(AR$2/12,{0,1500.001,4500.001,9000.001,35000.001,55000.001,80000.001},{0.03,0.1,0.2,0.25,0.3,0.35,0.45})*AR$2-LOOKUP(AR$2/12,{0,1500.001,4500.001,9000.001,35000.001,55000.001,80000.001},{0,105,555,1005,2755,5505,13505})</f>
        <v>3039</v>
      </c>
      <c r="AS7" s="2">
        <f>12*ROUND(MAX(($B7-3500)*{0.03,0.1,0.2,0.25,0.3,0.35,0.45}-{0,105,555,1005,2755,5505,13505},0),2)+LOOKUP(AS$2/12,{0,1500.001,4500.001,9000.001,35000.001,55000.001,80000.001},{0.03,0.1,0.2,0.25,0.3,0.35,0.45})*AS$2-LOOKUP(AS$2/12,{0,1500.001,4500.001,9000.001,35000.001,55000.001,80000.001},{0,105,555,1005,2755,5505,13505})</f>
        <v>3539</v>
      </c>
      <c r="AT7" s="12">
        <f>12*ROUND(MAX(($B7-3500)*{0.03,0.1,0.2,0.25,0.3,0.35,0.45}-{0,105,555,1005,2755,5505,13505},0),2)+LOOKUP(AT$2/12,{0,1500.001,4500.001,9000.001,35000.001,55000.001,80000.001},{0.03,0.1,0.2,0.25,0.3,0.35,0.45})*AT$2-LOOKUP(AT$2/12,{0,1500.001,4500.001,9000.001,35000.001,55000.001,80000.001},{0,105,555,1005,2755,5505,13505})</f>
        <v>4039</v>
      </c>
      <c r="AU7" s="2">
        <f>12*ROUND(MAX(($B7-3500)*{0.03,0.1,0.2,0.25,0.3,0.35,0.45}-{0,105,555,1005,2755,5505,13505},0),2)+LOOKUP(AU$2/12,{0,1500.001,4500.001,9000.001,35000.001,55000.001,80000.001},{0.03,0.1,0.2,0.25,0.3,0.35,0.45})*AU$2-LOOKUP(AU$2/12,{0,1500.001,4500.001,9000.001,35000.001,55000.001,80000.001},{0,105,555,1005,2755,5505,13505})</f>
        <v>4539</v>
      </c>
      <c r="AV7" s="2">
        <f>12*ROUND(MAX(($B7-3500)*{0.03,0.1,0.2,0.25,0.3,0.35,0.45}-{0,105,555,1005,2755,5505,13505},0),2)+LOOKUP(AV$2/12,{0,1500.001,4500.001,9000.001,35000.001,55000.001,80000.001},{0.03,0.1,0.2,0.25,0.3,0.35,0.45})*AV$2-LOOKUP(AV$2/12,{0,1500.001,4500.001,9000.001,35000.001,55000.001,80000.001},{0,105,555,1005,2755,5505,13505})</f>
        <v>5039</v>
      </c>
      <c r="AW7" s="2">
        <f>12*ROUND(MAX(($B7-3500)*{0.03,0.1,0.2,0.25,0.3,0.35,0.45}-{0,105,555,1005,2755,5505,13505},0),2)+LOOKUP(AW$2/12,{0,1500.001,4500.001,9000.001,35000.001,55000.001,80000.001},{0.03,0.1,0.2,0.25,0.3,0.35,0.45})*AW$2-LOOKUP(AW$2/12,{0,1500.001,4500.001,9000.001,35000.001,55000.001,80000.001},{0,105,555,1005,2755,5505,13505})</f>
        <v>10589</v>
      </c>
      <c r="AX7" s="2">
        <f>12*ROUND(MAX(($B7-3500)*{0.03,0.1,0.2,0.25,0.3,0.35,0.45}-{0,105,555,1005,2755,5505,13505},0),2)+LOOKUP(AX$2/12,{0,1500.001,4500.001,9000.001,35000.001,55000.001,80000.001},{0.03,0.1,0.2,0.25,0.3,0.35,0.45})*AX$2-LOOKUP(AX$2/12,{0,1500.001,4500.001,9000.001,35000.001,55000.001,80000.001},{0,105,555,1005,2755,5505,13505})</f>
        <v>11589</v>
      </c>
      <c r="AY7" s="2">
        <f>12*ROUND(MAX(($B7-3500)*{0.03,0.1,0.2,0.25,0.3,0.35,0.45}-{0,105,555,1005,2755,5505,13505},0),2)+LOOKUP(AY$2/12,{0,1500.001,4500.001,9000.001,35000.001,55000.001,80000.001},{0.03,0.1,0.2,0.25,0.3,0.35,0.45})*AY$2-LOOKUP(AY$2/12,{0,1500.001,4500.001,9000.001,35000.001,55000.001,80000.001},{0,105,555,1005,2755,5505,13505})</f>
        <v>12589</v>
      </c>
      <c r="AZ7" s="2">
        <f>12*ROUND(MAX(($B7-3500)*{0.03,0.1,0.2,0.25,0.3,0.35,0.45}-{0,105,555,1005,2755,5505,13505},0),2)+LOOKUP(AZ$2/12,{0,1500.001,4500.001,9000.001,35000.001,55000.001,80000.001},{0.03,0.1,0.2,0.25,0.3,0.35,0.45})*AZ$2-LOOKUP(AZ$2/12,{0,1500.001,4500.001,9000.001,35000.001,55000.001,80000.001},{0,105,555,1005,2755,5505,13505})</f>
        <v>13589</v>
      </c>
      <c r="BA7" s="2">
        <f>12*ROUND(MAX(($B7-3500)*{0.03,0.1,0.2,0.25,0.3,0.35,0.45}-{0,105,555,1005,2755,5505,13505},0),2)+LOOKUP(BA$2/12,{0,1500.001,4500.001,9000.001,35000.001,55000.001,80000.001},{0.03,0.1,0.2,0.25,0.3,0.35,0.45})*BA$2-LOOKUP(BA$2/12,{0,1500.001,4500.001,9000.001,35000.001,55000.001,80000.001},{0,105,555,1005,2755,5505,13505})</f>
        <v>14589</v>
      </c>
      <c r="BB7" s="2">
        <f>12*ROUND(MAX(($B7-3500)*{0.03,0.1,0.2,0.25,0.3,0.35,0.45}-{0,105,555,1005,2755,5505,13505},0),2)+LOOKUP(BB$2/12,{0,1500.001,4500.001,9000.001,35000.001,55000.001,80000.001},{0.03,0.1,0.2,0.25,0.3,0.35,0.45})*BB$2-LOOKUP(BB$2/12,{0,1500.001,4500.001,9000.001,35000.001,55000.001,80000.001},{0,105,555,1005,2755,5505,13505})</f>
        <v>15589</v>
      </c>
      <c r="BC7" s="2">
        <f>12*ROUND(MAX(($B7-3500)*{0.03,0.1,0.2,0.25,0.3,0.35,0.45}-{0,105,555,1005,2755,5505,13505},0),2)+LOOKUP(BC$2/12,{0,1500.001,4500.001,9000.001,35000.001,55000.001,80000.001},{0.03,0.1,0.2,0.25,0.3,0.35,0.45})*BC$2-LOOKUP(BC$2/12,{0,1500.001,4500.001,9000.001,35000.001,55000.001,80000.001},{0,105,555,1005,2755,5505,13505})</f>
        <v>16589</v>
      </c>
      <c r="BD7" s="2">
        <f>12*ROUND(MAX(($B7-3500)*{0.03,0.1,0.2,0.25,0.3,0.35,0.45}-{0,105,555,1005,2755,5505,13505},0),2)+LOOKUP(BD$2/12,{0,1500.001,4500.001,9000.001,35000.001,55000.001,80000.001},{0.03,0.1,0.2,0.25,0.3,0.35,0.45})*BD$2-LOOKUP(BD$2/12,{0,1500.001,4500.001,9000.001,35000.001,55000.001,80000.001},{0,105,555,1005,2755,5505,13505})</f>
        <v>17589</v>
      </c>
      <c r="BE7" s="2">
        <f>12*ROUND(MAX(($B7-3500)*{0.03,0.1,0.2,0.25,0.3,0.35,0.45}-{0,105,555,1005,2755,5505,13505},0),2)+LOOKUP(BE$2/12,{0,1500.001,4500.001,9000.001,35000.001,55000.001,80000.001},{0.03,0.1,0.2,0.25,0.3,0.35,0.45})*BE$2-LOOKUP(BE$2/12,{0,1500.001,4500.001,9000.001,35000.001,55000.001,80000.001},{0,105,555,1005,2755,5505,13505})</f>
        <v>18589</v>
      </c>
      <c r="BF7" s="2">
        <f>12*ROUND(MAX(($B7-3500)*{0.03,0.1,0.2,0.25,0.3,0.35,0.45}-{0,105,555,1005,2755,5505,13505},0),2)+LOOKUP(BF$2/12,{0,1500.001,4500.001,9000.001,35000.001,55000.001,80000.001},{0.03,0.1,0.2,0.25,0.3,0.35,0.45})*BF$2-LOOKUP(BF$2/12,{0,1500.001,4500.001,9000.001,35000.001,55000.001,80000.001},{0,105,555,1005,2755,5505,13505})</f>
        <v>19589</v>
      </c>
    </row>
    <row r="8" spans="1:58">
      <c r="A8" s="21"/>
      <c r="B8" s="22">
        <v>4000</v>
      </c>
      <c r="C8" s="26">
        <f>12*ROUND(MAX(($B8-3500)*{0.03,0.1,0.2,0.25,0.3,0.35,0.45}-{0,105,555,1005,2755,5505,13505},0),2)+LOOKUP(C$2/12,{0,1500.001,4500.001,9000.001,35000.001,55000.001,80000.001},{0.03,0.1,0.2,0.25,0.3,0.35,0.45})*C$2-LOOKUP(C$2/12,{0,1500.001,4500.001,9000.001,35000.001,55000.001,80000.001},{0,105,555,1005,2755,5505,13505})</f>
        <v>180</v>
      </c>
      <c r="D8" s="26">
        <f>12*ROUND(MAX(($B8-3500)*{0.03,0.1,0.2,0.25,0.3,0.35,0.45}-{0,105,555,1005,2755,5505,13505},0),2)+LOOKUP(D$2/12,{0,1500.001,4500.001,9000.001,35000.001,55000.001,80000.001},{0.03,0.1,0.2,0.25,0.3,0.35,0.45})*D$2-LOOKUP(D$2/12,{0,1500.001,4500.001,9000.001,35000.001,55000.001,80000.001},{0,105,555,1005,2755,5505,13505})</f>
        <v>186</v>
      </c>
      <c r="E8" s="26">
        <f>12*ROUND(MAX(($B8-3500)*{0.03,0.1,0.2,0.25,0.3,0.35,0.45}-{0,105,555,1005,2755,5505,13505},0),2)+LOOKUP(E$2/12,{0,1500.001,4500.001,9000.001,35000.001,55000.001,80000.001},{0.03,0.1,0.2,0.25,0.3,0.35,0.45})*E$2-LOOKUP(E$2/12,{0,1500.001,4500.001,9000.001,35000.001,55000.001,80000.001},{0,105,555,1005,2755,5505,13505})</f>
        <v>192</v>
      </c>
      <c r="F8" s="26">
        <f>12*ROUND(MAX(($B8-3500)*{0.03,0.1,0.2,0.25,0.3,0.35,0.45}-{0,105,555,1005,2755,5505,13505},0),2)+LOOKUP(F$2/12,{0,1500.001,4500.001,9000.001,35000.001,55000.001,80000.001},{0.03,0.1,0.2,0.25,0.3,0.35,0.45})*F$2-LOOKUP(F$2/12,{0,1500.001,4500.001,9000.001,35000.001,55000.001,80000.001},{0,105,555,1005,2755,5505,13505})</f>
        <v>198</v>
      </c>
      <c r="G8" s="26">
        <f>12*ROUND(MAX(($B8-3500)*{0.03,0.1,0.2,0.25,0.3,0.35,0.45}-{0,105,555,1005,2755,5505,13505},0),2)+LOOKUP(G$2/12,{0,1500.001,4500.001,9000.001,35000.001,55000.001,80000.001},{0.03,0.1,0.2,0.25,0.3,0.35,0.45})*G$2-LOOKUP(G$2/12,{0,1500.001,4500.001,9000.001,35000.001,55000.001,80000.001},{0,105,555,1005,2755,5505,13505})</f>
        <v>204</v>
      </c>
      <c r="H8" s="26">
        <f>12*ROUND(MAX(($B8-3500)*{0.03,0.1,0.2,0.25,0.3,0.35,0.45}-{0,105,555,1005,2755,5505,13505},0),2)+LOOKUP(H$2/12,{0,1500.001,4500.001,9000.001,35000.001,55000.001,80000.001},{0.03,0.1,0.2,0.25,0.3,0.35,0.45})*H$2-LOOKUP(H$2/12,{0,1500.001,4500.001,9000.001,35000.001,55000.001,80000.001},{0,105,555,1005,2755,5505,13505})</f>
        <v>210</v>
      </c>
      <c r="I8" s="25">
        <f>12*ROUND(MAX(($B8-3500)*{0.03,0.1,0.2,0.25,0.3,0.35,0.45}-{0,105,555,1005,2755,5505,13505},0),2)+LOOKUP(I$2/12,{0,1500.001,4500.001,9000.001,35000.001,55000.001,80000.001},{0.03,0.1,0.2,0.25,0.3,0.35,0.45})*I$2-LOOKUP(I$2/12,{0,1500.001,4500.001,9000.001,35000.001,55000.001,80000.001},{0,105,555,1005,2755,5505,13505})</f>
        <v>216</v>
      </c>
      <c r="J8" s="25">
        <f>12*ROUND(MAX(($B8-3500)*{0.03,0.1,0.2,0.25,0.3,0.35,0.45}-{0,105,555,1005,2755,5505,13505},0),2)+LOOKUP(J$2/12,{0,1500.001,4500.001,9000.001,35000.001,55000.001,80000.001},{0.03,0.1,0.2,0.25,0.3,0.35,0.45})*J$2-LOOKUP(J$2/12,{0,1500.001,4500.001,9000.001,35000.001,55000.001,80000.001},{0,105,555,1005,2755,5505,13505})</f>
        <v>222</v>
      </c>
      <c r="K8" s="25">
        <f>12*ROUND(MAX(($B8-3500)*{0.03,0.1,0.2,0.25,0.3,0.35,0.45}-{0,105,555,1005,2755,5505,13505},0),2)+LOOKUP(K$2/12,{0,1500.001,4500.001,9000.001,35000.001,55000.001,80000.001},{0.03,0.1,0.2,0.25,0.3,0.35,0.45})*K$2-LOOKUP(K$2/12,{0,1500.001,4500.001,9000.001,35000.001,55000.001,80000.001},{0,105,555,1005,2755,5505,13505})</f>
        <v>228</v>
      </c>
      <c r="L8" s="25">
        <f>12*ROUND(MAX(($B8-3500)*{0.03,0.1,0.2,0.25,0.3,0.35,0.45}-{0,105,555,1005,2755,5505,13505},0),2)+LOOKUP(L$2/12,{0,1500.001,4500.001,9000.001,35000.001,55000.001,80000.001},{0.03,0.1,0.2,0.25,0.3,0.35,0.45})*L$2-LOOKUP(L$2/12,{0,1500.001,4500.001,9000.001,35000.001,55000.001,80000.001},{0,105,555,1005,2755,5505,13505})</f>
        <v>234</v>
      </c>
      <c r="M8" s="28">
        <f>12*ROUND(MAX(($B8-3500)*{0.03,0.1,0.2,0.25,0.3,0.35,0.45}-{0,105,555,1005,2755,5505,13505},0),2)+LOOKUP(M$2/12,{0,1500.001,4500.001,9000.001,35000.001,55000.001,80000.001},{0.03,0.1,0.2,0.25,0.3,0.35,0.45})*M$2-LOOKUP(M$2/12,{0,1500.001,4500.001,9000.001,35000.001,55000.001,80000.001},{0,105,555,1005,2755,5505,13505})</f>
        <v>240</v>
      </c>
      <c r="N8" s="24">
        <f>12*ROUND(MAX(($B8-3500)*{0.03,0.1,0.2,0.25,0.3,0.35,0.45}-{0,105,555,1005,2755,5505,13505},0),2)+LOOKUP(N$2/12,{0,1500.001,4500.001,9000.001,35000.001,55000.001,80000.001},{0.03,0.1,0.2,0.25,0.3,0.35,0.45})*N$2-LOOKUP(N$2/12,{0,1500.001,4500.001,9000.001,35000.001,55000.001,80000.001},{0,105,555,1005,2755,5505,13505})</f>
        <v>255</v>
      </c>
      <c r="O8" s="24">
        <f>12*ROUND(MAX(($B8-3500)*{0.03,0.1,0.2,0.25,0.3,0.35,0.45}-{0,105,555,1005,2755,5505,13505},0),2)+LOOKUP(O$2/12,{0,1500.001,4500.001,9000.001,35000.001,55000.001,80000.001},{0.03,0.1,0.2,0.25,0.3,0.35,0.45})*O$2-LOOKUP(O$2/12,{0,1500.001,4500.001,9000.001,35000.001,55000.001,80000.001},{0,105,555,1005,2755,5505,13505})</f>
        <v>270</v>
      </c>
      <c r="P8" s="24">
        <f>12*ROUND(MAX(($B8-3500)*{0.03,0.1,0.2,0.25,0.3,0.35,0.45}-{0,105,555,1005,2755,5505,13505},0),2)+LOOKUP(P$2/12,{0,1500.001,4500.001,9000.001,35000.001,55000.001,80000.001},{0.03,0.1,0.2,0.25,0.3,0.35,0.45})*P$2-LOOKUP(P$2/12,{0,1500.001,4500.001,9000.001,35000.001,55000.001,80000.001},{0,105,555,1005,2755,5505,13505})</f>
        <v>285</v>
      </c>
      <c r="Q8" s="24">
        <f>12*ROUND(MAX(($B8-3500)*{0.03,0.1,0.2,0.25,0.3,0.35,0.45}-{0,105,555,1005,2755,5505,13505},0),2)+LOOKUP(Q$2/12,{0,1500.001,4500.001,9000.001,35000.001,55000.001,80000.001},{0.03,0.1,0.2,0.25,0.3,0.35,0.45})*Q$2-LOOKUP(Q$2/12,{0,1500.001,4500.001,9000.001,35000.001,55000.001,80000.001},{0,105,555,1005,2755,5505,13505})</f>
        <v>300</v>
      </c>
      <c r="R8" s="24">
        <f>12*ROUND(MAX(($B8-3500)*{0.03,0.1,0.2,0.25,0.3,0.35,0.45}-{0,105,555,1005,2755,5505,13505},0),2)+LOOKUP(R$2/12,{0,1500.001,4500.001,9000.001,35000.001,55000.001,80000.001},{0.03,0.1,0.2,0.25,0.3,0.35,0.45})*R$2-LOOKUP(R$2/12,{0,1500.001,4500.001,9000.001,35000.001,55000.001,80000.001},{0,105,555,1005,2755,5505,13505})</f>
        <v>315</v>
      </c>
      <c r="S8" s="24">
        <f>12*ROUND(MAX(($B8-3500)*{0.03,0.1,0.2,0.25,0.3,0.35,0.45}-{0,105,555,1005,2755,5505,13505},0),2)+LOOKUP(S$2/12,{0,1500.001,4500.001,9000.001,35000.001,55000.001,80000.001},{0.03,0.1,0.2,0.25,0.3,0.35,0.45})*S$2-LOOKUP(S$2/12,{0,1500.001,4500.001,9000.001,35000.001,55000.001,80000.001},{0,105,555,1005,2755,5505,13505})</f>
        <v>330</v>
      </c>
      <c r="T8" s="2">
        <f>12*ROUND(MAX(($B8-3500)*{0.03,0.1,0.2,0.25,0.3,0.35,0.45}-{0,105,555,1005,2755,5505,13505},0),2)+LOOKUP(T$2/12,{0,1500.001,4500.001,9000.001,35000.001,55000.001,80000.001},{0.03,0.1,0.2,0.25,0.3,0.35,0.45})*T$2-LOOKUP(T$2/12,{0,1500.001,4500.001,9000.001,35000.001,55000.001,80000.001},{0,105,555,1005,2755,5505,13505})</f>
        <v>345</v>
      </c>
      <c r="U8" s="2">
        <f>12*ROUND(MAX(($B8-3500)*{0.03,0.1,0.2,0.25,0.3,0.35,0.45}-{0,105,555,1005,2755,5505,13505},0),2)+LOOKUP(U$2/12,{0,1500.001,4500.001,9000.001,35000.001,55000.001,80000.001},{0.03,0.1,0.2,0.25,0.3,0.35,0.45})*U$2-LOOKUP(U$2/12,{0,1500.001,4500.001,9000.001,35000.001,55000.001,80000.001},{0,105,555,1005,2755,5505,13505})</f>
        <v>360</v>
      </c>
      <c r="V8" s="2">
        <f>12*ROUND(MAX(($B8-3500)*{0.03,0.1,0.2,0.25,0.3,0.35,0.45}-{0,105,555,1005,2755,5505,13505},0),2)+LOOKUP(V$2/12,{0,1500.001,4500.001,9000.001,35000.001,55000.001,80000.001},{0.03,0.1,0.2,0.25,0.3,0.35,0.45})*V$2-LOOKUP(V$2/12,{0,1500.001,4500.001,9000.001,35000.001,55000.001,80000.001},{0,105,555,1005,2755,5505,13505})</f>
        <v>375</v>
      </c>
      <c r="W8" s="2">
        <f>12*ROUND(MAX(($B8-3500)*{0.03,0.1,0.2,0.25,0.3,0.35,0.45}-{0,105,555,1005,2755,5505,13505},0),2)+LOOKUP(W$2/12,{0,1500.001,4500.001,9000.001,35000.001,55000.001,80000.001},{0.03,0.1,0.2,0.25,0.3,0.35,0.45})*W$2-LOOKUP(W$2/12,{0,1500.001,4500.001,9000.001,35000.001,55000.001,80000.001},{0,105,555,1005,2755,5505,13505})</f>
        <v>390</v>
      </c>
      <c r="X8" s="2">
        <f>12*ROUND(MAX(($B8-3500)*{0.03,0.1,0.2,0.25,0.3,0.35,0.45}-{0,105,555,1005,2755,5505,13505},0),2)+LOOKUP(X$2/12,{0,1500.001,4500.001,9000.001,35000.001,55000.001,80000.001},{0.03,0.1,0.2,0.25,0.3,0.35,0.45})*X$2-LOOKUP(X$2/12,{0,1500.001,4500.001,9000.001,35000.001,55000.001,80000.001},{0,105,555,1005,2755,5505,13505})</f>
        <v>405</v>
      </c>
      <c r="Y8" s="2">
        <f>12*ROUND(MAX(($B8-3500)*{0.03,0.1,0.2,0.25,0.3,0.35,0.45}-{0,105,555,1005,2755,5505,13505},0),2)+LOOKUP(Y$2/12,{0,1500.001,4500.001,9000.001,35000.001,55000.001,80000.001},{0.03,0.1,0.2,0.25,0.3,0.35,0.45})*Y$2-LOOKUP(Y$2/12,{0,1500.001,4500.001,9000.001,35000.001,55000.001,80000.001},{0,105,555,1005,2755,5505,13505})</f>
        <v>420</v>
      </c>
      <c r="Z8" s="2">
        <f>12*ROUND(MAX(($B8-3500)*{0.03,0.1,0.2,0.25,0.3,0.35,0.45}-{0,105,555,1005,2755,5505,13505},0),2)+LOOKUP(Z$2/12,{0,1500.001,4500.001,9000.001,35000.001,55000.001,80000.001},{0.03,0.1,0.2,0.25,0.3,0.35,0.45})*Z$2-LOOKUP(Z$2/12,{0,1500.001,4500.001,9000.001,35000.001,55000.001,80000.001},{0,105,555,1005,2755,5505,13505})</f>
        <v>435</v>
      </c>
      <c r="AA8" s="2">
        <f>12*ROUND(MAX(($B8-3500)*{0.03,0.1,0.2,0.25,0.3,0.35,0.45}-{0,105,555,1005,2755,5505,13505},0),2)+LOOKUP(AA$2/12,{0,1500.001,4500.001,9000.001,35000.001,55000.001,80000.001},{0.03,0.1,0.2,0.25,0.3,0.35,0.45})*AA$2-LOOKUP(AA$2/12,{0,1500.001,4500.001,9000.001,35000.001,55000.001,80000.001},{0,105,555,1005,2755,5505,13505})</f>
        <v>450</v>
      </c>
      <c r="AB8" s="2">
        <f>12*ROUND(MAX(($B8-3500)*{0.03,0.1,0.2,0.25,0.3,0.35,0.45}-{0,105,555,1005,2755,5505,13505},0),2)+LOOKUP(AB$2/12,{0,1500.001,4500.001,9000.001,35000.001,55000.001,80000.001},{0.03,0.1,0.2,0.25,0.3,0.35,0.45})*AB$2-LOOKUP(AB$2/12,{0,1500.001,4500.001,9000.001,35000.001,55000.001,80000.001},{0,105,555,1005,2755,5505,13505})</f>
        <v>465</v>
      </c>
      <c r="AC8" s="12">
        <f>12*ROUND(MAX(($B8-3500)*{0.03,0.1,0.2,0.25,0.3,0.35,0.45}-{0,105,555,1005,2755,5505,13505},0),2)+LOOKUP(AC$2/12,{0,1500.001,4500.001,9000.001,35000.001,55000.001,80000.001},{0.03,0.1,0.2,0.25,0.3,0.35,0.45})*AC$2-LOOKUP(AC$2/12,{0,1500.001,4500.001,9000.001,35000.001,55000.001,80000.001},{0,105,555,1005,2755,5505,13505})</f>
        <v>480</v>
      </c>
      <c r="AD8" s="2">
        <f>12*ROUND(MAX(($B8-3500)*{0.03,0.1,0.2,0.25,0.3,0.35,0.45}-{0,105,555,1005,2755,5505,13505},0),2)+LOOKUP(AD$2/12,{0,1500.001,4500.001,9000.001,35000.001,55000.001,80000.001},{0.03,0.1,0.2,0.25,0.3,0.35,0.45})*AD$2-LOOKUP(AD$2/12,{0,1500.001,4500.001,9000.001,35000.001,55000.001,80000.001},{0,105,555,1005,2755,5505,13505})</f>
        <v>510</v>
      </c>
      <c r="AE8" s="2">
        <f>12*ROUND(MAX(($B8-3500)*{0.03,0.1,0.2,0.25,0.3,0.35,0.45}-{0,105,555,1005,2755,5505,13505},0),2)+LOOKUP(AE$2/12,{0,1500.001,4500.001,9000.001,35000.001,55000.001,80000.001},{0.03,0.1,0.2,0.25,0.3,0.35,0.45})*AE$2-LOOKUP(AE$2/12,{0,1500.001,4500.001,9000.001,35000.001,55000.001,80000.001},{0,105,555,1005,2755,5505,13505})</f>
        <v>540</v>
      </c>
      <c r="AF8" s="2">
        <f>12*ROUND(MAX(($B8-3500)*{0.03,0.1,0.2,0.25,0.3,0.35,0.45}-{0,105,555,1005,2755,5505,13505},0),2)+LOOKUP(AF$2/12,{0,1500.001,4500.001,9000.001,35000.001,55000.001,80000.001},{0.03,0.1,0.2,0.25,0.3,0.35,0.45})*AF$2-LOOKUP(AF$2/12,{0,1500.001,4500.001,9000.001,35000.001,55000.001,80000.001},{0,105,555,1005,2755,5505,13505})</f>
        <v>570</v>
      </c>
      <c r="AG8" s="2">
        <f>12*ROUND(MAX(($B8-3500)*{0.03,0.1,0.2,0.25,0.3,0.35,0.45}-{0,105,555,1005,2755,5505,13505},0),2)+LOOKUP(AG$2/12,{0,1500.001,4500.001,9000.001,35000.001,55000.001,80000.001},{0.03,0.1,0.2,0.25,0.3,0.35,0.45})*AG$2-LOOKUP(AG$2/12,{0,1500.001,4500.001,9000.001,35000.001,55000.001,80000.001},{0,105,555,1005,2755,5505,13505})</f>
        <v>600</v>
      </c>
      <c r="AH8" s="2">
        <f>12*ROUND(MAX(($B8-3500)*{0.03,0.1,0.2,0.25,0.3,0.35,0.45}-{0,105,555,1005,2755,5505,13505},0),2)+LOOKUP(AH$2/12,{0,1500.001,4500.001,9000.001,35000.001,55000.001,80000.001},{0.03,0.1,0.2,0.25,0.3,0.35,0.45})*AH$2-LOOKUP(AH$2/12,{0,1500.001,4500.001,9000.001,35000.001,55000.001,80000.001},{0,105,555,1005,2755,5505,13505})</f>
        <v>630</v>
      </c>
      <c r="AI8" s="2">
        <f>12*ROUND(MAX(($B8-3500)*{0.03,0.1,0.2,0.25,0.3,0.35,0.45}-{0,105,555,1005,2755,5505,13505},0),2)+LOOKUP(AI$2/12,{0,1500.001,4500.001,9000.001,35000.001,55000.001,80000.001},{0.03,0.1,0.2,0.25,0.3,0.35,0.45})*AI$2-LOOKUP(AI$2/12,{0,1500.001,4500.001,9000.001,35000.001,55000.001,80000.001},{0,105,555,1005,2755,5505,13505})</f>
        <v>660</v>
      </c>
      <c r="AJ8" s="2">
        <f>12*ROUND(MAX(($B8-3500)*{0.03,0.1,0.2,0.25,0.3,0.35,0.45}-{0,105,555,1005,2755,5505,13505},0),2)+LOOKUP(AJ$2/12,{0,1500.001,4500.001,9000.001,35000.001,55000.001,80000.001},{0.03,0.1,0.2,0.25,0.3,0.35,0.45})*AJ$2-LOOKUP(AJ$2/12,{0,1500.001,4500.001,9000.001,35000.001,55000.001,80000.001},{0,105,555,1005,2755,5505,13505})</f>
        <v>690</v>
      </c>
      <c r="AK8" s="2">
        <f>12*ROUND(MAX(($B8-3500)*{0.03,0.1,0.2,0.25,0.3,0.35,0.45}-{0,105,555,1005,2755,5505,13505},0),2)+LOOKUP(AK$2/12,{0,1500.001,4500.001,9000.001,35000.001,55000.001,80000.001},{0.03,0.1,0.2,0.25,0.3,0.35,0.45})*AK$2-LOOKUP(AK$2/12,{0,1500.001,4500.001,9000.001,35000.001,55000.001,80000.001},{0,105,555,1005,2755,5505,13505})</f>
        <v>720</v>
      </c>
      <c r="AL8" s="2">
        <f>12*ROUND(MAX(($B8-3500)*{0.03,0.1,0.2,0.25,0.3,0.35,0.45}-{0,105,555,1005,2755,5505,13505},0),2)+LOOKUP(AL$2/12,{0,1500.001,4500.001,9000.001,35000.001,55000.001,80000.001},{0.03,0.1,0.2,0.25,0.3,0.35,0.45})*AL$2-LOOKUP(AL$2/12,{0,1500.001,4500.001,9000.001,35000.001,55000.001,80000.001},{0,105,555,1005,2755,5505,13505})</f>
        <v>1975</v>
      </c>
      <c r="AM8" s="2">
        <f>12*ROUND(MAX(($B8-3500)*{0.03,0.1,0.2,0.25,0.3,0.35,0.45}-{0,105,555,1005,2755,5505,13505},0),2)+LOOKUP(AM$2/12,{0,1500.001,4500.001,9000.001,35000.001,55000.001,80000.001},{0.03,0.1,0.2,0.25,0.3,0.35,0.45})*AM$2-LOOKUP(AM$2/12,{0,1500.001,4500.001,9000.001,35000.001,55000.001,80000.001},{0,105,555,1005,2755,5505,13505})</f>
        <v>2075</v>
      </c>
      <c r="AN8" s="2">
        <f>12*ROUND(MAX(($B8-3500)*{0.03,0.1,0.2,0.25,0.3,0.35,0.45}-{0,105,555,1005,2755,5505,13505},0),2)+LOOKUP(AN$2/12,{0,1500.001,4500.001,9000.001,35000.001,55000.001,80000.001},{0.03,0.1,0.2,0.25,0.3,0.35,0.45})*AN$2-LOOKUP(AN$2/12,{0,1500.001,4500.001,9000.001,35000.001,55000.001,80000.001},{0,105,555,1005,2755,5505,13505})</f>
        <v>2275</v>
      </c>
      <c r="AO8" s="2">
        <f>12*ROUND(MAX(($B8-3500)*{0.03,0.1,0.2,0.25,0.3,0.35,0.45}-{0,105,555,1005,2755,5505,13505},0),2)+LOOKUP(AO$2/12,{0,1500.001,4500.001,9000.001,35000.001,55000.001,80000.001},{0.03,0.1,0.2,0.25,0.3,0.35,0.45})*AO$2-LOOKUP(AO$2/12,{0,1500.001,4500.001,9000.001,35000.001,55000.001,80000.001},{0,105,555,1005,2755,5505,13505})</f>
        <v>2475</v>
      </c>
      <c r="AP8" s="2">
        <f>12*ROUND(MAX(($B8-3500)*{0.03,0.1,0.2,0.25,0.3,0.35,0.45}-{0,105,555,1005,2755,5505,13505},0),2)+LOOKUP(AP$2/12,{0,1500.001,4500.001,9000.001,35000.001,55000.001,80000.001},{0.03,0.1,0.2,0.25,0.3,0.35,0.45})*AP$2-LOOKUP(AP$2/12,{0,1500.001,4500.001,9000.001,35000.001,55000.001,80000.001},{0,105,555,1005,2755,5505,13505})</f>
        <v>2675</v>
      </c>
      <c r="AQ8" s="2">
        <f>12*ROUND(MAX(($B8-3500)*{0.03,0.1,0.2,0.25,0.3,0.35,0.45}-{0,105,555,1005,2755,5505,13505},0),2)+LOOKUP(AQ$2/12,{0,1500.001,4500.001,9000.001,35000.001,55000.001,80000.001},{0.03,0.1,0.2,0.25,0.3,0.35,0.45})*AQ$2-LOOKUP(AQ$2/12,{0,1500.001,4500.001,9000.001,35000.001,55000.001,80000.001},{0,105,555,1005,2755,5505,13505})</f>
        <v>2875</v>
      </c>
      <c r="AR8" s="2">
        <f>12*ROUND(MAX(($B8-3500)*{0.03,0.1,0.2,0.25,0.3,0.35,0.45}-{0,105,555,1005,2755,5505,13505},0),2)+LOOKUP(AR$2/12,{0,1500.001,4500.001,9000.001,35000.001,55000.001,80000.001},{0.03,0.1,0.2,0.25,0.3,0.35,0.45})*AR$2-LOOKUP(AR$2/12,{0,1500.001,4500.001,9000.001,35000.001,55000.001,80000.001},{0,105,555,1005,2755,5505,13505})</f>
        <v>3075</v>
      </c>
      <c r="AS8" s="2">
        <f>12*ROUND(MAX(($B8-3500)*{0.03,0.1,0.2,0.25,0.3,0.35,0.45}-{0,105,555,1005,2755,5505,13505},0),2)+LOOKUP(AS$2/12,{0,1500.001,4500.001,9000.001,35000.001,55000.001,80000.001},{0.03,0.1,0.2,0.25,0.3,0.35,0.45})*AS$2-LOOKUP(AS$2/12,{0,1500.001,4500.001,9000.001,35000.001,55000.001,80000.001},{0,105,555,1005,2755,5505,13505})</f>
        <v>3575</v>
      </c>
      <c r="AT8" s="12">
        <f>12*ROUND(MAX(($B8-3500)*{0.03,0.1,0.2,0.25,0.3,0.35,0.45}-{0,105,555,1005,2755,5505,13505},0),2)+LOOKUP(AT$2/12,{0,1500.001,4500.001,9000.001,35000.001,55000.001,80000.001},{0.03,0.1,0.2,0.25,0.3,0.35,0.45})*AT$2-LOOKUP(AT$2/12,{0,1500.001,4500.001,9000.001,35000.001,55000.001,80000.001},{0,105,555,1005,2755,5505,13505})</f>
        <v>4075</v>
      </c>
      <c r="AU8" s="2">
        <f>12*ROUND(MAX(($B8-3500)*{0.03,0.1,0.2,0.25,0.3,0.35,0.45}-{0,105,555,1005,2755,5505,13505},0),2)+LOOKUP(AU$2/12,{0,1500.001,4500.001,9000.001,35000.001,55000.001,80000.001},{0.03,0.1,0.2,0.25,0.3,0.35,0.45})*AU$2-LOOKUP(AU$2/12,{0,1500.001,4500.001,9000.001,35000.001,55000.001,80000.001},{0,105,555,1005,2755,5505,13505})</f>
        <v>4575</v>
      </c>
      <c r="AV8" s="2">
        <f>12*ROUND(MAX(($B8-3500)*{0.03,0.1,0.2,0.25,0.3,0.35,0.45}-{0,105,555,1005,2755,5505,13505},0),2)+LOOKUP(AV$2/12,{0,1500.001,4500.001,9000.001,35000.001,55000.001,80000.001},{0.03,0.1,0.2,0.25,0.3,0.35,0.45})*AV$2-LOOKUP(AV$2/12,{0,1500.001,4500.001,9000.001,35000.001,55000.001,80000.001},{0,105,555,1005,2755,5505,13505})</f>
        <v>5075</v>
      </c>
      <c r="AW8" s="2">
        <f>12*ROUND(MAX(($B8-3500)*{0.03,0.1,0.2,0.25,0.3,0.35,0.45}-{0,105,555,1005,2755,5505,13505},0),2)+LOOKUP(AW$2/12,{0,1500.001,4500.001,9000.001,35000.001,55000.001,80000.001},{0.03,0.1,0.2,0.25,0.3,0.35,0.45})*AW$2-LOOKUP(AW$2/12,{0,1500.001,4500.001,9000.001,35000.001,55000.001,80000.001},{0,105,555,1005,2755,5505,13505})</f>
        <v>10625</v>
      </c>
      <c r="AX8" s="2">
        <f>12*ROUND(MAX(($B8-3500)*{0.03,0.1,0.2,0.25,0.3,0.35,0.45}-{0,105,555,1005,2755,5505,13505},0),2)+LOOKUP(AX$2/12,{0,1500.001,4500.001,9000.001,35000.001,55000.001,80000.001},{0.03,0.1,0.2,0.25,0.3,0.35,0.45})*AX$2-LOOKUP(AX$2/12,{0,1500.001,4500.001,9000.001,35000.001,55000.001,80000.001},{0,105,555,1005,2755,5505,13505})</f>
        <v>11625</v>
      </c>
      <c r="AY8" s="2">
        <f>12*ROUND(MAX(($B8-3500)*{0.03,0.1,0.2,0.25,0.3,0.35,0.45}-{0,105,555,1005,2755,5505,13505},0),2)+LOOKUP(AY$2/12,{0,1500.001,4500.001,9000.001,35000.001,55000.001,80000.001},{0.03,0.1,0.2,0.25,0.3,0.35,0.45})*AY$2-LOOKUP(AY$2/12,{0,1500.001,4500.001,9000.001,35000.001,55000.001,80000.001},{0,105,555,1005,2755,5505,13505})</f>
        <v>12625</v>
      </c>
      <c r="AZ8" s="2">
        <f>12*ROUND(MAX(($B8-3500)*{0.03,0.1,0.2,0.25,0.3,0.35,0.45}-{0,105,555,1005,2755,5505,13505},0),2)+LOOKUP(AZ$2/12,{0,1500.001,4500.001,9000.001,35000.001,55000.001,80000.001},{0.03,0.1,0.2,0.25,0.3,0.35,0.45})*AZ$2-LOOKUP(AZ$2/12,{0,1500.001,4500.001,9000.001,35000.001,55000.001,80000.001},{0,105,555,1005,2755,5505,13505})</f>
        <v>13625</v>
      </c>
      <c r="BA8" s="2">
        <f>12*ROUND(MAX(($B8-3500)*{0.03,0.1,0.2,0.25,0.3,0.35,0.45}-{0,105,555,1005,2755,5505,13505},0),2)+LOOKUP(BA$2/12,{0,1500.001,4500.001,9000.001,35000.001,55000.001,80000.001},{0.03,0.1,0.2,0.25,0.3,0.35,0.45})*BA$2-LOOKUP(BA$2/12,{0,1500.001,4500.001,9000.001,35000.001,55000.001,80000.001},{0,105,555,1005,2755,5505,13505})</f>
        <v>14625</v>
      </c>
      <c r="BB8" s="2">
        <f>12*ROUND(MAX(($B8-3500)*{0.03,0.1,0.2,0.25,0.3,0.35,0.45}-{0,105,555,1005,2755,5505,13505},0),2)+LOOKUP(BB$2/12,{0,1500.001,4500.001,9000.001,35000.001,55000.001,80000.001},{0.03,0.1,0.2,0.25,0.3,0.35,0.45})*BB$2-LOOKUP(BB$2/12,{0,1500.001,4500.001,9000.001,35000.001,55000.001,80000.001},{0,105,555,1005,2755,5505,13505})</f>
        <v>15625</v>
      </c>
      <c r="BC8" s="2">
        <f>12*ROUND(MAX(($B8-3500)*{0.03,0.1,0.2,0.25,0.3,0.35,0.45}-{0,105,555,1005,2755,5505,13505},0),2)+LOOKUP(BC$2/12,{0,1500.001,4500.001,9000.001,35000.001,55000.001,80000.001},{0.03,0.1,0.2,0.25,0.3,0.35,0.45})*BC$2-LOOKUP(BC$2/12,{0,1500.001,4500.001,9000.001,35000.001,55000.001,80000.001},{0,105,555,1005,2755,5505,13505})</f>
        <v>16625</v>
      </c>
      <c r="BD8" s="2">
        <f>12*ROUND(MAX(($B8-3500)*{0.03,0.1,0.2,0.25,0.3,0.35,0.45}-{0,105,555,1005,2755,5505,13505},0),2)+LOOKUP(BD$2/12,{0,1500.001,4500.001,9000.001,35000.001,55000.001,80000.001},{0.03,0.1,0.2,0.25,0.3,0.35,0.45})*BD$2-LOOKUP(BD$2/12,{0,1500.001,4500.001,9000.001,35000.001,55000.001,80000.001},{0,105,555,1005,2755,5505,13505})</f>
        <v>17625</v>
      </c>
      <c r="BE8" s="2">
        <f>12*ROUND(MAX(($B8-3500)*{0.03,0.1,0.2,0.25,0.3,0.35,0.45}-{0,105,555,1005,2755,5505,13505},0),2)+LOOKUP(BE$2/12,{0,1500.001,4500.001,9000.001,35000.001,55000.001,80000.001},{0.03,0.1,0.2,0.25,0.3,0.35,0.45})*BE$2-LOOKUP(BE$2/12,{0,1500.001,4500.001,9000.001,35000.001,55000.001,80000.001},{0,105,555,1005,2755,5505,13505})</f>
        <v>18625</v>
      </c>
      <c r="BF8" s="2">
        <f>12*ROUND(MAX(($B8-3500)*{0.03,0.1,0.2,0.25,0.3,0.35,0.45}-{0,105,555,1005,2755,5505,13505},0),2)+LOOKUP(BF$2/12,{0,1500.001,4500.001,9000.001,35000.001,55000.001,80000.001},{0.03,0.1,0.2,0.25,0.3,0.35,0.45})*BF$2-LOOKUP(BF$2/12,{0,1500.001,4500.001,9000.001,35000.001,55000.001,80000.001},{0,105,555,1005,2755,5505,13505})</f>
        <v>19625</v>
      </c>
    </row>
    <row r="9" spans="1:58">
      <c r="A9" s="21"/>
      <c r="B9" s="22">
        <v>4100</v>
      </c>
      <c r="C9" s="25">
        <f>12*ROUND(MAX(($B9-3500)*{0.03,0.1,0.2,0.25,0.3,0.35,0.45}-{0,105,555,1005,2755,5505,13505},0),2)+LOOKUP(C$2/12,{0,1500.001,4500.001,9000.001,35000.001,55000.001,80000.001},{0.03,0.1,0.2,0.25,0.3,0.35,0.45})*C$2-LOOKUP(C$2/12,{0,1500.001,4500.001,9000.001,35000.001,55000.001,80000.001},{0,105,555,1005,2755,5505,13505})</f>
        <v>216</v>
      </c>
      <c r="D9" s="25">
        <f>12*ROUND(MAX(($B9-3500)*{0.03,0.1,0.2,0.25,0.3,0.35,0.45}-{0,105,555,1005,2755,5505,13505},0),2)+LOOKUP(D$2/12,{0,1500.001,4500.001,9000.001,35000.001,55000.001,80000.001},{0.03,0.1,0.2,0.25,0.3,0.35,0.45})*D$2-LOOKUP(D$2/12,{0,1500.001,4500.001,9000.001,35000.001,55000.001,80000.001},{0,105,555,1005,2755,5505,13505})</f>
        <v>222</v>
      </c>
      <c r="E9" s="25">
        <f>12*ROUND(MAX(($B9-3500)*{0.03,0.1,0.2,0.25,0.3,0.35,0.45}-{0,105,555,1005,2755,5505,13505},0),2)+LOOKUP(E$2/12,{0,1500.001,4500.001,9000.001,35000.001,55000.001,80000.001},{0.03,0.1,0.2,0.25,0.3,0.35,0.45})*E$2-LOOKUP(E$2/12,{0,1500.001,4500.001,9000.001,35000.001,55000.001,80000.001},{0,105,555,1005,2755,5505,13505})</f>
        <v>228</v>
      </c>
      <c r="F9" s="25">
        <f>12*ROUND(MAX(($B9-3500)*{0.03,0.1,0.2,0.25,0.3,0.35,0.45}-{0,105,555,1005,2755,5505,13505},0),2)+LOOKUP(F$2/12,{0,1500.001,4500.001,9000.001,35000.001,55000.001,80000.001},{0.03,0.1,0.2,0.25,0.3,0.35,0.45})*F$2-LOOKUP(F$2/12,{0,1500.001,4500.001,9000.001,35000.001,55000.001,80000.001},{0,105,555,1005,2755,5505,13505})</f>
        <v>234</v>
      </c>
      <c r="G9" s="25">
        <f>12*ROUND(MAX(($B9-3500)*{0.03,0.1,0.2,0.25,0.3,0.35,0.45}-{0,105,555,1005,2755,5505,13505},0),2)+LOOKUP(G$2/12,{0,1500.001,4500.001,9000.001,35000.001,55000.001,80000.001},{0.03,0.1,0.2,0.25,0.3,0.35,0.45})*G$2-LOOKUP(G$2/12,{0,1500.001,4500.001,9000.001,35000.001,55000.001,80000.001},{0,105,555,1005,2755,5505,13505})</f>
        <v>240</v>
      </c>
      <c r="H9" s="25">
        <f>12*ROUND(MAX(($B9-3500)*{0.03,0.1,0.2,0.25,0.3,0.35,0.45}-{0,105,555,1005,2755,5505,13505},0),2)+LOOKUP(H$2/12,{0,1500.001,4500.001,9000.001,35000.001,55000.001,80000.001},{0.03,0.1,0.2,0.25,0.3,0.35,0.45})*H$2-LOOKUP(H$2/12,{0,1500.001,4500.001,9000.001,35000.001,55000.001,80000.001},{0,105,555,1005,2755,5505,13505})</f>
        <v>246</v>
      </c>
      <c r="I9" s="25">
        <f>12*ROUND(MAX(($B9-3500)*{0.03,0.1,0.2,0.25,0.3,0.35,0.45}-{0,105,555,1005,2755,5505,13505},0),2)+LOOKUP(I$2/12,{0,1500.001,4500.001,9000.001,35000.001,55000.001,80000.001},{0.03,0.1,0.2,0.25,0.3,0.35,0.45})*I$2-LOOKUP(I$2/12,{0,1500.001,4500.001,9000.001,35000.001,55000.001,80000.001},{0,105,555,1005,2755,5505,13505})</f>
        <v>252</v>
      </c>
      <c r="J9" s="25">
        <f>12*ROUND(MAX(($B9-3500)*{0.03,0.1,0.2,0.25,0.3,0.35,0.45}-{0,105,555,1005,2755,5505,13505},0),2)+LOOKUP(J$2/12,{0,1500.001,4500.001,9000.001,35000.001,55000.001,80000.001},{0.03,0.1,0.2,0.25,0.3,0.35,0.45})*J$2-LOOKUP(J$2/12,{0,1500.001,4500.001,9000.001,35000.001,55000.001,80000.001},{0,105,555,1005,2755,5505,13505})</f>
        <v>258</v>
      </c>
      <c r="K9" s="25">
        <f>12*ROUND(MAX(($B9-3500)*{0.03,0.1,0.2,0.25,0.3,0.35,0.45}-{0,105,555,1005,2755,5505,13505},0),2)+LOOKUP(K$2/12,{0,1500.001,4500.001,9000.001,35000.001,55000.001,80000.001},{0.03,0.1,0.2,0.25,0.3,0.35,0.45})*K$2-LOOKUP(K$2/12,{0,1500.001,4500.001,9000.001,35000.001,55000.001,80000.001},{0,105,555,1005,2755,5505,13505})</f>
        <v>264</v>
      </c>
      <c r="L9" s="25">
        <f>12*ROUND(MAX(($B9-3500)*{0.03,0.1,0.2,0.25,0.3,0.35,0.45}-{0,105,555,1005,2755,5505,13505},0),2)+LOOKUP(L$2/12,{0,1500.001,4500.001,9000.001,35000.001,55000.001,80000.001},{0.03,0.1,0.2,0.25,0.3,0.35,0.45})*L$2-LOOKUP(L$2/12,{0,1500.001,4500.001,9000.001,35000.001,55000.001,80000.001},{0,105,555,1005,2755,5505,13505})</f>
        <v>270</v>
      </c>
      <c r="M9" s="28">
        <f>12*ROUND(MAX(($B9-3500)*{0.03,0.1,0.2,0.25,0.3,0.35,0.45}-{0,105,555,1005,2755,5505,13505},0),2)+LOOKUP(M$2/12,{0,1500.001,4500.001,9000.001,35000.001,55000.001,80000.001},{0.03,0.1,0.2,0.25,0.3,0.35,0.45})*M$2-LOOKUP(M$2/12,{0,1500.001,4500.001,9000.001,35000.001,55000.001,80000.001},{0,105,555,1005,2755,5505,13505})</f>
        <v>276</v>
      </c>
      <c r="N9" s="24">
        <f>12*ROUND(MAX(($B9-3500)*{0.03,0.1,0.2,0.25,0.3,0.35,0.45}-{0,105,555,1005,2755,5505,13505},0),2)+LOOKUP(N$2/12,{0,1500.001,4500.001,9000.001,35000.001,55000.001,80000.001},{0.03,0.1,0.2,0.25,0.3,0.35,0.45})*N$2-LOOKUP(N$2/12,{0,1500.001,4500.001,9000.001,35000.001,55000.001,80000.001},{0,105,555,1005,2755,5505,13505})</f>
        <v>291</v>
      </c>
      <c r="O9" s="24">
        <f>12*ROUND(MAX(($B9-3500)*{0.03,0.1,0.2,0.25,0.3,0.35,0.45}-{0,105,555,1005,2755,5505,13505},0),2)+LOOKUP(O$2/12,{0,1500.001,4500.001,9000.001,35000.001,55000.001,80000.001},{0.03,0.1,0.2,0.25,0.3,0.35,0.45})*O$2-LOOKUP(O$2/12,{0,1500.001,4500.001,9000.001,35000.001,55000.001,80000.001},{0,105,555,1005,2755,5505,13505})</f>
        <v>306</v>
      </c>
      <c r="P9" s="24">
        <f>12*ROUND(MAX(($B9-3500)*{0.03,0.1,0.2,0.25,0.3,0.35,0.45}-{0,105,555,1005,2755,5505,13505},0),2)+LOOKUP(P$2/12,{0,1500.001,4500.001,9000.001,35000.001,55000.001,80000.001},{0.03,0.1,0.2,0.25,0.3,0.35,0.45})*P$2-LOOKUP(P$2/12,{0,1500.001,4500.001,9000.001,35000.001,55000.001,80000.001},{0,105,555,1005,2755,5505,13505})</f>
        <v>321</v>
      </c>
      <c r="Q9" s="24">
        <f>12*ROUND(MAX(($B9-3500)*{0.03,0.1,0.2,0.25,0.3,0.35,0.45}-{0,105,555,1005,2755,5505,13505},0),2)+LOOKUP(Q$2/12,{0,1500.001,4500.001,9000.001,35000.001,55000.001,80000.001},{0.03,0.1,0.2,0.25,0.3,0.35,0.45})*Q$2-LOOKUP(Q$2/12,{0,1500.001,4500.001,9000.001,35000.001,55000.001,80000.001},{0,105,555,1005,2755,5505,13505})</f>
        <v>336</v>
      </c>
      <c r="R9" s="24">
        <f>12*ROUND(MAX(($B9-3500)*{0.03,0.1,0.2,0.25,0.3,0.35,0.45}-{0,105,555,1005,2755,5505,13505},0),2)+LOOKUP(R$2/12,{0,1500.001,4500.001,9000.001,35000.001,55000.001,80000.001},{0.03,0.1,0.2,0.25,0.3,0.35,0.45})*R$2-LOOKUP(R$2/12,{0,1500.001,4500.001,9000.001,35000.001,55000.001,80000.001},{0,105,555,1005,2755,5505,13505})</f>
        <v>351</v>
      </c>
      <c r="S9" s="24">
        <f>12*ROUND(MAX(($B9-3500)*{0.03,0.1,0.2,0.25,0.3,0.35,0.45}-{0,105,555,1005,2755,5505,13505},0),2)+LOOKUP(S$2/12,{0,1500.001,4500.001,9000.001,35000.001,55000.001,80000.001},{0.03,0.1,0.2,0.25,0.3,0.35,0.45})*S$2-LOOKUP(S$2/12,{0,1500.001,4500.001,9000.001,35000.001,55000.001,80000.001},{0,105,555,1005,2755,5505,13505})</f>
        <v>366</v>
      </c>
      <c r="T9" s="2">
        <f>12*ROUND(MAX(($B9-3500)*{0.03,0.1,0.2,0.25,0.3,0.35,0.45}-{0,105,555,1005,2755,5505,13505},0),2)+LOOKUP(T$2/12,{0,1500.001,4500.001,9000.001,35000.001,55000.001,80000.001},{0.03,0.1,0.2,0.25,0.3,0.35,0.45})*T$2-LOOKUP(T$2/12,{0,1500.001,4500.001,9000.001,35000.001,55000.001,80000.001},{0,105,555,1005,2755,5505,13505})</f>
        <v>381</v>
      </c>
      <c r="U9" s="2">
        <f>12*ROUND(MAX(($B9-3500)*{0.03,0.1,0.2,0.25,0.3,0.35,0.45}-{0,105,555,1005,2755,5505,13505},0),2)+LOOKUP(U$2/12,{0,1500.001,4500.001,9000.001,35000.001,55000.001,80000.001},{0.03,0.1,0.2,0.25,0.3,0.35,0.45})*U$2-LOOKUP(U$2/12,{0,1500.001,4500.001,9000.001,35000.001,55000.001,80000.001},{0,105,555,1005,2755,5505,13505})</f>
        <v>396</v>
      </c>
      <c r="V9" s="2">
        <f>12*ROUND(MAX(($B9-3500)*{0.03,0.1,0.2,0.25,0.3,0.35,0.45}-{0,105,555,1005,2755,5505,13505},0),2)+LOOKUP(V$2/12,{0,1500.001,4500.001,9000.001,35000.001,55000.001,80000.001},{0.03,0.1,0.2,0.25,0.3,0.35,0.45})*V$2-LOOKUP(V$2/12,{0,1500.001,4500.001,9000.001,35000.001,55000.001,80000.001},{0,105,555,1005,2755,5505,13505})</f>
        <v>411</v>
      </c>
      <c r="W9" s="2">
        <f>12*ROUND(MAX(($B9-3500)*{0.03,0.1,0.2,0.25,0.3,0.35,0.45}-{0,105,555,1005,2755,5505,13505},0),2)+LOOKUP(W$2/12,{0,1500.001,4500.001,9000.001,35000.001,55000.001,80000.001},{0.03,0.1,0.2,0.25,0.3,0.35,0.45})*W$2-LOOKUP(W$2/12,{0,1500.001,4500.001,9000.001,35000.001,55000.001,80000.001},{0,105,555,1005,2755,5505,13505})</f>
        <v>426</v>
      </c>
      <c r="X9" s="2">
        <f>12*ROUND(MAX(($B9-3500)*{0.03,0.1,0.2,0.25,0.3,0.35,0.45}-{0,105,555,1005,2755,5505,13505},0),2)+LOOKUP(X$2/12,{0,1500.001,4500.001,9000.001,35000.001,55000.001,80000.001},{0.03,0.1,0.2,0.25,0.3,0.35,0.45})*X$2-LOOKUP(X$2/12,{0,1500.001,4500.001,9000.001,35000.001,55000.001,80000.001},{0,105,555,1005,2755,5505,13505})</f>
        <v>441</v>
      </c>
      <c r="Y9" s="2">
        <f>12*ROUND(MAX(($B9-3500)*{0.03,0.1,0.2,0.25,0.3,0.35,0.45}-{0,105,555,1005,2755,5505,13505},0),2)+LOOKUP(Y$2/12,{0,1500.001,4500.001,9000.001,35000.001,55000.001,80000.001},{0.03,0.1,0.2,0.25,0.3,0.35,0.45})*Y$2-LOOKUP(Y$2/12,{0,1500.001,4500.001,9000.001,35000.001,55000.001,80000.001},{0,105,555,1005,2755,5505,13505})</f>
        <v>456</v>
      </c>
      <c r="Z9" s="2">
        <f>12*ROUND(MAX(($B9-3500)*{0.03,0.1,0.2,0.25,0.3,0.35,0.45}-{0,105,555,1005,2755,5505,13505},0),2)+LOOKUP(Z$2/12,{0,1500.001,4500.001,9000.001,35000.001,55000.001,80000.001},{0.03,0.1,0.2,0.25,0.3,0.35,0.45})*Z$2-LOOKUP(Z$2/12,{0,1500.001,4500.001,9000.001,35000.001,55000.001,80000.001},{0,105,555,1005,2755,5505,13505})</f>
        <v>471</v>
      </c>
      <c r="AA9" s="2">
        <f>12*ROUND(MAX(($B9-3500)*{0.03,0.1,0.2,0.25,0.3,0.35,0.45}-{0,105,555,1005,2755,5505,13505},0),2)+LOOKUP(AA$2/12,{0,1500.001,4500.001,9000.001,35000.001,55000.001,80000.001},{0.03,0.1,0.2,0.25,0.3,0.35,0.45})*AA$2-LOOKUP(AA$2/12,{0,1500.001,4500.001,9000.001,35000.001,55000.001,80000.001},{0,105,555,1005,2755,5505,13505})</f>
        <v>486</v>
      </c>
      <c r="AB9" s="2">
        <f>12*ROUND(MAX(($B9-3500)*{0.03,0.1,0.2,0.25,0.3,0.35,0.45}-{0,105,555,1005,2755,5505,13505},0),2)+LOOKUP(AB$2/12,{0,1500.001,4500.001,9000.001,35000.001,55000.001,80000.001},{0.03,0.1,0.2,0.25,0.3,0.35,0.45})*AB$2-LOOKUP(AB$2/12,{0,1500.001,4500.001,9000.001,35000.001,55000.001,80000.001},{0,105,555,1005,2755,5505,13505})</f>
        <v>501</v>
      </c>
      <c r="AC9" s="12">
        <f>12*ROUND(MAX(($B9-3500)*{0.03,0.1,0.2,0.25,0.3,0.35,0.45}-{0,105,555,1005,2755,5505,13505},0),2)+LOOKUP(AC$2/12,{0,1500.001,4500.001,9000.001,35000.001,55000.001,80000.001},{0.03,0.1,0.2,0.25,0.3,0.35,0.45})*AC$2-LOOKUP(AC$2/12,{0,1500.001,4500.001,9000.001,35000.001,55000.001,80000.001},{0,105,555,1005,2755,5505,13505})</f>
        <v>516</v>
      </c>
      <c r="AD9" s="2">
        <f>12*ROUND(MAX(($B9-3500)*{0.03,0.1,0.2,0.25,0.3,0.35,0.45}-{0,105,555,1005,2755,5505,13505},0),2)+LOOKUP(AD$2/12,{0,1500.001,4500.001,9000.001,35000.001,55000.001,80000.001},{0.03,0.1,0.2,0.25,0.3,0.35,0.45})*AD$2-LOOKUP(AD$2/12,{0,1500.001,4500.001,9000.001,35000.001,55000.001,80000.001},{0,105,555,1005,2755,5505,13505})</f>
        <v>546</v>
      </c>
      <c r="AE9" s="2">
        <f>12*ROUND(MAX(($B9-3500)*{0.03,0.1,0.2,0.25,0.3,0.35,0.45}-{0,105,555,1005,2755,5505,13505},0),2)+LOOKUP(AE$2/12,{0,1500.001,4500.001,9000.001,35000.001,55000.001,80000.001},{0.03,0.1,0.2,0.25,0.3,0.35,0.45})*AE$2-LOOKUP(AE$2/12,{0,1500.001,4500.001,9000.001,35000.001,55000.001,80000.001},{0,105,555,1005,2755,5505,13505})</f>
        <v>576</v>
      </c>
      <c r="AF9" s="2">
        <f>12*ROUND(MAX(($B9-3500)*{0.03,0.1,0.2,0.25,0.3,0.35,0.45}-{0,105,555,1005,2755,5505,13505},0),2)+LOOKUP(AF$2/12,{0,1500.001,4500.001,9000.001,35000.001,55000.001,80000.001},{0.03,0.1,0.2,0.25,0.3,0.35,0.45})*AF$2-LOOKUP(AF$2/12,{0,1500.001,4500.001,9000.001,35000.001,55000.001,80000.001},{0,105,555,1005,2755,5505,13505})</f>
        <v>606</v>
      </c>
      <c r="AG9" s="2">
        <f>12*ROUND(MAX(($B9-3500)*{0.03,0.1,0.2,0.25,0.3,0.35,0.45}-{0,105,555,1005,2755,5505,13505},0),2)+LOOKUP(AG$2/12,{0,1500.001,4500.001,9000.001,35000.001,55000.001,80000.001},{0.03,0.1,0.2,0.25,0.3,0.35,0.45})*AG$2-LOOKUP(AG$2/12,{0,1500.001,4500.001,9000.001,35000.001,55000.001,80000.001},{0,105,555,1005,2755,5505,13505})</f>
        <v>636</v>
      </c>
      <c r="AH9" s="2">
        <f>12*ROUND(MAX(($B9-3500)*{0.03,0.1,0.2,0.25,0.3,0.35,0.45}-{0,105,555,1005,2755,5505,13505},0),2)+LOOKUP(AH$2/12,{0,1500.001,4500.001,9000.001,35000.001,55000.001,80000.001},{0.03,0.1,0.2,0.25,0.3,0.35,0.45})*AH$2-LOOKUP(AH$2/12,{0,1500.001,4500.001,9000.001,35000.001,55000.001,80000.001},{0,105,555,1005,2755,5505,13505})</f>
        <v>666</v>
      </c>
      <c r="AI9" s="2">
        <f>12*ROUND(MAX(($B9-3500)*{0.03,0.1,0.2,0.25,0.3,0.35,0.45}-{0,105,555,1005,2755,5505,13505},0),2)+LOOKUP(AI$2/12,{0,1500.001,4500.001,9000.001,35000.001,55000.001,80000.001},{0.03,0.1,0.2,0.25,0.3,0.35,0.45})*AI$2-LOOKUP(AI$2/12,{0,1500.001,4500.001,9000.001,35000.001,55000.001,80000.001},{0,105,555,1005,2755,5505,13505})</f>
        <v>696</v>
      </c>
      <c r="AJ9" s="2">
        <f>12*ROUND(MAX(($B9-3500)*{0.03,0.1,0.2,0.25,0.3,0.35,0.45}-{0,105,555,1005,2755,5505,13505},0),2)+LOOKUP(AJ$2/12,{0,1500.001,4500.001,9000.001,35000.001,55000.001,80000.001},{0.03,0.1,0.2,0.25,0.3,0.35,0.45})*AJ$2-LOOKUP(AJ$2/12,{0,1500.001,4500.001,9000.001,35000.001,55000.001,80000.001},{0,105,555,1005,2755,5505,13505})</f>
        <v>726</v>
      </c>
      <c r="AK9" s="2">
        <f>12*ROUND(MAX(($B9-3500)*{0.03,0.1,0.2,0.25,0.3,0.35,0.45}-{0,105,555,1005,2755,5505,13505},0),2)+LOOKUP(AK$2/12,{0,1500.001,4500.001,9000.001,35000.001,55000.001,80000.001},{0.03,0.1,0.2,0.25,0.3,0.35,0.45})*AK$2-LOOKUP(AK$2/12,{0,1500.001,4500.001,9000.001,35000.001,55000.001,80000.001},{0,105,555,1005,2755,5505,13505})</f>
        <v>756</v>
      </c>
      <c r="AL9" s="2">
        <f>12*ROUND(MAX(($B9-3500)*{0.03,0.1,0.2,0.25,0.3,0.35,0.45}-{0,105,555,1005,2755,5505,13505},0),2)+LOOKUP(AL$2/12,{0,1500.001,4500.001,9000.001,35000.001,55000.001,80000.001},{0.03,0.1,0.2,0.25,0.3,0.35,0.45})*AL$2-LOOKUP(AL$2/12,{0,1500.001,4500.001,9000.001,35000.001,55000.001,80000.001},{0,105,555,1005,2755,5505,13505})</f>
        <v>2011</v>
      </c>
      <c r="AM9" s="2">
        <f>12*ROUND(MAX(($B9-3500)*{0.03,0.1,0.2,0.25,0.3,0.35,0.45}-{0,105,555,1005,2755,5505,13505},0),2)+LOOKUP(AM$2/12,{0,1500.001,4500.001,9000.001,35000.001,55000.001,80000.001},{0.03,0.1,0.2,0.25,0.3,0.35,0.45})*AM$2-LOOKUP(AM$2/12,{0,1500.001,4500.001,9000.001,35000.001,55000.001,80000.001},{0,105,555,1005,2755,5505,13505})</f>
        <v>2111</v>
      </c>
      <c r="AN9" s="2">
        <f>12*ROUND(MAX(($B9-3500)*{0.03,0.1,0.2,0.25,0.3,0.35,0.45}-{0,105,555,1005,2755,5505,13505},0),2)+LOOKUP(AN$2/12,{0,1500.001,4500.001,9000.001,35000.001,55000.001,80000.001},{0.03,0.1,0.2,0.25,0.3,0.35,0.45})*AN$2-LOOKUP(AN$2/12,{0,1500.001,4500.001,9000.001,35000.001,55000.001,80000.001},{0,105,555,1005,2755,5505,13505})</f>
        <v>2311</v>
      </c>
      <c r="AO9" s="2">
        <f>12*ROUND(MAX(($B9-3500)*{0.03,0.1,0.2,0.25,0.3,0.35,0.45}-{0,105,555,1005,2755,5505,13505},0),2)+LOOKUP(AO$2/12,{0,1500.001,4500.001,9000.001,35000.001,55000.001,80000.001},{0.03,0.1,0.2,0.25,0.3,0.35,0.45})*AO$2-LOOKUP(AO$2/12,{0,1500.001,4500.001,9000.001,35000.001,55000.001,80000.001},{0,105,555,1005,2755,5505,13505})</f>
        <v>2511</v>
      </c>
      <c r="AP9" s="2">
        <f>12*ROUND(MAX(($B9-3500)*{0.03,0.1,0.2,0.25,0.3,0.35,0.45}-{0,105,555,1005,2755,5505,13505},0),2)+LOOKUP(AP$2/12,{0,1500.001,4500.001,9000.001,35000.001,55000.001,80000.001},{0.03,0.1,0.2,0.25,0.3,0.35,0.45})*AP$2-LOOKUP(AP$2/12,{0,1500.001,4500.001,9000.001,35000.001,55000.001,80000.001},{0,105,555,1005,2755,5505,13505})</f>
        <v>2711</v>
      </c>
      <c r="AQ9" s="2">
        <f>12*ROUND(MAX(($B9-3500)*{0.03,0.1,0.2,0.25,0.3,0.35,0.45}-{0,105,555,1005,2755,5505,13505},0),2)+LOOKUP(AQ$2/12,{0,1500.001,4500.001,9000.001,35000.001,55000.001,80000.001},{0.03,0.1,0.2,0.25,0.3,0.35,0.45})*AQ$2-LOOKUP(AQ$2/12,{0,1500.001,4500.001,9000.001,35000.001,55000.001,80000.001},{0,105,555,1005,2755,5505,13505})</f>
        <v>2911</v>
      </c>
      <c r="AR9" s="2">
        <f>12*ROUND(MAX(($B9-3500)*{0.03,0.1,0.2,0.25,0.3,0.35,0.45}-{0,105,555,1005,2755,5505,13505},0),2)+LOOKUP(AR$2/12,{0,1500.001,4500.001,9000.001,35000.001,55000.001,80000.001},{0.03,0.1,0.2,0.25,0.3,0.35,0.45})*AR$2-LOOKUP(AR$2/12,{0,1500.001,4500.001,9000.001,35000.001,55000.001,80000.001},{0,105,555,1005,2755,5505,13505})</f>
        <v>3111</v>
      </c>
      <c r="AS9" s="2">
        <f>12*ROUND(MAX(($B9-3500)*{0.03,0.1,0.2,0.25,0.3,0.35,0.45}-{0,105,555,1005,2755,5505,13505},0),2)+LOOKUP(AS$2/12,{0,1500.001,4500.001,9000.001,35000.001,55000.001,80000.001},{0.03,0.1,0.2,0.25,0.3,0.35,0.45})*AS$2-LOOKUP(AS$2/12,{0,1500.001,4500.001,9000.001,35000.001,55000.001,80000.001},{0,105,555,1005,2755,5505,13505})</f>
        <v>3611</v>
      </c>
      <c r="AT9" s="12">
        <f>12*ROUND(MAX(($B9-3500)*{0.03,0.1,0.2,0.25,0.3,0.35,0.45}-{0,105,555,1005,2755,5505,13505},0),2)+LOOKUP(AT$2/12,{0,1500.001,4500.001,9000.001,35000.001,55000.001,80000.001},{0.03,0.1,0.2,0.25,0.3,0.35,0.45})*AT$2-LOOKUP(AT$2/12,{0,1500.001,4500.001,9000.001,35000.001,55000.001,80000.001},{0,105,555,1005,2755,5505,13505})</f>
        <v>4111</v>
      </c>
      <c r="AU9" s="2">
        <f>12*ROUND(MAX(($B9-3500)*{0.03,0.1,0.2,0.25,0.3,0.35,0.45}-{0,105,555,1005,2755,5505,13505},0),2)+LOOKUP(AU$2/12,{0,1500.001,4500.001,9000.001,35000.001,55000.001,80000.001},{0.03,0.1,0.2,0.25,0.3,0.35,0.45})*AU$2-LOOKUP(AU$2/12,{0,1500.001,4500.001,9000.001,35000.001,55000.001,80000.001},{0,105,555,1005,2755,5505,13505})</f>
        <v>4611</v>
      </c>
      <c r="AV9" s="2">
        <f>12*ROUND(MAX(($B9-3500)*{0.03,0.1,0.2,0.25,0.3,0.35,0.45}-{0,105,555,1005,2755,5505,13505},0),2)+LOOKUP(AV$2/12,{0,1500.001,4500.001,9000.001,35000.001,55000.001,80000.001},{0.03,0.1,0.2,0.25,0.3,0.35,0.45})*AV$2-LOOKUP(AV$2/12,{0,1500.001,4500.001,9000.001,35000.001,55000.001,80000.001},{0,105,555,1005,2755,5505,13505})</f>
        <v>5111</v>
      </c>
      <c r="AW9" s="2">
        <f>12*ROUND(MAX(($B9-3500)*{0.03,0.1,0.2,0.25,0.3,0.35,0.45}-{0,105,555,1005,2755,5505,13505},0),2)+LOOKUP(AW$2/12,{0,1500.001,4500.001,9000.001,35000.001,55000.001,80000.001},{0.03,0.1,0.2,0.25,0.3,0.35,0.45})*AW$2-LOOKUP(AW$2/12,{0,1500.001,4500.001,9000.001,35000.001,55000.001,80000.001},{0,105,555,1005,2755,5505,13505})</f>
        <v>10661</v>
      </c>
      <c r="AX9" s="2">
        <f>12*ROUND(MAX(($B9-3500)*{0.03,0.1,0.2,0.25,0.3,0.35,0.45}-{0,105,555,1005,2755,5505,13505},0),2)+LOOKUP(AX$2/12,{0,1500.001,4500.001,9000.001,35000.001,55000.001,80000.001},{0.03,0.1,0.2,0.25,0.3,0.35,0.45})*AX$2-LOOKUP(AX$2/12,{0,1500.001,4500.001,9000.001,35000.001,55000.001,80000.001},{0,105,555,1005,2755,5505,13505})</f>
        <v>11661</v>
      </c>
      <c r="AY9" s="2">
        <f>12*ROUND(MAX(($B9-3500)*{0.03,0.1,0.2,0.25,0.3,0.35,0.45}-{0,105,555,1005,2755,5505,13505},0),2)+LOOKUP(AY$2/12,{0,1500.001,4500.001,9000.001,35000.001,55000.001,80000.001},{0.03,0.1,0.2,0.25,0.3,0.35,0.45})*AY$2-LOOKUP(AY$2/12,{0,1500.001,4500.001,9000.001,35000.001,55000.001,80000.001},{0,105,555,1005,2755,5505,13505})</f>
        <v>12661</v>
      </c>
      <c r="AZ9" s="2">
        <f>12*ROUND(MAX(($B9-3500)*{0.03,0.1,0.2,0.25,0.3,0.35,0.45}-{0,105,555,1005,2755,5505,13505},0),2)+LOOKUP(AZ$2/12,{0,1500.001,4500.001,9000.001,35000.001,55000.001,80000.001},{0.03,0.1,0.2,0.25,0.3,0.35,0.45})*AZ$2-LOOKUP(AZ$2/12,{0,1500.001,4500.001,9000.001,35000.001,55000.001,80000.001},{0,105,555,1005,2755,5505,13505})</f>
        <v>13661</v>
      </c>
      <c r="BA9" s="2">
        <f>12*ROUND(MAX(($B9-3500)*{0.03,0.1,0.2,0.25,0.3,0.35,0.45}-{0,105,555,1005,2755,5505,13505},0),2)+LOOKUP(BA$2/12,{0,1500.001,4500.001,9000.001,35000.001,55000.001,80000.001},{0.03,0.1,0.2,0.25,0.3,0.35,0.45})*BA$2-LOOKUP(BA$2/12,{0,1500.001,4500.001,9000.001,35000.001,55000.001,80000.001},{0,105,555,1005,2755,5505,13505})</f>
        <v>14661</v>
      </c>
      <c r="BB9" s="2">
        <f>12*ROUND(MAX(($B9-3500)*{0.03,0.1,0.2,0.25,0.3,0.35,0.45}-{0,105,555,1005,2755,5505,13505},0),2)+LOOKUP(BB$2/12,{0,1500.001,4500.001,9000.001,35000.001,55000.001,80000.001},{0.03,0.1,0.2,0.25,0.3,0.35,0.45})*BB$2-LOOKUP(BB$2/12,{0,1500.001,4500.001,9000.001,35000.001,55000.001,80000.001},{0,105,555,1005,2755,5505,13505})</f>
        <v>15661</v>
      </c>
      <c r="BC9" s="2">
        <f>12*ROUND(MAX(($B9-3500)*{0.03,0.1,0.2,0.25,0.3,0.35,0.45}-{0,105,555,1005,2755,5505,13505},0),2)+LOOKUP(BC$2/12,{0,1500.001,4500.001,9000.001,35000.001,55000.001,80000.001},{0.03,0.1,0.2,0.25,0.3,0.35,0.45})*BC$2-LOOKUP(BC$2/12,{0,1500.001,4500.001,9000.001,35000.001,55000.001,80000.001},{0,105,555,1005,2755,5505,13505})</f>
        <v>16661</v>
      </c>
      <c r="BD9" s="2">
        <f>12*ROUND(MAX(($B9-3500)*{0.03,0.1,0.2,0.25,0.3,0.35,0.45}-{0,105,555,1005,2755,5505,13505},0),2)+LOOKUP(BD$2/12,{0,1500.001,4500.001,9000.001,35000.001,55000.001,80000.001},{0.03,0.1,0.2,0.25,0.3,0.35,0.45})*BD$2-LOOKUP(BD$2/12,{0,1500.001,4500.001,9000.001,35000.001,55000.001,80000.001},{0,105,555,1005,2755,5505,13505})</f>
        <v>17661</v>
      </c>
      <c r="BE9" s="2">
        <f>12*ROUND(MAX(($B9-3500)*{0.03,0.1,0.2,0.25,0.3,0.35,0.45}-{0,105,555,1005,2755,5505,13505},0),2)+LOOKUP(BE$2/12,{0,1500.001,4500.001,9000.001,35000.001,55000.001,80000.001},{0.03,0.1,0.2,0.25,0.3,0.35,0.45})*BE$2-LOOKUP(BE$2/12,{0,1500.001,4500.001,9000.001,35000.001,55000.001,80000.001},{0,105,555,1005,2755,5505,13505})</f>
        <v>18661</v>
      </c>
      <c r="BF9" s="2">
        <f>12*ROUND(MAX(($B9-3500)*{0.03,0.1,0.2,0.25,0.3,0.35,0.45}-{0,105,555,1005,2755,5505,13505},0),2)+LOOKUP(BF$2/12,{0,1500.001,4500.001,9000.001,35000.001,55000.001,80000.001},{0.03,0.1,0.2,0.25,0.3,0.35,0.45})*BF$2-LOOKUP(BF$2/12,{0,1500.001,4500.001,9000.001,35000.001,55000.001,80000.001},{0,105,555,1005,2755,5505,13505})</f>
        <v>19661</v>
      </c>
    </row>
    <row r="10" spans="1:58">
      <c r="A10" s="21"/>
      <c r="B10" s="22">
        <v>4200</v>
      </c>
      <c r="C10" s="25">
        <f>12*ROUND(MAX(($B10-3500)*{0.03,0.1,0.2,0.25,0.3,0.35,0.45}-{0,105,555,1005,2755,5505,13505},0),2)+LOOKUP(C$2/12,{0,1500.001,4500.001,9000.001,35000.001,55000.001,80000.001},{0.03,0.1,0.2,0.25,0.3,0.35,0.45})*C$2-LOOKUP(C$2/12,{0,1500.001,4500.001,9000.001,35000.001,55000.001,80000.001},{0,105,555,1005,2755,5505,13505})</f>
        <v>252</v>
      </c>
      <c r="D10" s="25">
        <f>12*ROUND(MAX(($B10-3500)*{0.03,0.1,0.2,0.25,0.3,0.35,0.45}-{0,105,555,1005,2755,5505,13505},0),2)+LOOKUP(D$2/12,{0,1500.001,4500.001,9000.001,35000.001,55000.001,80000.001},{0.03,0.1,0.2,0.25,0.3,0.35,0.45})*D$2-LOOKUP(D$2/12,{0,1500.001,4500.001,9000.001,35000.001,55000.001,80000.001},{0,105,555,1005,2755,5505,13505})</f>
        <v>258</v>
      </c>
      <c r="E10" s="25">
        <f>12*ROUND(MAX(($B10-3500)*{0.03,0.1,0.2,0.25,0.3,0.35,0.45}-{0,105,555,1005,2755,5505,13505},0),2)+LOOKUP(E$2/12,{0,1500.001,4500.001,9000.001,35000.001,55000.001,80000.001},{0.03,0.1,0.2,0.25,0.3,0.35,0.45})*E$2-LOOKUP(E$2/12,{0,1500.001,4500.001,9000.001,35000.001,55000.001,80000.001},{0,105,555,1005,2755,5505,13505})</f>
        <v>264</v>
      </c>
      <c r="F10" s="25">
        <f>12*ROUND(MAX(($B10-3500)*{0.03,0.1,0.2,0.25,0.3,0.35,0.45}-{0,105,555,1005,2755,5505,13505},0),2)+LOOKUP(F$2/12,{0,1500.001,4500.001,9000.001,35000.001,55000.001,80000.001},{0.03,0.1,0.2,0.25,0.3,0.35,0.45})*F$2-LOOKUP(F$2/12,{0,1500.001,4500.001,9000.001,35000.001,55000.001,80000.001},{0,105,555,1005,2755,5505,13505})</f>
        <v>270</v>
      </c>
      <c r="G10" s="25">
        <f>12*ROUND(MAX(($B10-3500)*{0.03,0.1,0.2,0.25,0.3,0.35,0.45}-{0,105,555,1005,2755,5505,13505},0),2)+LOOKUP(G$2/12,{0,1500.001,4500.001,9000.001,35000.001,55000.001,80000.001},{0.03,0.1,0.2,0.25,0.3,0.35,0.45})*G$2-LOOKUP(G$2/12,{0,1500.001,4500.001,9000.001,35000.001,55000.001,80000.001},{0,105,555,1005,2755,5505,13505})</f>
        <v>276</v>
      </c>
      <c r="H10" s="25">
        <f>12*ROUND(MAX(($B10-3500)*{0.03,0.1,0.2,0.25,0.3,0.35,0.45}-{0,105,555,1005,2755,5505,13505},0),2)+LOOKUP(H$2/12,{0,1500.001,4500.001,9000.001,35000.001,55000.001,80000.001},{0.03,0.1,0.2,0.25,0.3,0.35,0.45})*H$2-LOOKUP(H$2/12,{0,1500.001,4500.001,9000.001,35000.001,55000.001,80000.001},{0,105,555,1005,2755,5505,13505})</f>
        <v>282</v>
      </c>
      <c r="I10" s="25">
        <f>12*ROUND(MAX(($B10-3500)*{0.03,0.1,0.2,0.25,0.3,0.35,0.45}-{0,105,555,1005,2755,5505,13505},0),2)+LOOKUP(I$2/12,{0,1500.001,4500.001,9000.001,35000.001,55000.001,80000.001},{0.03,0.1,0.2,0.25,0.3,0.35,0.45})*I$2-LOOKUP(I$2/12,{0,1500.001,4500.001,9000.001,35000.001,55000.001,80000.001},{0,105,555,1005,2755,5505,13505})</f>
        <v>288</v>
      </c>
      <c r="J10" s="25">
        <f>12*ROUND(MAX(($B10-3500)*{0.03,0.1,0.2,0.25,0.3,0.35,0.45}-{0,105,555,1005,2755,5505,13505},0),2)+LOOKUP(J$2/12,{0,1500.001,4500.001,9000.001,35000.001,55000.001,80000.001},{0.03,0.1,0.2,0.25,0.3,0.35,0.45})*J$2-LOOKUP(J$2/12,{0,1500.001,4500.001,9000.001,35000.001,55000.001,80000.001},{0,105,555,1005,2755,5505,13505})</f>
        <v>294</v>
      </c>
      <c r="K10" s="25">
        <f>12*ROUND(MAX(($B10-3500)*{0.03,0.1,0.2,0.25,0.3,0.35,0.45}-{0,105,555,1005,2755,5505,13505},0),2)+LOOKUP(K$2/12,{0,1500.001,4500.001,9000.001,35000.001,55000.001,80000.001},{0.03,0.1,0.2,0.25,0.3,0.35,0.45})*K$2-LOOKUP(K$2/12,{0,1500.001,4500.001,9000.001,35000.001,55000.001,80000.001},{0,105,555,1005,2755,5505,13505})</f>
        <v>300</v>
      </c>
      <c r="L10" s="25">
        <f>12*ROUND(MAX(($B10-3500)*{0.03,0.1,0.2,0.25,0.3,0.35,0.45}-{0,105,555,1005,2755,5505,13505},0),2)+LOOKUP(L$2/12,{0,1500.001,4500.001,9000.001,35000.001,55000.001,80000.001},{0.03,0.1,0.2,0.25,0.3,0.35,0.45})*L$2-LOOKUP(L$2/12,{0,1500.001,4500.001,9000.001,35000.001,55000.001,80000.001},{0,105,555,1005,2755,5505,13505})</f>
        <v>306</v>
      </c>
      <c r="M10" s="28">
        <f>12*ROUND(MAX(($B10-3500)*{0.03,0.1,0.2,0.25,0.3,0.35,0.45}-{0,105,555,1005,2755,5505,13505},0),2)+LOOKUP(M$2/12,{0,1500.001,4500.001,9000.001,35000.001,55000.001,80000.001},{0.03,0.1,0.2,0.25,0.3,0.35,0.45})*M$2-LOOKUP(M$2/12,{0,1500.001,4500.001,9000.001,35000.001,55000.001,80000.001},{0,105,555,1005,2755,5505,13505})</f>
        <v>312</v>
      </c>
      <c r="N10" s="24">
        <f>12*ROUND(MAX(($B10-3500)*{0.03,0.1,0.2,0.25,0.3,0.35,0.45}-{0,105,555,1005,2755,5505,13505},0),2)+LOOKUP(N$2/12,{0,1500.001,4500.001,9000.001,35000.001,55000.001,80000.001},{0.03,0.1,0.2,0.25,0.3,0.35,0.45})*N$2-LOOKUP(N$2/12,{0,1500.001,4500.001,9000.001,35000.001,55000.001,80000.001},{0,105,555,1005,2755,5505,13505})</f>
        <v>327</v>
      </c>
      <c r="O10" s="24">
        <f>12*ROUND(MAX(($B10-3500)*{0.03,0.1,0.2,0.25,0.3,0.35,0.45}-{0,105,555,1005,2755,5505,13505},0),2)+LOOKUP(O$2/12,{0,1500.001,4500.001,9000.001,35000.001,55000.001,80000.001},{0.03,0.1,0.2,0.25,0.3,0.35,0.45})*O$2-LOOKUP(O$2/12,{0,1500.001,4500.001,9000.001,35000.001,55000.001,80000.001},{0,105,555,1005,2755,5505,13505})</f>
        <v>342</v>
      </c>
      <c r="P10" s="24">
        <f>12*ROUND(MAX(($B10-3500)*{0.03,0.1,0.2,0.25,0.3,0.35,0.45}-{0,105,555,1005,2755,5505,13505},0),2)+LOOKUP(P$2/12,{0,1500.001,4500.001,9000.001,35000.001,55000.001,80000.001},{0.03,0.1,0.2,0.25,0.3,0.35,0.45})*P$2-LOOKUP(P$2/12,{0,1500.001,4500.001,9000.001,35000.001,55000.001,80000.001},{0,105,555,1005,2755,5505,13505})</f>
        <v>357</v>
      </c>
      <c r="Q10" s="24">
        <f>12*ROUND(MAX(($B10-3500)*{0.03,0.1,0.2,0.25,0.3,0.35,0.45}-{0,105,555,1005,2755,5505,13505},0),2)+LOOKUP(Q$2/12,{0,1500.001,4500.001,9000.001,35000.001,55000.001,80000.001},{0.03,0.1,0.2,0.25,0.3,0.35,0.45})*Q$2-LOOKUP(Q$2/12,{0,1500.001,4500.001,9000.001,35000.001,55000.001,80000.001},{0,105,555,1005,2755,5505,13505})</f>
        <v>372</v>
      </c>
      <c r="R10" s="24">
        <f>12*ROUND(MAX(($B10-3500)*{0.03,0.1,0.2,0.25,0.3,0.35,0.45}-{0,105,555,1005,2755,5505,13505},0),2)+LOOKUP(R$2/12,{0,1500.001,4500.001,9000.001,35000.001,55000.001,80000.001},{0.03,0.1,0.2,0.25,0.3,0.35,0.45})*R$2-LOOKUP(R$2/12,{0,1500.001,4500.001,9000.001,35000.001,55000.001,80000.001},{0,105,555,1005,2755,5505,13505})</f>
        <v>387</v>
      </c>
      <c r="S10" s="24">
        <f>12*ROUND(MAX(($B10-3500)*{0.03,0.1,0.2,0.25,0.3,0.35,0.45}-{0,105,555,1005,2755,5505,13505},0),2)+LOOKUP(S$2/12,{0,1500.001,4500.001,9000.001,35000.001,55000.001,80000.001},{0.03,0.1,0.2,0.25,0.3,0.35,0.45})*S$2-LOOKUP(S$2/12,{0,1500.001,4500.001,9000.001,35000.001,55000.001,80000.001},{0,105,555,1005,2755,5505,13505})</f>
        <v>402</v>
      </c>
      <c r="T10" s="2">
        <f>12*ROUND(MAX(($B10-3500)*{0.03,0.1,0.2,0.25,0.3,0.35,0.45}-{0,105,555,1005,2755,5505,13505},0),2)+LOOKUP(T$2/12,{0,1500.001,4500.001,9000.001,35000.001,55000.001,80000.001},{0.03,0.1,0.2,0.25,0.3,0.35,0.45})*T$2-LOOKUP(T$2/12,{0,1500.001,4500.001,9000.001,35000.001,55000.001,80000.001},{0,105,555,1005,2755,5505,13505})</f>
        <v>417</v>
      </c>
      <c r="U10" s="2">
        <f>12*ROUND(MAX(($B10-3500)*{0.03,0.1,0.2,0.25,0.3,0.35,0.45}-{0,105,555,1005,2755,5505,13505},0),2)+LOOKUP(U$2/12,{0,1500.001,4500.001,9000.001,35000.001,55000.001,80000.001},{0.03,0.1,0.2,0.25,0.3,0.35,0.45})*U$2-LOOKUP(U$2/12,{0,1500.001,4500.001,9000.001,35000.001,55000.001,80000.001},{0,105,555,1005,2755,5505,13505})</f>
        <v>432</v>
      </c>
      <c r="V10" s="2">
        <f>12*ROUND(MAX(($B10-3500)*{0.03,0.1,0.2,0.25,0.3,0.35,0.45}-{0,105,555,1005,2755,5505,13505},0),2)+LOOKUP(V$2/12,{0,1500.001,4500.001,9000.001,35000.001,55000.001,80000.001},{0.03,0.1,0.2,0.25,0.3,0.35,0.45})*V$2-LOOKUP(V$2/12,{0,1500.001,4500.001,9000.001,35000.001,55000.001,80000.001},{0,105,555,1005,2755,5505,13505})</f>
        <v>447</v>
      </c>
      <c r="W10" s="2">
        <f>12*ROUND(MAX(($B10-3500)*{0.03,0.1,0.2,0.25,0.3,0.35,0.45}-{0,105,555,1005,2755,5505,13505},0),2)+LOOKUP(W$2/12,{0,1500.001,4500.001,9000.001,35000.001,55000.001,80000.001},{0.03,0.1,0.2,0.25,0.3,0.35,0.45})*W$2-LOOKUP(W$2/12,{0,1500.001,4500.001,9000.001,35000.001,55000.001,80000.001},{0,105,555,1005,2755,5505,13505})</f>
        <v>462</v>
      </c>
      <c r="X10" s="2">
        <f>12*ROUND(MAX(($B10-3500)*{0.03,0.1,0.2,0.25,0.3,0.35,0.45}-{0,105,555,1005,2755,5505,13505},0),2)+LOOKUP(X$2/12,{0,1500.001,4500.001,9000.001,35000.001,55000.001,80000.001},{0.03,0.1,0.2,0.25,0.3,0.35,0.45})*X$2-LOOKUP(X$2/12,{0,1500.001,4500.001,9000.001,35000.001,55000.001,80000.001},{0,105,555,1005,2755,5505,13505})</f>
        <v>477</v>
      </c>
      <c r="Y10" s="2">
        <f>12*ROUND(MAX(($B10-3500)*{0.03,0.1,0.2,0.25,0.3,0.35,0.45}-{0,105,555,1005,2755,5505,13505},0),2)+LOOKUP(Y$2/12,{0,1500.001,4500.001,9000.001,35000.001,55000.001,80000.001},{0.03,0.1,0.2,0.25,0.3,0.35,0.45})*Y$2-LOOKUP(Y$2/12,{0,1500.001,4500.001,9000.001,35000.001,55000.001,80000.001},{0,105,555,1005,2755,5505,13505})</f>
        <v>492</v>
      </c>
      <c r="Z10" s="2">
        <f>12*ROUND(MAX(($B10-3500)*{0.03,0.1,0.2,0.25,0.3,0.35,0.45}-{0,105,555,1005,2755,5505,13505},0),2)+LOOKUP(Z$2/12,{0,1500.001,4500.001,9000.001,35000.001,55000.001,80000.001},{0.03,0.1,0.2,0.25,0.3,0.35,0.45})*Z$2-LOOKUP(Z$2/12,{0,1500.001,4500.001,9000.001,35000.001,55000.001,80000.001},{0,105,555,1005,2755,5505,13505})</f>
        <v>507</v>
      </c>
      <c r="AA10" s="2">
        <f>12*ROUND(MAX(($B10-3500)*{0.03,0.1,0.2,0.25,0.3,0.35,0.45}-{0,105,555,1005,2755,5505,13505},0),2)+LOOKUP(AA$2/12,{0,1500.001,4500.001,9000.001,35000.001,55000.001,80000.001},{0.03,0.1,0.2,0.25,0.3,0.35,0.45})*AA$2-LOOKUP(AA$2/12,{0,1500.001,4500.001,9000.001,35000.001,55000.001,80000.001},{0,105,555,1005,2755,5505,13505})</f>
        <v>522</v>
      </c>
      <c r="AB10" s="2">
        <f>12*ROUND(MAX(($B10-3500)*{0.03,0.1,0.2,0.25,0.3,0.35,0.45}-{0,105,555,1005,2755,5505,13505},0),2)+LOOKUP(AB$2/12,{0,1500.001,4500.001,9000.001,35000.001,55000.001,80000.001},{0.03,0.1,0.2,0.25,0.3,0.35,0.45})*AB$2-LOOKUP(AB$2/12,{0,1500.001,4500.001,9000.001,35000.001,55000.001,80000.001},{0,105,555,1005,2755,5505,13505})</f>
        <v>537</v>
      </c>
      <c r="AC10" s="12">
        <f>12*ROUND(MAX(($B10-3500)*{0.03,0.1,0.2,0.25,0.3,0.35,0.45}-{0,105,555,1005,2755,5505,13505},0),2)+LOOKUP(AC$2/12,{0,1500.001,4500.001,9000.001,35000.001,55000.001,80000.001},{0.03,0.1,0.2,0.25,0.3,0.35,0.45})*AC$2-LOOKUP(AC$2/12,{0,1500.001,4500.001,9000.001,35000.001,55000.001,80000.001},{0,105,555,1005,2755,5505,13505})</f>
        <v>552</v>
      </c>
      <c r="AD10" s="2">
        <f>12*ROUND(MAX(($B10-3500)*{0.03,0.1,0.2,0.25,0.3,0.35,0.45}-{0,105,555,1005,2755,5505,13505},0),2)+LOOKUP(AD$2/12,{0,1500.001,4500.001,9000.001,35000.001,55000.001,80000.001},{0.03,0.1,0.2,0.25,0.3,0.35,0.45})*AD$2-LOOKUP(AD$2/12,{0,1500.001,4500.001,9000.001,35000.001,55000.001,80000.001},{0,105,555,1005,2755,5505,13505})</f>
        <v>582</v>
      </c>
      <c r="AE10" s="2">
        <f>12*ROUND(MAX(($B10-3500)*{0.03,0.1,0.2,0.25,0.3,0.35,0.45}-{0,105,555,1005,2755,5505,13505},0),2)+LOOKUP(AE$2/12,{0,1500.001,4500.001,9000.001,35000.001,55000.001,80000.001},{0.03,0.1,0.2,0.25,0.3,0.35,0.45})*AE$2-LOOKUP(AE$2/12,{0,1500.001,4500.001,9000.001,35000.001,55000.001,80000.001},{0,105,555,1005,2755,5505,13505})</f>
        <v>612</v>
      </c>
      <c r="AF10" s="2">
        <f>12*ROUND(MAX(($B10-3500)*{0.03,0.1,0.2,0.25,0.3,0.35,0.45}-{0,105,555,1005,2755,5505,13505},0),2)+LOOKUP(AF$2/12,{0,1500.001,4500.001,9000.001,35000.001,55000.001,80000.001},{0.03,0.1,0.2,0.25,0.3,0.35,0.45})*AF$2-LOOKUP(AF$2/12,{0,1500.001,4500.001,9000.001,35000.001,55000.001,80000.001},{0,105,555,1005,2755,5505,13505})</f>
        <v>642</v>
      </c>
      <c r="AG10" s="2">
        <f>12*ROUND(MAX(($B10-3500)*{0.03,0.1,0.2,0.25,0.3,0.35,0.45}-{0,105,555,1005,2755,5505,13505},0),2)+LOOKUP(AG$2/12,{0,1500.001,4500.001,9000.001,35000.001,55000.001,80000.001},{0.03,0.1,0.2,0.25,0.3,0.35,0.45})*AG$2-LOOKUP(AG$2/12,{0,1500.001,4500.001,9000.001,35000.001,55000.001,80000.001},{0,105,555,1005,2755,5505,13505})</f>
        <v>672</v>
      </c>
      <c r="AH10" s="2">
        <f>12*ROUND(MAX(($B10-3500)*{0.03,0.1,0.2,0.25,0.3,0.35,0.45}-{0,105,555,1005,2755,5505,13505},0),2)+LOOKUP(AH$2/12,{0,1500.001,4500.001,9000.001,35000.001,55000.001,80000.001},{0.03,0.1,0.2,0.25,0.3,0.35,0.45})*AH$2-LOOKUP(AH$2/12,{0,1500.001,4500.001,9000.001,35000.001,55000.001,80000.001},{0,105,555,1005,2755,5505,13505})</f>
        <v>702</v>
      </c>
      <c r="AI10" s="2">
        <f>12*ROUND(MAX(($B10-3500)*{0.03,0.1,0.2,0.25,0.3,0.35,0.45}-{0,105,555,1005,2755,5505,13505},0),2)+LOOKUP(AI$2/12,{0,1500.001,4500.001,9000.001,35000.001,55000.001,80000.001},{0.03,0.1,0.2,0.25,0.3,0.35,0.45})*AI$2-LOOKUP(AI$2/12,{0,1500.001,4500.001,9000.001,35000.001,55000.001,80000.001},{0,105,555,1005,2755,5505,13505})</f>
        <v>732</v>
      </c>
      <c r="AJ10" s="2">
        <f>12*ROUND(MAX(($B10-3500)*{0.03,0.1,0.2,0.25,0.3,0.35,0.45}-{0,105,555,1005,2755,5505,13505},0),2)+LOOKUP(AJ$2/12,{0,1500.001,4500.001,9000.001,35000.001,55000.001,80000.001},{0.03,0.1,0.2,0.25,0.3,0.35,0.45})*AJ$2-LOOKUP(AJ$2/12,{0,1500.001,4500.001,9000.001,35000.001,55000.001,80000.001},{0,105,555,1005,2755,5505,13505})</f>
        <v>762</v>
      </c>
      <c r="AK10" s="2">
        <f>12*ROUND(MAX(($B10-3500)*{0.03,0.1,0.2,0.25,0.3,0.35,0.45}-{0,105,555,1005,2755,5505,13505},0),2)+LOOKUP(AK$2/12,{0,1500.001,4500.001,9000.001,35000.001,55000.001,80000.001},{0.03,0.1,0.2,0.25,0.3,0.35,0.45})*AK$2-LOOKUP(AK$2/12,{0,1500.001,4500.001,9000.001,35000.001,55000.001,80000.001},{0,105,555,1005,2755,5505,13505})</f>
        <v>792</v>
      </c>
      <c r="AL10" s="2">
        <f>12*ROUND(MAX(($B10-3500)*{0.03,0.1,0.2,0.25,0.3,0.35,0.45}-{0,105,555,1005,2755,5505,13505},0),2)+LOOKUP(AL$2/12,{0,1500.001,4500.001,9000.001,35000.001,55000.001,80000.001},{0.03,0.1,0.2,0.25,0.3,0.35,0.45})*AL$2-LOOKUP(AL$2/12,{0,1500.001,4500.001,9000.001,35000.001,55000.001,80000.001},{0,105,555,1005,2755,5505,13505})</f>
        <v>2047</v>
      </c>
      <c r="AM10" s="2">
        <f>12*ROUND(MAX(($B10-3500)*{0.03,0.1,0.2,0.25,0.3,0.35,0.45}-{0,105,555,1005,2755,5505,13505},0),2)+LOOKUP(AM$2/12,{0,1500.001,4500.001,9000.001,35000.001,55000.001,80000.001},{0.03,0.1,0.2,0.25,0.3,0.35,0.45})*AM$2-LOOKUP(AM$2/12,{0,1500.001,4500.001,9000.001,35000.001,55000.001,80000.001},{0,105,555,1005,2755,5505,13505})</f>
        <v>2147</v>
      </c>
      <c r="AN10" s="2">
        <f>12*ROUND(MAX(($B10-3500)*{0.03,0.1,0.2,0.25,0.3,0.35,0.45}-{0,105,555,1005,2755,5505,13505},0),2)+LOOKUP(AN$2/12,{0,1500.001,4500.001,9000.001,35000.001,55000.001,80000.001},{0.03,0.1,0.2,0.25,0.3,0.35,0.45})*AN$2-LOOKUP(AN$2/12,{0,1500.001,4500.001,9000.001,35000.001,55000.001,80000.001},{0,105,555,1005,2755,5505,13505})</f>
        <v>2347</v>
      </c>
      <c r="AO10" s="2">
        <f>12*ROUND(MAX(($B10-3500)*{0.03,0.1,0.2,0.25,0.3,0.35,0.45}-{0,105,555,1005,2755,5505,13505},0),2)+LOOKUP(AO$2/12,{0,1500.001,4500.001,9000.001,35000.001,55000.001,80000.001},{0.03,0.1,0.2,0.25,0.3,0.35,0.45})*AO$2-LOOKUP(AO$2/12,{0,1500.001,4500.001,9000.001,35000.001,55000.001,80000.001},{0,105,555,1005,2755,5505,13505})</f>
        <v>2547</v>
      </c>
      <c r="AP10" s="2">
        <f>12*ROUND(MAX(($B10-3500)*{0.03,0.1,0.2,0.25,0.3,0.35,0.45}-{0,105,555,1005,2755,5505,13505},0),2)+LOOKUP(AP$2/12,{0,1500.001,4500.001,9000.001,35000.001,55000.001,80000.001},{0.03,0.1,0.2,0.25,0.3,0.35,0.45})*AP$2-LOOKUP(AP$2/12,{0,1500.001,4500.001,9000.001,35000.001,55000.001,80000.001},{0,105,555,1005,2755,5505,13505})</f>
        <v>2747</v>
      </c>
      <c r="AQ10" s="2">
        <f>12*ROUND(MAX(($B10-3500)*{0.03,0.1,0.2,0.25,0.3,0.35,0.45}-{0,105,555,1005,2755,5505,13505},0),2)+LOOKUP(AQ$2/12,{0,1500.001,4500.001,9000.001,35000.001,55000.001,80000.001},{0.03,0.1,0.2,0.25,0.3,0.35,0.45})*AQ$2-LOOKUP(AQ$2/12,{0,1500.001,4500.001,9000.001,35000.001,55000.001,80000.001},{0,105,555,1005,2755,5505,13505})</f>
        <v>2947</v>
      </c>
      <c r="AR10" s="2">
        <f>12*ROUND(MAX(($B10-3500)*{0.03,0.1,0.2,0.25,0.3,0.35,0.45}-{0,105,555,1005,2755,5505,13505},0),2)+LOOKUP(AR$2/12,{0,1500.001,4500.001,9000.001,35000.001,55000.001,80000.001},{0.03,0.1,0.2,0.25,0.3,0.35,0.45})*AR$2-LOOKUP(AR$2/12,{0,1500.001,4500.001,9000.001,35000.001,55000.001,80000.001},{0,105,555,1005,2755,5505,13505})</f>
        <v>3147</v>
      </c>
      <c r="AS10" s="2">
        <f>12*ROUND(MAX(($B10-3500)*{0.03,0.1,0.2,0.25,0.3,0.35,0.45}-{0,105,555,1005,2755,5505,13505},0),2)+LOOKUP(AS$2/12,{0,1500.001,4500.001,9000.001,35000.001,55000.001,80000.001},{0.03,0.1,0.2,0.25,0.3,0.35,0.45})*AS$2-LOOKUP(AS$2/12,{0,1500.001,4500.001,9000.001,35000.001,55000.001,80000.001},{0,105,555,1005,2755,5505,13505})</f>
        <v>3647</v>
      </c>
      <c r="AT10" s="12">
        <f>12*ROUND(MAX(($B10-3500)*{0.03,0.1,0.2,0.25,0.3,0.35,0.45}-{0,105,555,1005,2755,5505,13505},0),2)+LOOKUP(AT$2/12,{0,1500.001,4500.001,9000.001,35000.001,55000.001,80000.001},{0.03,0.1,0.2,0.25,0.3,0.35,0.45})*AT$2-LOOKUP(AT$2/12,{0,1500.001,4500.001,9000.001,35000.001,55000.001,80000.001},{0,105,555,1005,2755,5505,13505})</f>
        <v>4147</v>
      </c>
      <c r="AU10" s="2">
        <f>12*ROUND(MAX(($B10-3500)*{0.03,0.1,0.2,0.25,0.3,0.35,0.45}-{0,105,555,1005,2755,5505,13505},0),2)+LOOKUP(AU$2/12,{0,1500.001,4500.001,9000.001,35000.001,55000.001,80000.001},{0.03,0.1,0.2,0.25,0.3,0.35,0.45})*AU$2-LOOKUP(AU$2/12,{0,1500.001,4500.001,9000.001,35000.001,55000.001,80000.001},{0,105,555,1005,2755,5505,13505})</f>
        <v>4647</v>
      </c>
      <c r="AV10" s="2">
        <f>12*ROUND(MAX(($B10-3500)*{0.03,0.1,0.2,0.25,0.3,0.35,0.45}-{0,105,555,1005,2755,5505,13505},0),2)+LOOKUP(AV$2/12,{0,1500.001,4500.001,9000.001,35000.001,55000.001,80000.001},{0.03,0.1,0.2,0.25,0.3,0.35,0.45})*AV$2-LOOKUP(AV$2/12,{0,1500.001,4500.001,9000.001,35000.001,55000.001,80000.001},{0,105,555,1005,2755,5505,13505})</f>
        <v>5147</v>
      </c>
      <c r="AW10" s="2">
        <f>12*ROUND(MAX(($B10-3500)*{0.03,0.1,0.2,0.25,0.3,0.35,0.45}-{0,105,555,1005,2755,5505,13505},0),2)+LOOKUP(AW$2/12,{0,1500.001,4500.001,9000.001,35000.001,55000.001,80000.001},{0.03,0.1,0.2,0.25,0.3,0.35,0.45})*AW$2-LOOKUP(AW$2/12,{0,1500.001,4500.001,9000.001,35000.001,55000.001,80000.001},{0,105,555,1005,2755,5505,13505})</f>
        <v>10697</v>
      </c>
      <c r="AX10" s="2">
        <f>12*ROUND(MAX(($B10-3500)*{0.03,0.1,0.2,0.25,0.3,0.35,0.45}-{0,105,555,1005,2755,5505,13505},0),2)+LOOKUP(AX$2/12,{0,1500.001,4500.001,9000.001,35000.001,55000.001,80000.001},{0.03,0.1,0.2,0.25,0.3,0.35,0.45})*AX$2-LOOKUP(AX$2/12,{0,1500.001,4500.001,9000.001,35000.001,55000.001,80000.001},{0,105,555,1005,2755,5505,13505})</f>
        <v>11697</v>
      </c>
      <c r="AY10" s="2">
        <f>12*ROUND(MAX(($B10-3500)*{0.03,0.1,0.2,0.25,0.3,0.35,0.45}-{0,105,555,1005,2755,5505,13505},0),2)+LOOKUP(AY$2/12,{0,1500.001,4500.001,9000.001,35000.001,55000.001,80000.001},{0.03,0.1,0.2,0.25,0.3,0.35,0.45})*AY$2-LOOKUP(AY$2/12,{0,1500.001,4500.001,9000.001,35000.001,55000.001,80000.001},{0,105,555,1005,2755,5505,13505})</f>
        <v>12697</v>
      </c>
      <c r="AZ10" s="2">
        <f>12*ROUND(MAX(($B10-3500)*{0.03,0.1,0.2,0.25,0.3,0.35,0.45}-{0,105,555,1005,2755,5505,13505},0),2)+LOOKUP(AZ$2/12,{0,1500.001,4500.001,9000.001,35000.001,55000.001,80000.001},{0.03,0.1,0.2,0.25,0.3,0.35,0.45})*AZ$2-LOOKUP(AZ$2/12,{0,1500.001,4500.001,9000.001,35000.001,55000.001,80000.001},{0,105,555,1005,2755,5505,13505})</f>
        <v>13697</v>
      </c>
      <c r="BA10" s="2">
        <f>12*ROUND(MAX(($B10-3500)*{0.03,0.1,0.2,0.25,0.3,0.35,0.45}-{0,105,555,1005,2755,5505,13505},0),2)+LOOKUP(BA$2/12,{0,1500.001,4500.001,9000.001,35000.001,55000.001,80000.001},{0.03,0.1,0.2,0.25,0.3,0.35,0.45})*BA$2-LOOKUP(BA$2/12,{0,1500.001,4500.001,9000.001,35000.001,55000.001,80000.001},{0,105,555,1005,2755,5505,13505})</f>
        <v>14697</v>
      </c>
      <c r="BB10" s="2">
        <f>12*ROUND(MAX(($B10-3500)*{0.03,0.1,0.2,0.25,0.3,0.35,0.45}-{0,105,555,1005,2755,5505,13505},0),2)+LOOKUP(BB$2/12,{0,1500.001,4500.001,9000.001,35000.001,55000.001,80000.001},{0.03,0.1,0.2,0.25,0.3,0.35,0.45})*BB$2-LOOKUP(BB$2/12,{0,1500.001,4500.001,9000.001,35000.001,55000.001,80000.001},{0,105,555,1005,2755,5505,13505})</f>
        <v>15697</v>
      </c>
      <c r="BC10" s="2">
        <f>12*ROUND(MAX(($B10-3500)*{0.03,0.1,0.2,0.25,0.3,0.35,0.45}-{0,105,555,1005,2755,5505,13505},0),2)+LOOKUP(BC$2/12,{0,1500.001,4500.001,9000.001,35000.001,55000.001,80000.001},{0.03,0.1,0.2,0.25,0.3,0.35,0.45})*BC$2-LOOKUP(BC$2/12,{0,1500.001,4500.001,9000.001,35000.001,55000.001,80000.001},{0,105,555,1005,2755,5505,13505})</f>
        <v>16697</v>
      </c>
      <c r="BD10" s="2">
        <f>12*ROUND(MAX(($B10-3500)*{0.03,0.1,0.2,0.25,0.3,0.35,0.45}-{0,105,555,1005,2755,5505,13505},0),2)+LOOKUP(BD$2/12,{0,1500.001,4500.001,9000.001,35000.001,55000.001,80000.001},{0.03,0.1,0.2,0.25,0.3,0.35,0.45})*BD$2-LOOKUP(BD$2/12,{0,1500.001,4500.001,9000.001,35000.001,55000.001,80000.001},{0,105,555,1005,2755,5505,13505})</f>
        <v>17697</v>
      </c>
      <c r="BE10" s="2">
        <f>12*ROUND(MAX(($B10-3500)*{0.03,0.1,0.2,0.25,0.3,0.35,0.45}-{0,105,555,1005,2755,5505,13505},0),2)+LOOKUP(BE$2/12,{0,1500.001,4500.001,9000.001,35000.001,55000.001,80000.001},{0.03,0.1,0.2,0.25,0.3,0.35,0.45})*BE$2-LOOKUP(BE$2/12,{0,1500.001,4500.001,9000.001,35000.001,55000.001,80000.001},{0,105,555,1005,2755,5505,13505})</f>
        <v>18697</v>
      </c>
      <c r="BF10" s="2">
        <f>12*ROUND(MAX(($B10-3500)*{0.03,0.1,0.2,0.25,0.3,0.35,0.45}-{0,105,555,1005,2755,5505,13505},0),2)+LOOKUP(BF$2/12,{0,1500.001,4500.001,9000.001,35000.001,55000.001,80000.001},{0.03,0.1,0.2,0.25,0.3,0.35,0.45})*BF$2-LOOKUP(BF$2/12,{0,1500.001,4500.001,9000.001,35000.001,55000.001,80000.001},{0,105,555,1005,2755,5505,13505})</f>
        <v>19697</v>
      </c>
    </row>
    <row r="11" spans="1:58">
      <c r="A11" s="21"/>
      <c r="B11" s="22">
        <v>4300</v>
      </c>
      <c r="C11" s="25">
        <f>12*ROUND(MAX(($B11-3500)*{0.03,0.1,0.2,0.25,0.3,0.35,0.45}-{0,105,555,1005,2755,5505,13505},0),2)+LOOKUP(C$2/12,{0,1500.001,4500.001,9000.001,35000.001,55000.001,80000.001},{0.03,0.1,0.2,0.25,0.3,0.35,0.45})*C$2-LOOKUP(C$2/12,{0,1500.001,4500.001,9000.001,35000.001,55000.001,80000.001},{0,105,555,1005,2755,5505,13505})</f>
        <v>288</v>
      </c>
      <c r="D11" s="25">
        <f>12*ROUND(MAX(($B11-3500)*{0.03,0.1,0.2,0.25,0.3,0.35,0.45}-{0,105,555,1005,2755,5505,13505},0),2)+LOOKUP(D$2/12,{0,1500.001,4500.001,9000.001,35000.001,55000.001,80000.001},{0.03,0.1,0.2,0.25,0.3,0.35,0.45})*D$2-LOOKUP(D$2/12,{0,1500.001,4500.001,9000.001,35000.001,55000.001,80000.001},{0,105,555,1005,2755,5505,13505})</f>
        <v>294</v>
      </c>
      <c r="E11" s="25">
        <f>12*ROUND(MAX(($B11-3500)*{0.03,0.1,0.2,0.25,0.3,0.35,0.45}-{0,105,555,1005,2755,5505,13505},0),2)+LOOKUP(E$2/12,{0,1500.001,4500.001,9000.001,35000.001,55000.001,80000.001},{0.03,0.1,0.2,0.25,0.3,0.35,0.45})*E$2-LOOKUP(E$2/12,{0,1500.001,4500.001,9000.001,35000.001,55000.001,80000.001},{0,105,555,1005,2755,5505,13505})</f>
        <v>300</v>
      </c>
      <c r="F11" s="25">
        <f>12*ROUND(MAX(($B11-3500)*{0.03,0.1,0.2,0.25,0.3,0.35,0.45}-{0,105,555,1005,2755,5505,13505},0),2)+LOOKUP(F$2/12,{0,1500.001,4500.001,9000.001,35000.001,55000.001,80000.001},{0.03,0.1,0.2,0.25,0.3,0.35,0.45})*F$2-LOOKUP(F$2/12,{0,1500.001,4500.001,9000.001,35000.001,55000.001,80000.001},{0,105,555,1005,2755,5505,13505})</f>
        <v>306</v>
      </c>
      <c r="G11" s="25">
        <f>12*ROUND(MAX(($B11-3500)*{0.03,0.1,0.2,0.25,0.3,0.35,0.45}-{0,105,555,1005,2755,5505,13505},0),2)+LOOKUP(G$2/12,{0,1500.001,4500.001,9000.001,35000.001,55000.001,80000.001},{0.03,0.1,0.2,0.25,0.3,0.35,0.45})*G$2-LOOKUP(G$2/12,{0,1500.001,4500.001,9000.001,35000.001,55000.001,80000.001},{0,105,555,1005,2755,5505,13505})</f>
        <v>312</v>
      </c>
      <c r="H11" s="25">
        <f>12*ROUND(MAX(($B11-3500)*{0.03,0.1,0.2,0.25,0.3,0.35,0.45}-{0,105,555,1005,2755,5505,13505},0),2)+LOOKUP(H$2/12,{0,1500.001,4500.001,9000.001,35000.001,55000.001,80000.001},{0.03,0.1,0.2,0.25,0.3,0.35,0.45})*H$2-LOOKUP(H$2/12,{0,1500.001,4500.001,9000.001,35000.001,55000.001,80000.001},{0,105,555,1005,2755,5505,13505})</f>
        <v>318</v>
      </c>
      <c r="I11" s="25">
        <f>12*ROUND(MAX(($B11-3500)*{0.03,0.1,0.2,0.25,0.3,0.35,0.45}-{0,105,555,1005,2755,5505,13505},0),2)+LOOKUP(I$2/12,{0,1500.001,4500.001,9000.001,35000.001,55000.001,80000.001},{0.03,0.1,0.2,0.25,0.3,0.35,0.45})*I$2-LOOKUP(I$2/12,{0,1500.001,4500.001,9000.001,35000.001,55000.001,80000.001},{0,105,555,1005,2755,5505,13505})</f>
        <v>324</v>
      </c>
      <c r="J11" s="25">
        <f>12*ROUND(MAX(($B11-3500)*{0.03,0.1,0.2,0.25,0.3,0.35,0.45}-{0,105,555,1005,2755,5505,13505},0),2)+LOOKUP(J$2/12,{0,1500.001,4500.001,9000.001,35000.001,55000.001,80000.001},{0.03,0.1,0.2,0.25,0.3,0.35,0.45})*J$2-LOOKUP(J$2/12,{0,1500.001,4500.001,9000.001,35000.001,55000.001,80000.001},{0,105,555,1005,2755,5505,13505})</f>
        <v>330</v>
      </c>
      <c r="K11" s="25">
        <f>12*ROUND(MAX(($B11-3500)*{0.03,0.1,0.2,0.25,0.3,0.35,0.45}-{0,105,555,1005,2755,5505,13505},0),2)+LOOKUP(K$2/12,{0,1500.001,4500.001,9000.001,35000.001,55000.001,80000.001},{0.03,0.1,0.2,0.25,0.3,0.35,0.45})*K$2-LOOKUP(K$2/12,{0,1500.001,4500.001,9000.001,35000.001,55000.001,80000.001},{0,105,555,1005,2755,5505,13505})</f>
        <v>336</v>
      </c>
      <c r="L11" s="25">
        <f>12*ROUND(MAX(($B11-3500)*{0.03,0.1,0.2,0.25,0.3,0.35,0.45}-{0,105,555,1005,2755,5505,13505},0),2)+LOOKUP(L$2/12,{0,1500.001,4500.001,9000.001,35000.001,55000.001,80000.001},{0.03,0.1,0.2,0.25,0.3,0.35,0.45})*L$2-LOOKUP(L$2/12,{0,1500.001,4500.001,9000.001,35000.001,55000.001,80000.001},{0,105,555,1005,2755,5505,13505})</f>
        <v>342</v>
      </c>
      <c r="M11" s="28">
        <f>12*ROUND(MAX(($B11-3500)*{0.03,0.1,0.2,0.25,0.3,0.35,0.45}-{0,105,555,1005,2755,5505,13505},0),2)+LOOKUP(M$2/12,{0,1500.001,4500.001,9000.001,35000.001,55000.001,80000.001},{0.03,0.1,0.2,0.25,0.3,0.35,0.45})*M$2-LOOKUP(M$2/12,{0,1500.001,4500.001,9000.001,35000.001,55000.001,80000.001},{0,105,555,1005,2755,5505,13505})</f>
        <v>348</v>
      </c>
      <c r="N11" s="24">
        <f>12*ROUND(MAX(($B11-3500)*{0.03,0.1,0.2,0.25,0.3,0.35,0.45}-{0,105,555,1005,2755,5505,13505},0),2)+LOOKUP(N$2/12,{0,1500.001,4500.001,9000.001,35000.001,55000.001,80000.001},{0.03,0.1,0.2,0.25,0.3,0.35,0.45})*N$2-LOOKUP(N$2/12,{0,1500.001,4500.001,9000.001,35000.001,55000.001,80000.001},{0,105,555,1005,2755,5505,13505})</f>
        <v>363</v>
      </c>
      <c r="O11" s="24">
        <f>12*ROUND(MAX(($B11-3500)*{0.03,0.1,0.2,0.25,0.3,0.35,0.45}-{0,105,555,1005,2755,5505,13505},0),2)+LOOKUP(O$2/12,{0,1500.001,4500.001,9000.001,35000.001,55000.001,80000.001},{0.03,0.1,0.2,0.25,0.3,0.35,0.45})*O$2-LOOKUP(O$2/12,{0,1500.001,4500.001,9000.001,35000.001,55000.001,80000.001},{0,105,555,1005,2755,5505,13505})</f>
        <v>378</v>
      </c>
      <c r="P11" s="24">
        <f>12*ROUND(MAX(($B11-3500)*{0.03,0.1,0.2,0.25,0.3,0.35,0.45}-{0,105,555,1005,2755,5505,13505},0),2)+LOOKUP(P$2/12,{0,1500.001,4500.001,9000.001,35000.001,55000.001,80000.001},{0.03,0.1,0.2,0.25,0.3,0.35,0.45})*P$2-LOOKUP(P$2/12,{0,1500.001,4500.001,9000.001,35000.001,55000.001,80000.001},{0,105,555,1005,2755,5505,13505})</f>
        <v>393</v>
      </c>
      <c r="Q11" s="24">
        <f>12*ROUND(MAX(($B11-3500)*{0.03,0.1,0.2,0.25,0.3,0.35,0.45}-{0,105,555,1005,2755,5505,13505},0),2)+LOOKUP(Q$2/12,{0,1500.001,4500.001,9000.001,35000.001,55000.001,80000.001},{0.03,0.1,0.2,0.25,0.3,0.35,0.45})*Q$2-LOOKUP(Q$2/12,{0,1500.001,4500.001,9000.001,35000.001,55000.001,80000.001},{0,105,555,1005,2755,5505,13505})</f>
        <v>408</v>
      </c>
      <c r="R11" s="24">
        <f>12*ROUND(MAX(($B11-3500)*{0.03,0.1,0.2,0.25,0.3,0.35,0.45}-{0,105,555,1005,2755,5505,13505},0),2)+LOOKUP(R$2/12,{0,1500.001,4500.001,9000.001,35000.001,55000.001,80000.001},{0.03,0.1,0.2,0.25,0.3,0.35,0.45})*R$2-LOOKUP(R$2/12,{0,1500.001,4500.001,9000.001,35000.001,55000.001,80000.001},{0,105,555,1005,2755,5505,13505})</f>
        <v>423</v>
      </c>
      <c r="S11" s="24">
        <f>12*ROUND(MAX(($B11-3500)*{0.03,0.1,0.2,0.25,0.3,0.35,0.45}-{0,105,555,1005,2755,5505,13505},0),2)+LOOKUP(S$2/12,{0,1500.001,4500.001,9000.001,35000.001,55000.001,80000.001},{0.03,0.1,0.2,0.25,0.3,0.35,0.45})*S$2-LOOKUP(S$2/12,{0,1500.001,4500.001,9000.001,35000.001,55000.001,80000.001},{0,105,555,1005,2755,5505,13505})</f>
        <v>438</v>
      </c>
      <c r="T11" s="2">
        <f>12*ROUND(MAX(($B11-3500)*{0.03,0.1,0.2,0.25,0.3,0.35,0.45}-{0,105,555,1005,2755,5505,13505},0),2)+LOOKUP(T$2/12,{0,1500.001,4500.001,9000.001,35000.001,55000.001,80000.001},{0.03,0.1,0.2,0.25,0.3,0.35,0.45})*T$2-LOOKUP(T$2/12,{0,1500.001,4500.001,9000.001,35000.001,55000.001,80000.001},{0,105,555,1005,2755,5505,13505})</f>
        <v>453</v>
      </c>
      <c r="U11" s="2">
        <f>12*ROUND(MAX(($B11-3500)*{0.03,0.1,0.2,0.25,0.3,0.35,0.45}-{0,105,555,1005,2755,5505,13505},0),2)+LOOKUP(U$2/12,{0,1500.001,4500.001,9000.001,35000.001,55000.001,80000.001},{0.03,0.1,0.2,0.25,0.3,0.35,0.45})*U$2-LOOKUP(U$2/12,{0,1500.001,4500.001,9000.001,35000.001,55000.001,80000.001},{0,105,555,1005,2755,5505,13505})</f>
        <v>468</v>
      </c>
      <c r="V11" s="2">
        <f>12*ROUND(MAX(($B11-3500)*{0.03,0.1,0.2,0.25,0.3,0.35,0.45}-{0,105,555,1005,2755,5505,13505},0),2)+LOOKUP(V$2/12,{0,1500.001,4500.001,9000.001,35000.001,55000.001,80000.001},{0.03,0.1,0.2,0.25,0.3,0.35,0.45})*V$2-LOOKUP(V$2/12,{0,1500.001,4500.001,9000.001,35000.001,55000.001,80000.001},{0,105,555,1005,2755,5505,13505})</f>
        <v>483</v>
      </c>
      <c r="W11" s="2">
        <f>12*ROUND(MAX(($B11-3500)*{0.03,0.1,0.2,0.25,0.3,0.35,0.45}-{0,105,555,1005,2755,5505,13505},0),2)+LOOKUP(W$2/12,{0,1500.001,4500.001,9000.001,35000.001,55000.001,80000.001},{0.03,0.1,0.2,0.25,0.3,0.35,0.45})*W$2-LOOKUP(W$2/12,{0,1500.001,4500.001,9000.001,35000.001,55000.001,80000.001},{0,105,555,1005,2755,5505,13505})</f>
        <v>498</v>
      </c>
      <c r="X11" s="2">
        <f>12*ROUND(MAX(($B11-3500)*{0.03,0.1,0.2,0.25,0.3,0.35,0.45}-{0,105,555,1005,2755,5505,13505},0),2)+LOOKUP(X$2/12,{0,1500.001,4500.001,9000.001,35000.001,55000.001,80000.001},{0.03,0.1,0.2,0.25,0.3,0.35,0.45})*X$2-LOOKUP(X$2/12,{0,1500.001,4500.001,9000.001,35000.001,55000.001,80000.001},{0,105,555,1005,2755,5505,13505})</f>
        <v>513</v>
      </c>
      <c r="Y11" s="2">
        <f>12*ROUND(MAX(($B11-3500)*{0.03,0.1,0.2,0.25,0.3,0.35,0.45}-{0,105,555,1005,2755,5505,13505},0),2)+LOOKUP(Y$2/12,{0,1500.001,4500.001,9000.001,35000.001,55000.001,80000.001},{0.03,0.1,0.2,0.25,0.3,0.35,0.45})*Y$2-LOOKUP(Y$2/12,{0,1500.001,4500.001,9000.001,35000.001,55000.001,80000.001},{0,105,555,1005,2755,5505,13505})</f>
        <v>528</v>
      </c>
      <c r="Z11" s="2">
        <f>12*ROUND(MAX(($B11-3500)*{0.03,0.1,0.2,0.25,0.3,0.35,0.45}-{0,105,555,1005,2755,5505,13505},0),2)+LOOKUP(Z$2/12,{0,1500.001,4500.001,9000.001,35000.001,55000.001,80000.001},{0.03,0.1,0.2,0.25,0.3,0.35,0.45})*Z$2-LOOKUP(Z$2/12,{0,1500.001,4500.001,9000.001,35000.001,55000.001,80000.001},{0,105,555,1005,2755,5505,13505})</f>
        <v>543</v>
      </c>
      <c r="AA11" s="2">
        <f>12*ROUND(MAX(($B11-3500)*{0.03,0.1,0.2,0.25,0.3,0.35,0.45}-{0,105,555,1005,2755,5505,13505},0),2)+LOOKUP(AA$2/12,{0,1500.001,4500.001,9000.001,35000.001,55000.001,80000.001},{0.03,0.1,0.2,0.25,0.3,0.35,0.45})*AA$2-LOOKUP(AA$2/12,{0,1500.001,4500.001,9000.001,35000.001,55000.001,80000.001},{0,105,555,1005,2755,5505,13505})</f>
        <v>558</v>
      </c>
      <c r="AB11" s="2">
        <f>12*ROUND(MAX(($B11-3500)*{0.03,0.1,0.2,0.25,0.3,0.35,0.45}-{0,105,555,1005,2755,5505,13505},0),2)+LOOKUP(AB$2/12,{0,1500.001,4500.001,9000.001,35000.001,55000.001,80000.001},{0.03,0.1,0.2,0.25,0.3,0.35,0.45})*AB$2-LOOKUP(AB$2/12,{0,1500.001,4500.001,9000.001,35000.001,55000.001,80000.001},{0,105,555,1005,2755,5505,13505})</f>
        <v>573</v>
      </c>
      <c r="AC11" s="12">
        <f>12*ROUND(MAX(($B11-3500)*{0.03,0.1,0.2,0.25,0.3,0.35,0.45}-{0,105,555,1005,2755,5505,13505},0),2)+LOOKUP(AC$2/12,{0,1500.001,4500.001,9000.001,35000.001,55000.001,80000.001},{0.03,0.1,0.2,0.25,0.3,0.35,0.45})*AC$2-LOOKUP(AC$2/12,{0,1500.001,4500.001,9000.001,35000.001,55000.001,80000.001},{0,105,555,1005,2755,5505,13505})</f>
        <v>588</v>
      </c>
      <c r="AD11" s="2">
        <f>12*ROUND(MAX(($B11-3500)*{0.03,0.1,0.2,0.25,0.3,0.35,0.45}-{0,105,555,1005,2755,5505,13505},0),2)+LOOKUP(AD$2/12,{0,1500.001,4500.001,9000.001,35000.001,55000.001,80000.001},{0.03,0.1,0.2,0.25,0.3,0.35,0.45})*AD$2-LOOKUP(AD$2/12,{0,1500.001,4500.001,9000.001,35000.001,55000.001,80000.001},{0,105,555,1005,2755,5505,13505})</f>
        <v>618</v>
      </c>
      <c r="AE11" s="2">
        <f>12*ROUND(MAX(($B11-3500)*{0.03,0.1,0.2,0.25,0.3,0.35,0.45}-{0,105,555,1005,2755,5505,13505},0),2)+LOOKUP(AE$2/12,{0,1500.001,4500.001,9000.001,35000.001,55000.001,80000.001},{0.03,0.1,0.2,0.25,0.3,0.35,0.45})*AE$2-LOOKUP(AE$2/12,{0,1500.001,4500.001,9000.001,35000.001,55000.001,80000.001},{0,105,555,1005,2755,5505,13505})</f>
        <v>648</v>
      </c>
      <c r="AF11" s="2">
        <f>12*ROUND(MAX(($B11-3500)*{0.03,0.1,0.2,0.25,0.3,0.35,0.45}-{0,105,555,1005,2755,5505,13505},0),2)+LOOKUP(AF$2/12,{0,1500.001,4500.001,9000.001,35000.001,55000.001,80000.001},{0.03,0.1,0.2,0.25,0.3,0.35,0.45})*AF$2-LOOKUP(AF$2/12,{0,1500.001,4500.001,9000.001,35000.001,55000.001,80000.001},{0,105,555,1005,2755,5505,13505})</f>
        <v>678</v>
      </c>
      <c r="AG11" s="2">
        <f>12*ROUND(MAX(($B11-3500)*{0.03,0.1,0.2,0.25,0.3,0.35,0.45}-{0,105,555,1005,2755,5505,13505},0),2)+LOOKUP(AG$2/12,{0,1500.001,4500.001,9000.001,35000.001,55000.001,80000.001},{0.03,0.1,0.2,0.25,0.3,0.35,0.45})*AG$2-LOOKUP(AG$2/12,{0,1500.001,4500.001,9000.001,35000.001,55000.001,80000.001},{0,105,555,1005,2755,5505,13505})</f>
        <v>708</v>
      </c>
      <c r="AH11" s="2">
        <f>12*ROUND(MAX(($B11-3500)*{0.03,0.1,0.2,0.25,0.3,0.35,0.45}-{0,105,555,1005,2755,5505,13505},0),2)+LOOKUP(AH$2/12,{0,1500.001,4500.001,9000.001,35000.001,55000.001,80000.001},{0.03,0.1,0.2,0.25,0.3,0.35,0.45})*AH$2-LOOKUP(AH$2/12,{0,1500.001,4500.001,9000.001,35000.001,55000.001,80000.001},{0,105,555,1005,2755,5505,13505})</f>
        <v>738</v>
      </c>
      <c r="AI11" s="2">
        <f>12*ROUND(MAX(($B11-3500)*{0.03,0.1,0.2,0.25,0.3,0.35,0.45}-{0,105,555,1005,2755,5505,13505},0),2)+LOOKUP(AI$2/12,{0,1500.001,4500.001,9000.001,35000.001,55000.001,80000.001},{0.03,0.1,0.2,0.25,0.3,0.35,0.45})*AI$2-LOOKUP(AI$2/12,{0,1500.001,4500.001,9000.001,35000.001,55000.001,80000.001},{0,105,555,1005,2755,5505,13505})</f>
        <v>768</v>
      </c>
      <c r="AJ11" s="2">
        <f>12*ROUND(MAX(($B11-3500)*{0.03,0.1,0.2,0.25,0.3,0.35,0.45}-{0,105,555,1005,2755,5505,13505},0),2)+LOOKUP(AJ$2/12,{0,1500.001,4500.001,9000.001,35000.001,55000.001,80000.001},{0.03,0.1,0.2,0.25,0.3,0.35,0.45})*AJ$2-LOOKUP(AJ$2/12,{0,1500.001,4500.001,9000.001,35000.001,55000.001,80000.001},{0,105,555,1005,2755,5505,13505})</f>
        <v>798</v>
      </c>
      <c r="AK11" s="2">
        <f>12*ROUND(MAX(($B11-3500)*{0.03,0.1,0.2,0.25,0.3,0.35,0.45}-{0,105,555,1005,2755,5505,13505},0),2)+LOOKUP(AK$2/12,{0,1500.001,4500.001,9000.001,35000.001,55000.001,80000.001},{0.03,0.1,0.2,0.25,0.3,0.35,0.45})*AK$2-LOOKUP(AK$2/12,{0,1500.001,4500.001,9000.001,35000.001,55000.001,80000.001},{0,105,555,1005,2755,5505,13505})</f>
        <v>828</v>
      </c>
      <c r="AL11" s="2">
        <f>12*ROUND(MAX(($B11-3500)*{0.03,0.1,0.2,0.25,0.3,0.35,0.45}-{0,105,555,1005,2755,5505,13505},0),2)+LOOKUP(AL$2/12,{0,1500.001,4500.001,9000.001,35000.001,55000.001,80000.001},{0.03,0.1,0.2,0.25,0.3,0.35,0.45})*AL$2-LOOKUP(AL$2/12,{0,1500.001,4500.001,9000.001,35000.001,55000.001,80000.001},{0,105,555,1005,2755,5505,13505})</f>
        <v>2083</v>
      </c>
      <c r="AM11" s="2">
        <f>12*ROUND(MAX(($B11-3500)*{0.03,0.1,0.2,0.25,0.3,0.35,0.45}-{0,105,555,1005,2755,5505,13505},0),2)+LOOKUP(AM$2/12,{0,1500.001,4500.001,9000.001,35000.001,55000.001,80000.001},{0.03,0.1,0.2,0.25,0.3,0.35,0.45})*AM$2-LOOKUP(AM$2/12,{0,1500.001,4500.001,9000.001,35000.001,55000.001,80000.001},{0,105,555,1005,2755,5505,13505})</f>
        <v>2183</v>
      </c>
      <c r="AN11" s="2">
        <f>12*ROUND(MAX(($B11-3500)*{0.03,0.1,0.2,0.25,0.3,0.35,0.45}-{0,105,555,1005,2755,5505,13505},0),2)+LOOKUP(AN$2/12,{0,1500.001,4500.001,9000.001,35000.001,55000.001,80000.001},{0.03,0.1,0.2,0.25,0.3,0.35,0.45})*AN$2-LOOKUP(AN$2/12,{0,1500.001,4500.001,9000.001,35000.001,55000.001,80000.001},{0,105,555,1005,2755,5505,13505})</f>
        <v>2383</v>
      </c>
      <c r="AO11" s="2">
        <f>12*ROUND(MAX(($B11-3500)*{0.03,0.1,0.2,0.25,0.3,0.35,0.45}-{0,105,555,1005,2755,5505,13505},0),2)+LOOKUP(AO$2/12,{0,1500.001,4500.001,9000.001,35000.001,55000.001,80000.001},{0.03,0.1,0.2,0.25,0.3,0.35,0.45})*AO$2-LOOKUP(AO$2/12,{0,1500.001,4500.001,9000.001,35000.001,55000.001,80000.001},{0,105,555,1005,2755,5505,13505})</f>
        <v>2583</v>
      </c>
      <c r="AP11" s="2">
        <f>12*ROUND(MAX(($B11-3500)*{0.03,0.1,0.2,0.25,0.3,0.35,0.45}-{0,105,555,1005,2755,5505,13505},0),2)+LOOKUP(AP$2/12,{0,1500.001,4500.001,9000.001,35000.001,55000.001,80000.001},{0.03,0.1,0.2,0.25,0.3,0.35,0.45})*AP$2-LOOKUP(AP$2/12,{0,1500.001,4500.001,9000.001,35000.001,55000.001,80000.001},{0,105,555,1005,2755,5505,13505})</f>
        <v>2783</v>
      </c>
      <c r="AQ11" s="2">
        <f>12*ROUND(MAX(($B11-3500)*{0.03,0.1,0.2,0.25,0.3,0.35,0.45}-{0,105,555,1005,2755,5505,13505},0),2)+LOOKUP(AQ$2/12,{0,1500.001,4500.001,9000.001,35000.001,55000.001,80000.001},{0.03,0.1,0.2,0.25,0.3,0.35,0.45})*AQ$2-LOOKUP(AQ$2/12,{0,1500.001,4500.001,9000.001,35000.001,55000.001,80000.001},{0,105,555,1005,2755,5505,13505})</f>
        <v>2983</v>
      </c>
      <c r="AR11" s="2">
        <f>12*ROUND(MAX(($B11-3500)*{0.03,0.1,0.2,0.25,0.3,0.35,0.45}-{0,105,555,1005,2755,5505,13505},0),2)+LOOKUP(AR$2/12,{0,1500.001,4500.001,9000.001,35000.001,55000.001,80000.001},{0.03,0.1,0.2,0.25,0.3,0.35,0.45})*AR$2-LOOKUP(AR$2/12,{0,1500.001,4500.001,9000.001,35000.001,55000.001,80000.001},{0,105,555,1005,2755,5505,13505})</f>
        <v>3183</v>
      </c>
      <c r="AS11" s="2">
        <f>12*ROUND(MAX(($B11-3500)*{0.03,0.1,0.2,0.25,0.3,0.35,0.45}-{0,105,555,1005,2755,5505,13505},0),2)+LOOKUP(AS$2/12,{0,1500.001,4500.001,9000.001,35000.001,55000.001,80000.001},{0.03,0.1,0.2,0.25,0.3,0.35,0.45})*AS$2-LOOKUP(AS$2/12,{0,1500.001,4500.001,9000.001,35000.001,55000.001,80000.001},{0,105,555,1005,2755,5505,13505})</f>
        <v>3683</v>
      </c>
      <c r="AT11" s="12">
        <f>12*ROUND(MAX(($B11-3500)*{0.03,0.1,0.2,0.25,0.3,0.35,0.45}-{0,105,555,1005,2755,5505,13505},0),2)+LOOKUP(AT$2/12,{0,1500.001,4500.001,9000.001,35000.001,55000.001,80000.001},{0.03,0.1,0.2,0.25,0.3,0.35,0.45})*AT$2-LOOKUP(AT$2/12,{0,1500.001,4500.001,9000.001,35000.001,55000.001,80000.001},{0,105,555,1005,2755,5505,13505})</f>
        <v>4183</v>
      </c>
      <c r="AU11" s="2">
        <f>12*ROUND(MAX(($B11-3500)*{0.03,0.1,0.2,0.25,0.3,0.35,0.45}-{0,105,555,1005,2755,5505,13505},0),2)+LOOKUP(AU$2/12,{0,1500.001,4500.001,9000.001,35000.001,55000.001,80000.001},{0.03,0.1,0.2,0.25,0.3,0.35,0.45})*AU$2-LOOKUP(AU$2/12,{0,1500.001,4500.001,9000.001,35000.001,55000.001,80000.001},{0,105,555,1005,2755,5505,13505})</f>
        <v>4683</v>
      </c>
      <c r="AV11" s="2">
        <f>12*ROUND(MAX(($B11-3500)*{0.03,0.1,0.2,0.25,0.3,0.35,0.45}-{0,105,555,1005,2755,5505,13505},0),2)+LOOKUP(AV$2/12,{0,1500.001,4500.001,9000.001,35000.001,55000.001,80000.001},{0.03,0.1,0.2,0.25,0.3,0.35,0.45})*AV$2-LOOKUP(AV$2/12,{0,1500.001,4500.001,9000.001,35000.001,55000.001,80000.001},{0,105,555,1005,2755,5505,13505})</f>
        <v>5183</v>
      </c>
      <c r="AW11" s="2">
        <f>12*ROUND(MAX(($B11-3500)*{0.03,0.1,0.2,0.25,0.3,0.35,0.45}-{0,105,555,1005,2755,5505,13505},0),2)+LOOKUP(AW$2/12,{0,1500.001,4500.001,9000.001,35000.001,55000.001,80000.001},{0.03,0.1,0.2,0.25,0.3,0.35,0.45})*AW$2-LOOKUP(AW$2/12,{0,1500.001,4500.001,9000.001,35000.001,55000.001,80000.001},{0,105,555,1005,2755,5505,13505})</f>
        <v>10733</v>
      </c>
      <c r="AX11" s="2">
        <f>12*ROUND(MAX(($B11-3500)*{0.03,0.1,0.2,0.25,0.3,0.35,0.45}-{0,105,555,1005,2755,5505,13505},0),2)+LOOKUP(AX$2/12,{0,1500.001,4500.001,9000.001,35000.001,55000.001,80000.001},{0.03,0.1,0.2,0.25,0.3,0.35,0.45})*AX$2-LOOKUP(AX$2/12,{0,1500.001,4500.001,9000.001,35000.001,55000.001,80000.001},{0,105,555,1005,2755,5505,13505})</f>
        <v>11733</v>
      </c>
      <c r="AY11" s="2">
        <f>12*ROUND(MAX(($B11-3500)*{0.03,0.1,0.2,0.25,0.3,0.35,0.45}-{0,105,555,1005,2755,5505,13505},0),2)+LOOKUP(AY$2/12,{0,1500.001,4500.001,9000.001,35000.001,55000.001,80000.001},{0.03,0.1,0.2,0.25,0.3,0.35,0.45})*AY$2-LOOKUP(AY$2/12,{0,1500.001,4500.001,9000.001,35000.001,55000.001,80000.001},{0,105,555,1005,2755,5505,13505})</f>
        <v>12733</v>
      </c>
      <c r="AZ11" s="2">
        <f>12*ROUND(MAX(($B11-3500)*{0.03,0.1,0.2,0.25,0.3,0.35,0.45}-{0,105,555,1005,2755,5505,13505},0),2)+LOOKUP(AZ$2/12,{0,1500.001,4500.001,9000.001,35000.001,55000.001,80000.001},{0.03,0.1,0.2,0.25,0.3,0.35,0.45})*AZ$2-LOOKUP(AZ$2/12,{0,1500.001,4500.001,9000.001,35000.001,55000.001,80000.001},{0,105,555,1005,2755,5505,13505})</f>
        <v>13733</v>
      </c>
      <c r="BA11" s="2">
        <f>12*ROUND(MAX(($B11-3500)*{0.03,0.1,0.2,0.25,0.3,0.35,0.45}-{0,105,555,1005,2755,5505,13505},0),2)+LOOKUP(BA$2/12,{0,1500.001,4500.001,9000.001,35000.001,55000.001,80000.001},{0.03,0.1,0.2,0.25,0.3,0.35,0.45})*BA$2-LOOKUP(BA$2/12,{0,1500.001,4500.001,9000.001,35000.001,55000.001,80000.001},{0,105,555,1005,2755,5505,13505})</f>
        <v>14733</v>
      </c>
      <c r="BB11" s="2">
        <f>12*ROUND(MAX(($B11-3500)*{0.03,0.1,0.2,0.25,0.3,0.35,0.45}-{0,105,555,1005,2755,5505,13505},0),2)+LOOKUP(BB$2/12,{0,1500.001,4500.001,9000.001,35000.001,55000.001,80000.001},{0.03,0.1,0.2,0.25,0.3,0.35,0.45})*BB$2-LOOKUP(BB$2/12,{0,1500.001,4500.001,9000.001,35000.001,55000.001,80000.001},{0,105,555,1005,2755,5505,13505})</f>
        <v>15733</v>
      </c>
      <c r="BC11" s="2">
        <f>12*ROUND(MAX(($B11-3500)*{0.03,0.1,0.2,0.25,0.3,0.35,0.45}-{0,105,555,1005,2755,5505,13505},0),2)+LOOKUP(BC$2/12,{0,1500.001,4500.001,9000.001,35000.001,55000.001,80000.001},{0.03,0.1,0.2,0.25,0.3,0.35,0.45})*BC$2-LOOKUP(BC$2/12,{0,1500.001,4500.001,9000.001,35000.001,55000.001,80000.001},{0,105,555,1005,2755,5505,13505})</f>
        <v>16733</v>
      </c>
      <c r="BD11" s="2">
        <f>12*ROUND(MAX(($B11-3500)*{0.03,0.1,0.2,0.25,0.3,0.35,0.45}-{0,105,555,1005,2755,5505,13505},0),2)+LOOKUP(BD$2/12,{0,1500.001,4500.001,9000.001,35000.001,55000.001,80000.001},{0.03,0.1,0.2,0.25,0.3,0.35,0.45})*BD$2-LOOKUP(BD$2/12,{0,1500.001,4500.001,9000.001,35000.001,55000.001,80000.001},{0,105,555,1005,2755,5505,13505})</f>
        <v>17733</v>
      </c>
      <c r="BE11" s="2">
        <f>12*ROUND(MAX(($B11-3500)*{0.03,0.1,0.2,0.25,0.3,0.35,0.45}-{0,105,555,1005,2755,5505,13505},0),2)+LOOKUP(BE$2/12,{0,1500.001,4500.001,9000.001,35000.001,55000.001,80000.001},{0.03,0.1,0.2,0.25,0.3,0.35,0.45})*BE$2-LOOKUP(BE$2/12,{0,1500.001,4500.001,9000.001,35000.001,55000.001,80000.001},{0,105,555,1005,2755,5505,13505})</f>
        <v>18733</v>
      </c>
      <c r="BF11" s="2">
        <f>12*ROUND(MAX(($B11-3500)*{0.03,0.1,0.2,0.25,0.3,0.35,0.45}-{0,105,555,1005,2755,5505,13505},0),2)+LOOKUP(BF$2/12,{0,1500.001,4500.001,9000.001,35000.001,55000.001,80000.001},{0.03,0.1,0.2,0.25,0.3,0.35,0.45})*BF$2-LOOKUP(BF$2/12,{0,1500.001,4500.001,9000.001,35000.001,55000.001,80000.001},{0,105,555,1005,2755,5505,13505})</f>
        <v>19733</v>
      </c>
    </row>
    <row r="12" spans="1:58">
      <c r="A12" s="21"/>
      <c r="B12" s="22">
        <v>4400</v>
      </c>
      <c r="C12" s="25">
        <f>12*ROUND(MAX(($B12-3500)*{0.03,0.1,0.2,0.25,0.3,0.35,0.45}-{0,105,555,1005,2755,5505,13505},0),2)+LOOKUP(C$2/12,{0,1500.001,4500.001,9000.001,35000.001,55000.001,80000.001},{0.03,0.1,0.2,0.25,0.3,0.35,0.45})*C$2-LOOKUP(C$2/12,{0,1500.001,4500.001,9000.001,35000.001,55000.001,80000.001},{0,105,555,1005,2755,5505,13505})</f>
        <v>324</v>
      </c>
      <c r="D12" s="25">
        <f>12*ROUND(MAX(($B12-3500)*{0.03,0.1,0.2,0.25,0.3,0.35,0.45}-{0,105,555,1005,2755,5505,13505},0),2)+LOOKUP(D$2/12,{0,1500.001,4500.001,9000.001,35000.001,55000.001,80000.001},{0.03,0.1,0.2,0.25,0.3,0.35,0.45})*D$2-LOOKUP(D$2/12,{0,1500.001,4500.001,9000.001,35000.001,55000.001,80000.001},{0,105,555,1005,2755,5505,13505})</f>
        <v>330</v>
      </c>
      <c r="E12" s="25">
        <f>12*ROUND(MAX(($B12-3500)*{0.03,0.1,0.2,0.25,0.3,0.35,0.45}-{0,105,555,1005,2755,5505,13505},0),2)+LOOKUP(E$2/12,{0,1500.001,4500.001,9000.001,35000.001,55000.001,80000.001},{0.03,0.1,0.2,0.25,0.3,0.35,0.45})*E$2-LOOKUP(E$2/12,{0,1500.001,4500.001,9000.001,35000.001,55000.001,80000.001},{0,105,555,1005,2755,5505,13505})</f>
        <v>336</v>
      </c>
      <c r="F12" s="25">
        <f>12*ROUND(MAX(($B12-3500)*{0.03,0.1,0.2,0.25,0.3,0.35,0.45}-{0,105,555,1005,2755,5505,13505},0),2)+LOOKUP(F$2/12,{0,1500.001,4500.001,9000.001,35000.001,55000.001,80000.001},{0.03,0.1,0.2,0.25,0.3,0.35,0.45})*F$2-LOOKUP(F$2/12,{0,1500.001,4500.001,9000.001,35000.001,55000.001,80000.001},{0,105,555,1005,2755,5505,13505})</f>
        <v>342</v>
      </c>
      <c r="G12" s="25">
        <f>12*ROUND(MAX(($B12-3500)*{0.03,0.1,0.2,0.25,0.3,0.35,0.45}-{0,105,555,1005,2755,5505,13505},0),2)+LOOKUP(G$2/12,{0,1500.001,4500.001,9000.001,35000.001,55000.001,80000.001},{0.03,0.1,0.2,0.25,0.3,0.35,0.45})*G$2-LOOKUP(G$2/12,{0,1500.001,4500.001,9000.001,35000.001,55000.001,80000.001},{0,105,555,1005,2755,5505,13505})</f>
        <v>348</v>
      </c>
      <c r="H12" s="25">
        <f>12*ROUND(MAX(($B12-3500)*{0.03,0.1,0.2,0.25,0.3,0.35,0.45}-{0,105,555,1005,2755,5505,13505},0),2)+LOOKUP(H$2/12,{0,1500.001,4500.001,9000.001,35000.001,55000.001,80000.001},{0.03,0.1,0.2,0.25,0.3,0.35,0.45})*H$2-LOOKUP(H$2/12,{0,1500.001,4500.001,9000.001,35000.001,55000.001,80000.001},{0,105,555,1005,2755,5505,13505})</f>
        <v>354</v>
      </c>
      <c r="I12" s="25">
        <f>12*ROUND(MAX(($B12-3500)*{0.03,0.1,0.2,0.25,0.3,0.35,0.45}-{0,105,555,1005,2755,5505,13505},0),2)+LOOKUP(I$2/12,{0,1500.001,4500.001,9000.001,35000.001,55000.001,80000.001},{0.03,0.1,0.2,0.25,0.3,0.35,0.45})*I$2-LOOKUP(I$2/12,{0,1500.001,4500.001,9000.001,35000.001,55000.001,80000.001},{0,105,555,1005,2755,5505,13505})</f>
        <v>360</v>
      </c>
      <c r="J12" s="25">
        <f>12*ROUND(MAX(($B12-3500)*{0.03,0.1,0.2,0.25,0.3,0.35,0.45}-{0,105,555,1005,2755,5505,13505},0),2)+LOOKUP(J$2/12,{0,1500.001,4500.001,9000.001,35000.001,55000.001,80000.001},{0.03,0.1,0.2,0.25,0.3,0.35,0.45})*J$2-LOOKUP(J$2/12,{0,1500.001,4500.001,9000.001,35000.001,55000.001,80000.001},{0,105,555,1005,2755,5505,13505})</f>
        <v>366</v>
      </c>
      <c r="K12" s="25">
        <f>12*ROUND(MAX(($B12-3500)*{0.03,0.1,0.2,0.25,0.3,0.35,0.45}-{0,105,555,1005,2755,5505,13505},0),2)+LOOKUP(K$2/12,{0,1500.001,4500.001,9000.001,35000.001,55000.001,80000.001},{0.03,0.1,0.2,0.25,0.3,0.35,0.45})*K$2-LOOKUP(K$2/12,{0,1500.001,4500.001,9000.001,35000.001,55000.001,80000.001},{0,105,555,1005,2755,5505,13505})</f>
        <v>372</v>
      </c>
      <c r="L12" s="25">
        <f>12*ROUND(MAX(($B12-3500)*{0.03,0.1,0.2,0.25,0.3,0.35,0.45}-{0,105,555,1005,2755,5505,13505},0),2)+LOOKUP(L$2/12,{0,1500.001,4500.001,9000.001,35000.001,55000.001,80000.001},{0.03,0.1,0.2,0.25,0.3,0.35,0.45})*L$2-LOOKUP(L$2/12,{0,1500.001,4500.001,9000.001,35000.001,55000.001,80000.001},{0,105,555,1005,2755,5505,13505})</f>
        <v>378</v>
      </c>
      <c r="M12" s="28">
        <f>12*ROUND(MAX(($B12-3500)*{0.03,0.1,0.2,0.25,0.3,0.35,0.45}-{0,105,555,1005,2755,5505,13505},0),2)+LOOKUP(M$2/12,{0,1500.001,4500.001,9000.001,35000.001,55000.001,80000.001},{0.03,0.1,0.2,0.25,0.3,0.35,0.45})*M$2-LOOKUP(M$2/12,{0,1500.001,4500.001,9000.001,35000.001,55000.001,80000.001},{0,105,555,1005,2755,5505,13505})</f>
        <v>384</v>
      </c>
      <c r="N12" s="24">
        <f>12*ROUND(MAX(($B12-3500)*{0.03,0.1,0.2,0.25,0.3,0.35,0.45}-{0,105,555,1005,2755,5505,13505},0),2)+LOOKUP(N$2/12,{0,1500.001,4500.001,9000.001,35000.001,55000.001,80000.001},{0.03,0.1,0.2,0.25,0.3,0.35,0.45})*N$2-LOOKUP(N$2/12,{0,1500.001,4500.001,9000.001,35000.001,55000.001,80000.001},{0,105,555,1005,2755,5505,13505})</f>
        <v>399</v>
      </c>
      <c r="O12" s="24">
        <f>12*ROUND(MAX(($B12-3500)*{0.03,0.1,0.2,0.25,0.3,0.35,0.45}-{0,105,555,1005,2755,5505,13505},0),2)+LOOKUP(O$2/12,{0,1500.001,4500.001,9000.001,35000.001,55000.001,80000.001},{0.03,0.1,0.2,0.25,0.3,0.35,0.45})*O$2-LOOKUP(O$2/12,{0,1500.001,4500.001,9000.001,35000.001,55000.001,80000.001},{0,105,555,1005,2755,5505,13505})</f>
        <v>414</v>
      </c>
      <c r="P12" s="24">
        <f>12*ROUND(MAX(($B12-3500)*{0.03,0.1,0.2,0.25,0.3,0.35,0.45}-{0,105,555,1005,2755,5505,13505},0),2)+LOOKUP(P$2/12,{0,1500.001,4500.001,9000.001,35000.001,55000.001,80000.001},{0.03,0.1,0.2,0.25,0.3,0.35,0.45})*P$2-LOOKUP(P$2/12,{0,1500.001,4500.001,9000.001,35000.001,55000.001,80000.001},{0,105,555,1005,2755,5505,13505})</f>
        <v>429</v>
      </c>
      <c r="Q12" s="24">
        <f>12*ROUND(MAX(($B12-3500)*{0.03,0.1,0.2,0.25,0.3,0.35,0.45}-{0,105,555,1005,2755,5505,13505},0),2)+LOOKUP(Q$2/12,{0,1500.001,4500.001,9000.001,35000.001,55000.001,80000.001},{0.03,0.1,0.2,0.25,0.3,0.35,0.45})*Q$2-LOOKUP(Q$2/12,{0,1500.001,4500.001,9000.001,35000.001,55000.001,80000.001},{0,105,555,1005,2755,5505,13505})</f>
        <v>444</v>
      </c>
      <c r="R12" s="24">
        <f>12*ROUND(MAX(($B12-3500)*{0.03,0.1,0.2,0.25,0.3,0.35,0.45}-{0,105,555,1005,2755,5505,13505},0),2)+LOOKUP(R$2/12,{0,1500.001,4500.001,9000.001,35000.001,55000.001,80000.001},{0.03,0.1,0.2,0.25,0.3,0.35,0.45})*R$2-LOOKUP(R$2/12,{0,1500.001,4500.001,9000.001,35000.001,55000.001,80000.001},{0,105,555,1005,2755,5505,13505})</f>
        <v>459</v>
      </c>
      <c r="S12" s="24">
        <f>12*ROUND(MAX(($B12-3500)*{0.03,0.1,0.2,0.25,0.3,0.35,0.45}-{0,105,555,1005,2755,5505,13505},0),2)+LOOKUP(S$2/12,{0,1500.001,4500.001,9000.001,35000.001,55000.001,80000.001},{0.03,0.1,0.2,0.25,0.3,0.35,0.45})*S$2-LOOKUP(S$2/12,{0,1500.001,4500.001,9000.001,35000.001,55000.001,80000.001},{0,105,555,1005,2755,5505,13505})</f>
        <v>474</v>
      </c>
      <c r="T12" s="2">
        <f>12*ROUND(MAX(($B12-3500)*{0.03,0.1,0.2,0.25,0.3,0.35,0.45}-{0,105,555,1005,2755,5505,13505},0),2)+LOOKUP(T$2/12,{0,1500.001,4500.001,9000.001,35000.001,55000.001,80000.001},{0.03,0.1,0.2,0.25,0.3,0.35,0.45})*T$2-LOOKUP(T$2/12,{0,1500.001,4500.001,9000.001,35000.001,55000.001,80000.001},{0,105,555,1005,2755,5505,13505})</f>
        <v>489</v>
      </c>
      <c r="U12" s="2">
        <f>12*ROUND(MAX(($B12-3500)*{0.03,0.1,0.2,0.25,0.3,0.35,0.45}-{0,105,555,1005,2755,5505,13505},0),2)+LOOKUP(U$2/12,{0,1500.001,4500.001,9000.001,35000.001,55000.001,80000.001},{0.03,0.1,0.2,0.25,0.3,0.35,0.45})*U$2-LOOKUP(U$2/12,{0,1500.001,4500.001,9000.001,35000.001,55000.001,80000.001},{0,105,555,1005,2755,5505,13505})</f>
        <v>504</v>
      </c>
      <c r="V12" s="2">
        <f>12*ROUND(MAX(($B12-3500)*{0.03,0.1,0.2,0.25,0.3,0.35,0.45}-{0,105,555,1005,2755,5505,13505},0),2)+LOOKUP(V$2/12,{0,1500.001,4500.001,9000.001,35000.001,55000.001,80000.001},{0.03,0.1,0.2,0.25,0.3,0.35,0.45})*V$2-LOOKUP(V$2/12,{0,1500.001,4500.001,9000.001,35000.001,55000.001,80000.001},{0,105,555,1005,2755,5505,13505})</f>
        <v>519</v>
      </c>
      <c r="W12" s="2">
        <f>12*ROUND(MAX(($B12-3500)*{0.03,0.1,0.2,0.25,0.3,0.35,0.45}-{0,105,555,1005,2755,5505,13505},0),2)+LOOKUP(W$2/12,{0,1500.001,4500.001,9000.001,35000.001,55000.001,80000.001},{0.03,0.1,0.2,0.25,0.3,0.35,0.45})*W$2-LOOKUP(W$2/12,{0,1500.001,4500.001,9000.001,35000.001,55000.001,80000.001},{0,105,555,1005,2755,5505,13505})</f>
        <v>534</v>
      </c>
      <c r="X12" s="2">
        <f>12*ROUND(MAX(($B12-3500)*{0.03,0.1,0.2,0.25,0.3,0.35,0.45}-{0,105,555,1005,2755,5505,13505},0),2)+LOOKUP(X$2/12,{0,1500.001,4500.001,9000.001,35000.001,55000.001,80000.001},{0.03,0.1,0.2,0.25,0.3,0.35,0.45})*X$2-LOOKUP(X$2/12,{0,1500.001,4500.001,9000.001,35000.001,55000.001,80000.001},{0,105,555,1005,2755,5505,13505})</f>
        <v>549</v>
      </c>
      <c r="Y12" s="2">
        <f>12*ROUND(MAX(($B12-3500)*{0.03,0.1,0.2,0.25,0.3,0.35,0.45}-{0,105,555,1005,2755,5505,13505},0),2)+LOOKUP(Y$2/12,{0,1500.001,4500.001,9000.001,35000.001,55000.001,80000.001},{0.03,0.1,0.2,0.25,0.3,0.35,0.45})*Y$2-LOOKUP(Y$2/12,{0,1500.001,4500.001,9000.001,35000.001,55000.001,80000.001},{0,105,555,1005,2755,5505,13505})</f>
        <v>564</v>
      </c>
      <c r="Z12" s="2">
        <f>12*ROUND(MAX(($B12-3500)*{0.03,0.1,0.2,0.25,0.3,0.35,0.45}-{0,105,555,1005,2755,5505,13505},0),2)+LOOKUP(Z$2/12,{0,1500.001,4500.001,9000.001,35000.001,55000.001,80000.001},{0.03,0.1,0.2,0.25,0.3,0.35,0.45})*Z$2-LOOKUP(Z$2/12,{0,1500.001,4500.001,9000.001,35000.001,55000.001,80000.001},{0,105,555,1005,2755,5505,13505})</f>
        <v>579</v>
      </c>
      <c r="AA12" s="2">
        <f>12*ROUND(MAX(($B12-3500)*{0.03,0.1,0.2,0.25,0.3,0.35,0.45}-{0,105,555,1005,2755,5505,13505},0),2)+LOOKUP(AA$2/12,{0,1500.001,4500.001,9000.001,35000.001,55000.001,80000.001},{0.03,0.1,0.2,0.25,0.3,0.35,0.45})*AA$2-LOOKUP(AA$2/12,{0,1500.001,4500.001,9000.001,35000.001,55000.001,80000.001},{0,105,555,1005,2755,5505,13505})</f>
        <v>594</v>
      </c>
      <c r="AB12" s="2">
        <f>12*ROUND(MAX(($B12-3500)*{0.03,0.1,0.2,0.25,0.3,0.35,0.45}-{0,105,555,1005,2755,5505,13505},0),2)+LOOKUP(AB$2/12,{0,1500.001,4500.001,9000.001,35000.001,55000.001,80000.001},{0.03,0.1,0.2,0.25,0.3,0.35,0.45})*AB$2-LOOKUP(AB$2/12,{0,1500.001,4500.001,9000.001,35000.001,55000.001,80000.001},{0,105,555,1005,2755,5505,13505})</f>
        <v>609</v>
      </c>
      <c r="AC12" s="12">
        <f>12*ROUND(MAX(($B12-3500)*{0.03,0.1,0.2,0.25,0.3,0.35,0.45}-{0,105,555,1005,2755,5505,13505},0),2)+LOOKUP(AC$2/12,{0,1500.001,4500.001,9000.001,35000.001,55000.001,80000.001},{0.03,0.1,0.2,0.25,0.3,0.35,0.45})*AC$2-LOOKUP(AC$2/12,{0,1500.001,4500.001,9000.001,35000.001,55000.001,80000.001},{0,105,555,1005,2755,5505,13505})</f>
        <v>624</v>
      </c>
      <c r="AD12" s="2">
        <f>12*ROUND(MAX(($B12-3500)*{0.03,0.1,0.2,0.25,0.3,0.35,0.45}-{0,105,555,1005,2755,5505,13505},0),2)+LOOKUP(AD$2/12,{0,1500.001,4500.001,9000.001,35000.001,55000.001,80000.001},{0.03,0.1,0.2,0.25,0.3,0.35,0.45})*AD$2-LOOKUP(AD$2/12,{0,1500.001,4500.001,9000.001,35000.001,55000.001,80000.001},{0,105,555,1005,2755,5505,13505})</f>
        <v>654</v>
      </c>
      <c r="AE12" s="2">
        <f>12*ROUND(MAX(($B12-3500)*{0.03,0.1,0.2,0.25,0.3,0.35,0.45}-{0,105,555,1005,2755,5505,13505},0),2)+LOOKUP(AE$2/12,{0,1500.001,4500.001,9000.001,35000.001,55000.001,80000.001},{0.03,0.1,0.2,0.25,0.3,0.35,0.45})*AE$2-LOOKUP(AE$2/12,{0,1500.001,4500.001,9000.001,35000.001,55000.001,80000.001},{0,105,555,1005,2755,5505,13505})</f>
        <v>684</v>
      </c>
      <c r="AF12" s="2">
        <f>12*ROUND(MAX(($B12-3500)*{0.03,0.1,0.2,0.25,0.3,0.35,0.45}-{0,105,555,1005,2755,5505,13505},0),2)+LOOKUP(AF$2/12,{0,1500.001,4500.001,9000.001,35000.001,55000.001,80000.001},{0.03,0.1,0.2,0.25,0.3,0.35,0.45})*AF$2-LOOKUP(AF$2/12,{0,1500.001,4500.001,9000.001,35000.001,55000.001,80000.001},{0,105,555,1005,2755,5505,13505})</f>
        <v>714</v>
      </c>
      <c r="AG12" s="2">
        <f>12*ROUND(MAX(($B12-3500)*{0.03,0.1,0.2,0.25,0.3,0.35,0.45}-{0,105,555,1005,2755,5505,13505},0),2)+LOOKUP(AG$2/12,{0,1500.001,4500.001,9000.001,35000.001,55000.001,80000.001},{0.03,0.1,0.2,0.25,0.3,0.35,0.45})*AG$2-LOOKUP(AG$2/12,{0,1500.001,4500.001,9000.001,35000.001,55000.001,80000.001},{0,105,555,1005,2755,5505,13505})</f>
        <v>744</v>
      </c>
      <c r="AH12" s="2">
        <f>12*ROUND(MAX(($B12-3500)*{0.03,0.1,0.2,0.25,0.3,0.35,0.45}-{0,105,555,1005,2755,5505,13505},0),2)+LOOKUP(AH$2/12,{0,1500.001,4500.001,9000.001,35000.001,55000.001,80000.001},{0.03,0.1,0.2,0.25,0.3,0.35,0.45})*AH$2-LOOKUP(AH$2/12,{0,1500.001,4500.001,9000.001,35000.001,55000.001,80000.001},{0,105,555,1005,2755,5505,13505})</f>
        <v>774</v>
      </c>
      <c r="AI12" s="2">
        <f>12*ROUND(MAX(($B12-3500)*{0.03,0.1,0.2,0.25,0.3,0.35,0.45}-{0,105,555,1005,2755,5505,13505},0),2)+LOOKUP(AI$2/12,{0,1500.001,4500.001,9000.001,35000.001,55000.001,80000.001},{0.03,0.1,0.2,0.25,0.3,0.35,0.45})*AI$2-LOOKUP(AI$2/12,{0,1500.001,4500.001,9000.001,35000.001,55000.001,80000.001},{0,105,555,1005,2755,5505,13505})</f>
        <v>804</v>
      </c>
      <c r="AJ12" s="2">
        <f>12*ROUND(MAX(($B12-3500)*{0.03,0.1,0.2,0.25,0.3,0.35,0.45}-{0,105,555,1005,2755,5505,13505},0),2)+LOOKUP(AJ$2/12,{0,1500.001,4500.001,9000.001,35000.001,55000.001,80000.001},{0.03,0.1,0.2,0.25,0.3,0.35,0.45})*AJ$2-LOOKUP(AJ$2/12,{0,1500.001,4500.001,9000.001,35000.001,55000.001,80000.001},{0,105,555,1005,2755,5505,13505})</f>
        <v>834</v>
      </c>
      <c r="AK12" s="2">
        <f>12*ROUND(MAX(($B12-3500)*{0.03,0.1,0.2,0.25,0.3,0.35,0.45}-{0,105,555,1005,2755,5505,13505},0),2)+LOOKUP(AK$2/12,{0,1500.001,4500.001,9000.001,35000.001,55000.001,80000.001},{0.03,0.1,0.2,0.25,0.3,0.35,0.45})*AK$2-LOOKUP(AK$2/12,{0,1500.001,4500.001,9000.001,35000.001,55000.001,80000.001},{0,105,555,1005,2755,5505,13505})</f>
        <v>864</v>
      </c>
      <c r="AL12" s="2">
        <f>12*ROUND(MAX(($B12-3500)*{0.03,0.1,0.2,0.25,0.3,0.35,0.45}-{0,105,555,1005,2755,5505,13505},0),2)+LOOKUP(AL$2/12,{0,1500.001,4500.001,9000.001,35000.001,55000.001,80000.001},{0.03,0.1,0.2,0.25,0.3,0.35,0.45})*AL$2-LOOKUP(AL$2/12,{0,1500.001,4500.001,9000.001,35000.001,55000.001,80000.001},{0,105,555,1005,2755,5505,13505})</f>
        <v>2119</v>
      </c>
      <c r="AM12" s="2">
        <f>12*ROUND(MAX(($B12-3500)*{0.03,0.1,0.2,0.25,0.3,0.35,0.45}-{0,105,555,1005,2755,5505,13505},0),2)+LOOKUP(AM$2/12,{0,1500.001,4500.001,9000.001,35000.001,55000.001,80000.001},{0.03,0.1,0.2,0.25,0.3,0.35,0.45})*AM$2-LOOKUP(AM$2/12,{0,1500.001,4500.001,9000.001,35000.001,55000.001,80000.001},{0,105,555,1005,2755,5505,13505})</f>
        <v>2219</v>
      </c>
      <c r="AN12" s="2">
        <f>12*ROUND(MAX(($B12-3500)*{0.03,0.1,0.2,0.25,0.3,0.35,0.45}-{0,105,555,1005,2755,5505,13505},0),2)+LOOKUP(AN$2/12,{0,1500.001,4500.001,9000.001,35000.001,55000.001,80000.001},{0.03,0.1,0.2,0.25,0.3,0.35,0.45})*AN$2-LOOKUP(AN$2/12,{0,1500.001,4500.001,9000.001,35000.001,55000.001,80000.001},{0,105,555,1005,2755,5505,13505})</f>
        <v>2419</v>
      </c>
      <c r="AO12" s="2">
        <f>12*ROUND(MAX(($B12-3500)*{0.03,0.1,0.2,0.25,0.3,0.35,0.45}-{0,105,555,1005,2755,5505,13505},0),2)+LOOKUP(AO$2/12,{0,1500.001,4500.001,9000.001,35000.001,55000.001,80000.001},{0.03,0.1,0.2,0.25,0.3,0.35,0.45})*AO$2-LOOKUP(AO$2/12,{0,1500.001,4500.001,9000.001,35000.001,55000.001,80000.001},{0,105,555,1005,2755,5505,13505})</f>
        <v>2619</v>
      </c>
      <c r="AP12" s="2">
        <f>12*ROUND(MAX(($B12-3500)*{0.03,0.1,0.2,0.25,0.3,0.35,0.45}-{0,105,555,1005,2755,5505,13505},0),2)+LOOKUP(AP$2/12,{0,1500.001,4500.001,9000.001,35000.001,55000.001,80000.001},{0.03,0.1,0.2,0.25,0.3,0.35,0.45})*AP$2-LOOKUP(AP$2/12,{0,1500.001,4500.001,9000.001,35000.001,55000.001,80000.001},{0,105,555,1005,2755,5505,13505})</f>
        <v>2819</v>
      </c>
      <c r="AQ12" s="2">
        <f>12*ROUND(MAX(($B12-3500)*{0.03,0.1,0.2,0.25,0.3,0.35,0.45}-{0,105,555,1005,2755,5505,13505},0),2)+LOOKUP(AQ$2/12,{0,1500.001,4500.001,9000.001,35000.001,55000.001,80000.001},{0.03,0.1,0.2,0.25,0.3,0.35,0.45})*AQ$2-LOOKUP(AQ$2/12,{0,1500.001,4500.001,9000.001,35000.001,55000.001,80000.001},{0,105,555,1005,2755,5505,13505})</f>
        <v>3019</v>
      </c>
      <c r="AR12" s="2">
        <f>12*ROUND(MAX(($B12-3500)*{0.03,0.1,0.2,0.25,0.3,0.35,0.45}-{0,105,555,1005,2755,5505,13505},0),2)+LOOKUP(AR$2/12,{0,1500.001,4500.001,9000.001,35000.001,55000.001,80000.001},{0.03,0.1,0.2,0.25,0.3,0.35,0.45})*AR$2-LOOKUP(AR$2/12,{0,1500.001,4500.001,9000.001,35000.001,55000.001,80000.001},{0,105,555,1005,2755,5505,13505})</f>
        <v>3219</v>
      </c>
      <c r="AS12" s="2">
        <f>12*ROUND(MAX(($B12-3500)*{0.03,0.1,0.2,0.25,0.3,0.35,0.45}-{0,105,555,1005,2755,5505,13505},0),2)+LOOKUP(AS$2/12,{0,1500.001,4500.001,9000.001,35000.001,55000.001,80000.001},{0.03,0.1,0.2,0.25,0.3,0.35,0.45})*AS$2-LOOKUP(AS$2/12,{0,1500.001,4500.001,9000.001,35000.001,55000.001,80000.001},{0,105,555,1005,2755,5505,13505})</f>
        <v>3719</v>
      </c>
      <c r="AT12" s="12">
        <f>12*ROUND(MAX(($B12-3500)*{0.03,0.1,0.2,0.25,0.3,0.35,0.45}-{0,105,555,1005,2755,5505,13505},0),2)+LOOKUP(AT$2/12,{0,1500.001,4500.001,9000.001,35000.001,55000.001,80000.001},{0.03,0.1,0.2,0.25,0.3,0.35,0.45})*AT$2-LOOKUP(AT$2/12,{0,1500.001,4500.001,9000.001,35000.001,55000.001,80000.001},{0,105,555,1005,2755,5505,13505})</f>
        <v>4219</v>
      </c>
      <c r="AU12" s="2">
        <f>12*ROUND(MAX(($B12-3500)*{0.03,0.1,0.2,0.25,0.3,0.35,0.45}-{0,105,555,1005,2755,5505,13505},0),2)+LOOKUP(AU$2/12,{0,1500.001,4500.001,9000.001,35000.001,55000.001,80000.001},{0.03,0.1,0.2,0.25,0.3,0.35,0.45})*AU$2-LOOKUP(AU$2/12,{0,1500.001,4500.001,9000.001,35000.001,55000.001,80000.001},{0,105,555,1005,2755,5505,13505})</f>
        <v>4719</v>
      </c>
      <c r="AV12" s="2">
        <f>12*ROUND(MAX(($B12-3500)*{0.03,0.1,0.2,0.25,0.3,0.35,0.45}-{0,105,555,1005,2755,5505,13505},0),2)+LOOKUP(AV$2/12,{0,1500.001,4500.001,9000.001,35000.001,55000.001,80000.001},{0.03,0.1,0.2,0.25,0.3,0.35,0.45})*AV$2-LOOKUP(AV$2/12,{0,1500.001,4500.001,9000.001,35000.001,55000.001,80000.001},{0,105,555,1005,2755,5505,13505})</f>
        <v>5219</v>
      </c>
      <c r="AW12" s="2">
        <f>12*ROUND(MAX(($B12-3500)*{0.03,0.1,0.2,0.25,0.3,0.35,0.45}-{0,105,555,1005,2755,5505,13505},0),2)+LOOKUP(AW$2/12,{0,1500.001,4500.001,9000.001,35000.001,55000.001,80000.001},{0.03,0.1,0.2,0.25,0.3,0.35,0.45})*AW$2-LOOKUP(AW$2/12,{0,1500.001,4500.001,9000.001,35000.001,55000.001,80000.001},{0,105,555,1005,2755,5505,13505})</f>
        <v>10769</v>
      </c>
      <c r="AX12" s="2">
        <f>12*ROUND(MAX(($B12-3500)*{0.03,0.1,0.2,0.25,0.3,0.35,0.45}-{0,105,555,1005,2755,5505,13505},0),2)+LOOKUP(AX$2/12,{0,1500.001,4500.001,9000.001,35000.001,55000.001,80000.001},{0.03,0.1,0.2,0.25,0.3,0.35,0.45})*AX$2-LOOKUP(AX$2/12,{0,1500.001,4500.001,9000.001,35000.001,55000.001,80000.001},{0,105,555,1005,2755,5505,13505})</f>
        <v>11769</v>
      </c>
      <c r="AY12" s="2">
        <f>12*ROUND(MAX(($B12-3500)*{0.03,0.1,0.2,0.25,0.3,0.35,0.45}-{0,105,555,1005,2755,5505,13505},0),2)+LOOKUP(AY$2/12,{0,1500.001,4500.001,9000.001,35000.001,55000.001,80000.001},{0.03,0.1,0.2,0.25,0.3,0.35,0.45})*AY$2-LOOKUP(AY$2/12,{0,1500.001,4500.001,9000.001,35000.001,55000.001,80000.001},{0,105,555,1005,2755,5505,13505})</f>
        <v>12769</v>
      </c>
      <c r="AZ12" s="2">
        <f>12*ROUND(MAX(($B12-3500)*{0.03,0.1,0.2,0.25,0.3,0.35,0.45}-{0,105,555,1005,2755,5505,13505},0),2)+LOOKUP(AZ$2/12,{0,1500.001,4500.001,9000.001,35000.001,55000.001,80000.001},{0.03,0.1,0.2,0.25,0.3,0.35,0.45})*AZ$2-LOOKUP(AZ$2/12,{0,1500.001,4500.001,9000.001,35000.001,55000.001,80000.001},{0,105,555,1005,2755,5505,13505})</f>
        <v>13769</v>
      </c>
      <c r="BA12" s="2">
        <f>12*ROUND(MAX(($B12-3500)*{0.03,0.1,0.2,0.25,0.3,0.35,0.45}-{0,105,555,1005,2755,5505,13505},0),2)+LOOKUP(BA$2/12,{0,1500.001,4500.001,9000.001,35000.001,55000.001,80000.001},{0.03,0.1,0.2,0.25,0.3,0.35,0.45})*BA$2-LOOKUP(BA$2/12,{0,1500.001,4500.001,9000.001,35000.001,55000.001,80000.001},{0,105,555,1005,2755,5505,13505})</f>
        <v>14769</v>
      </c>
      <c r="BB12" s="2">
        <f>12*ROUND(MAX(($B12-3500)*{0.03,0.1,0.2,0.25,0.3,0.35,0.45}-{0,105,555,1005,2755,5505,13505},0),2)+LOOKUP(BB$2/12,{0,1500.001,4500.001,9000.001,35000.001,55000.001,80000.001},{0.03,0.1,0.2,0.25,0.3,0.35,0.45})*BB$2-LOOKUP(BB$2/12,{0,1500.001,4500.001,9000.001,35000.001,55000.001,80000.001},{0,105,555,1005,2755,5505,13505})</f>
        <v>15769</v>
      </c>
      <c r="BC12" s="2">
        <f>12*ROUND(MAX(($B12-3500)*{0.03,0.1,0.2,0.25,0.3,0.35,0.45}-{0,105,555,1005,2755,5505,13505},0),2)+LOOKUP(BC$2/12,{0,1500.001,4500.001,9000.001,35000.001,55000.001,80000.001},{0.03,0.1,0.2,0.25,0.3,0.35,0.45})*BC$2-LOOKUP(BC$2/12,{0,1500.001,4500.001,9000.001,35000.001,55000.001,80000.001},{0,105,555,1005,2755,5505,13505})</f>
        <v>16769</v>
      </c>
      <c r="BD12" s="2">
        <f>12*ROUND(MAX(($B12-3500)*{0.03,0.1,0.2,0.25,0.3,0.35,0.45}-{0,105,555,1005,2755,5505,13505},0),2)+LOOKUP(BD$2/12,{0,1500.001,4500.001,9000.001,35000.001,55000.001,80000.001},{0.03,0.1,0.2,0.25,0.3,0.35,0.45})*BD$2-LOOKUP(BD$2/12,{0,1500.001,4500.001,9000.001,35000.001,55000.001,80000.001},{0,105,555,1005,2755,5505,13505})</f>
        <v>17769</v>
      </c>
      <c r="BE12" s="2">
        <f>12*ROUND(MAX(($B12-3500)*{0.03,0.1,0.2,0.25,0.3,0.35,0.45}-{0,105,555,1005,2755,5505,13505},0),2)+LOOKUP(BE$2/12,{0,1500.001,4500.001,9000.001,35000.001,55000.001,80000.001},{0.03,0.1,0.2,0.25,0.3,0.35,0.45})*BE$2-LOOKUP(BE$2/12,{0,1500.001,4500.001,9000.001,35000.001,55000.001,80000.001},{0,105,555,1005,2755,5505,13505})</f>
        <v>18769</v>
      </c>
      <c r="BF12" s="2">
        <f>12*ROUND(MAX(($B12-3500)*{0.03,0.1,0.2,0.25,0.3,0.35,0.45}-{0,105,555,1005,2755,5505,13505},0),2)+LOOKUP(BF$2/12,{0,1500.001,4500.001,9000.001,35000.001,55000.001,80000.001},{0.03,0.1,0.2,0.25,0.3,0.35,0.45})*BF$2-LOOKUP(BF$2/12,{0,1500.001,4500.001,9000.001,35000.001,55000.001,80000.001},{0,105,555,1005,2755,5505,13505})</f>
        <v>19769</v>
      </c>
    </row>
    <row r="13" spans="1:58">
      <c r="A13" s="21"/>
      <c r="B13" s="22">
        <v>4500</v>
      </c>
      <c r="C13" s="25">
        <f>12*ROUND(MAX(($B13-3500)*{0.03,0.1,0.2,0.25,0.3,0.35,0.45}-{0,105,555,1005,2755,5505,13505},0),2)+LOOKUP(C$2/12,{0,1500.001,4500.001,9000.001,35000.001,55000.001,80000.001},{0.03,0.1,0.2,0.25,0.3,0.35,0.45})*C$2-LOOKUP(C$2/12,{0,1500.001,4500.001,9000.001,35000.001,55000.001,80000.001},{0,105,555,1005,2755,5505,13505})</f>
        <v>360</v>
      </c>
      <c r="D13" s="25">
        <f>12*ROUND(MAX(($B13-3500)*{0.03,0.1,0.2,0.25,0.3,0.35,0.45}-{0,105,555,1005,2755,5505,13505},0),2)+LOOKUP(D$2/12,{0,1500.001,4500.001,9000.001,35000.001,55000.001,80000.001},{0.03,0.1,0.2,0.25,0.3,0.35,0.45})*D$2-LOOKUP(D$2/12,{0,1500.001,4500.001,9000.001,35000.001,55000.001,80000.001},{0,105,555,1005,2755,5505,13505})</f>
        <v>366</v>
      </c>
      <c r="E13" s="25">
        <f>12*ROUND(MAX(($B13-3500)*{0.03,0.1,0.2,0.25,0.3,0.35,0.45}-{0,105,555,1005,2755,5505,13505},0),2)+LOOKUP(E$2/12,{0,1500.001,4500.001,9000.001,35000.001,55000.001,80000.001},{0.03,0.1,0.2,0.25,0.3,0.35,0.45})*E$2-LOOKUP(E$2/12,{0,1500.001,4500.001,9000.001,35000.001,55000.001,80000.001},{0,105,555,1005,2755,5505,13505})</f>
        <v>372</v>
      </c>
      <c r="F13" s="25">
        <f>12*ROUND(MAX(($B13-3500)*{0.03,0.1,0.2,0.25,0.3,0.35,0.45}-{0,105,555,1005,2755,5505,13505},0),2)+LOOKUP(F$2/12,{0,1500.001,4500.001,9000.001,35000.001,55000.001,80000.001},{0.03,0.1,0.2,0.25,0.3,0.35,0.45})*F$2-LOOKUP(F$2/12,{0,1500.001,4500.001,9000.001,35000.001,55000.001,80000.001},{0,105,555,1005,2755,5505,13505})</f>
        <v>378</v>
      </c>
      <c r="G13" s="25">
        <f>12*ROUND(MAX(($B13-3500)*{0.03,0.1,0.2,0.25,0.3,0.35,0.45}-{0,105,555,1005,2755,5505,13505},0),2)+LOOKUP(G$2/12,{0,1500.001,4500.001,9000.001,35000.001,55000.001,80000.001},{0.03,0.1,0.2,0.25,0.3,0.35,0.45})*G$2-LOOKUP(G$2/12,{0,1500.001,4500.001,9000.001,35000.001,55000.001,80000.001},{0,105,555,1005,2755,5505,13505})</f>
        <v>384</v>
      </c>
      <c r="H13" s="25">
        <f>12*ROUND(MAX(($B13-3500)*{0.03,0.1,0.2,0.25,0.3,0.35,0.45}-{0,105,555,1005,2755,5505,13505},0),2)+LOOKUP(H$2/12,{0,1500.001,4500.001,9000.001,35000.001,55000.001,80000.001},{0.03,0.1,0.2,0.25,0.3,0.35,0.45})*H$2-LOOKUP(H$2/12,{0,1500.001,4500.001,9000.001,35000.001,55000.001,80000.001},{0,105,555,1005,2755,5505,13505})</f>
        <v>390</v>
      </c>
      <c r="I13" s="25">
        <f>12*ROUND(MAX(($B13-3500)*{0.03,0.1,0.2,0.25,0.3,0.35,0.45}-{0,105,555,1005,2755,5505,13505},0),2)+LOOKUP(I$2/12,{0,1500.001,4500.001,9000.001,35000.001,55000.001,80000.001},{0.03,0.1,0.2,0.25,0.3,0.35,0.45})*I$2-LOOKUP(I$2/12,{0,1500.001,4500.001,9000.001,35000.001,55000.001,80000.001},{0,105,555,1005,2755,5505,13505})</f>
        <v>396</v>
      </c>
      <c r="J13" s="25">
        <f>12*ROUND(MAX(($B13-3500)*{0.03,0.1,0.2,0.25,0.3,0.35,0.45}-{0,105,555,1005,2755,5505,13505},0),2)+LOOKUP(J$2/12,{0,1500.001,4500.001,9000.001,35000.001,55000.001,80000.001},{0.03,0.1,0.2,0.25,0.3,0.35,0.45})*J$2-LOOKUP(J$2/12,{0,1500.001,4500.001,9000.001,35000.001,55000.001,80000.001},{0,105,555,1005,2755,5505,13505})</f>
        <v>402</v>
      </c>
      <c r="K13" s="25">
        <f>12*ROUND(MAX(($B13-3500)*{0.03,0.1,0.2,0.25,0.3,0.35,0.45}-{0,105,555,1005,2755,5505,13505},0),2)+LOOKUP(K$2/12,{0,1500.001,4500.001,9000.001,35000.001,55000.001,80000.001},{0.03,0.1,0.2,0.25,0.3,0.35,0.45})*K$2-LOOKUP(K$2/12,{0,1500.001,4500.001,9000.001,35000.001,55000.001,80000.001},{0,105,555,1005,2755,5505,13505})</f>
        <v>408</v>
      </c>
      <c r="L13" s="25">
        <f>12*ROUND(MAX(($B13-3500)*{0.03,0.1,0.2,0.25,0.3,0.35,0.45}-{0,105,555,1005,2755,5505,13505},0),2)+LOOKUP(L$2/12,{0,1500.001,4500.001,9000.001,35000.001,55000.001,80000.001},{0.03,0.1,0.2,0.25,0.3,0.35,0.45})*L$2-LOOKUP(L$2/12,{0,1500.001,4500.001,9000.001,35000.001,55000.001,80000.001},{0,105,555,1005,2755,5505,13505})</f>
        <v>414</v>
      </c>
      <c r="M13" s="28">
        <f>12*ROUND(MAX(($B13-3500)*{0.03,0.1,0.2,0.25,0.3,0.35,0.45}-{0,105,555,1005,2755,5505,13505},0),2)+LOOKUP(M$2/12,{0,1500.001,4500.001,9000.001,35000.001,55000.001,80000.001},{0.03,0.1,0.2,0.25,0.3,0.35,0.45})*M$2-LOOKUP(M$2/12,{0,1500.001,4500.001,9000.001,35000.001,55000.001,80000.001},{0,105,555,1005,2755,5505,13505})</f>
        <v>420</v>
      </c>
      <c r="N13" s="24">
        <f>12*ROUND(MAX(($B13-3500)*{0.03,0.1,0.2,0.25,0.3,0.35,0.45}-{0,105,555,1005,2755,5505,13505},0),2)+LOOKUP(N$2/12,{0,1500.001,4500.001,9000.001,35000.001,55000.001,80000.001},{0.03,0.1,0.2,0.25,0.3,0.35,0.45})*N$2-LOOKUP(N$2/12,{0,1500.001,4500.001,9000.001,35000.001,55000.001,80000.001},{0,105,555,1005,2755,5505,13505})</f>
        <v>435</v>
      </c>
      <c r="O13" s="24">
        <f>12*ROUND(MAX(($B13-3500)*{0.03,0.1,0.2,0.25,0.3,0.35,0.45}-{0,105,555,1005,2755,5505,13505},0),2)+LOOKUP(O$2/12,{0,1500.001,4500.001,9000.001,35000.001,55000.001,80000.001},{0.03,0.1,0.2,0.25,0.3,0.35,0.45})*O$2-LOOKUP(O$2/12,{0,1500.001,4500.001,9000.001,35000.001,55000.001,80000.001},{0,105,555,1005,2755,5505,13505})</f>
        <v>450</v>
      </c>
      <c r="P13" s="24">
        <f>12*ROUND(MAX(($B13-3500)*{0.03,0.1,0.2,0.25,0.3,0.35,0.45}-{0,105,555,1005,2755,5505,13505},0),2)+LOOKUP(P$2/12,{0,1500.001,4500.001,9000.001,35000.001,55000.001,80000.001},{0.03,0.1,0.2,0.25,0.3,0.35,0.45})*P$2-LOOKUP(P$2/12,{0,1500.001,4500.001,9000.001,35000.001,55000.001,80000.001},{0,105,555,1005,2755,5505,13505})</f>
        <v>465</v>
      </c>
      <c r="Q13" s="24">
        <f>12*ROUND(MAX(($B13-3500)*{0.03,0.1,0.2,0.25,0.3,0.35,0.45}-{0,105,555,1005,2755,5505,13505},0),2)+LOOKUP(Q$2/12,{0,1500.001,4500.001,9000.001,35000.001,55000.001,80000.001},{0.03,0.1,0.2,0.25,0.3,0.35,0.45})*Q$2-LOOKUP(Q$2/12,{0,1500.001,4500.001,9000.001,35000.001,55000.001,80000.001},{0,105,555,1005,2755,5505,13505})</f>
        <v>480</v>
      </c>
      <c r="R13" s="24">
        <f>12*ROUND(MAX(($B13-3500)*{0.03,0.1,0.2,0.25,0.3,0.35,0.45}-{0,105,555,1005,2755,5505,13505},0),2)+LOOKUP(R$2/12,{0,1500.001,4500.001,9000.001,35000.001,55000.001,80000.001},{0.03,0.1,0.2,0.25,0.3,0.35,0.45})*R$2-LOOKUP(R$2/12,{0,1500.001,4500.001,9000.001,35000.001,55000.001,80000.001},{0,105,555,1005,2755,5505,13505})</f>
        <v>495</v>
      </c>
      <c r="S13" s="24">
        <f>12*ROUND(MAX(($B13-3500)*{0.03,0.1,0.2,0.25,0.3,0.35,0.45}-{0,105,555,1005,2755,5505,13505},0),2)+LOOKUP(S$2/12,{0,1500.001,4500.001,9000.001,35000.001,55000.001,80000.001},{0.03,0.1,0.2,0.25,0.3,0.35,0.45})*S$2-LOOKUP(S$2/12,{0,1500.001,4500.001,9000.001,35000.001,55000.001,80000.001},{0,105,555,1005,2755,5505,13505})</f>
        <v>510</v>
      </c>
      <c r="T13" s="2">
        <f>12*ROUND(MAX(($B13-3500)*{0.03,0.1,0.2,0.25,0.3,0.35,0.45}-{0,105,555,1005,2755,5505,13505},0),2)+LOOKUP(T$2/12,{0,1500.001,4500.001,9000.001,35000.001,55000.001,80000.001},{0.03,0.1,0.2,0.25,0.3,0.35,0.45})*T$2-LOOKUP(T$2/12,{0,1500.001,4500.001,9000.001,35000.001,55000.001,80000.001},{0,105,555,1005,2755,5505,13505})</f>
        <v>525</v>
      </c>
      <c r="U13" s="2">
        <f>12*ROUND(MAX(($B13-3500)*{0.03,0.1,0.2,0.25,0.3,0.35,0.45}-{0,105,555,1005,2755,5505,13505},0),2)+LOOKUP(U$2/12,{0,1500.001,4500.001,9000.001,35000.001,55000.001,80000.001},{0.03,0.1,0.2,0.25,0.3,0.35,0.45})*U$2-LOOKUP(U$2/12,{0,1500.001,4500.001,9000.001,35000.001,55000.001,80000.001},{0,105,555,1005,2755,5505,13505})</f>
        <v>540</v>
      </c>
      <c r="V13" s="2">
        <f>12*ROUND(MAX(($B13-3500)*{0.03,0.1,0.2,0.25,0.3,0.35,0.45}-{0,105,555,1005,2755,5505,13505},0),2)+LOOKUP(V$2/12,{0,1500.001,4500.001,9000.001,35000.001,55000.001,80000.001},{0.03,0.1,0.2,0.25,0.3,0.35,0.45})*V$2-LOOKUP(V$2/12,{0,1500.001,4500.001,9000.001,35000.001,55000.001,80000.001},{0,105,555,1005,2755,5505,13505})</f>
        <v>555</v>
      </c>
      <c r="W13" s="2">
        <f>12*ROUND(MAX(($B13-3500)*{0.03,0.1,0.2,0.25,0.3,0.35,0.45}-{0,105,555,1005,2755,5505,13505},0),2)+LOOKUP(W$2/12,{0,1500.001,4500.001,9000.001,35000.001,55000.001,80000.001},{0.03,0.1,0.2,0.25,0.3,0.35,0.45})*W$2-LOOKUP(W$2/12,{0,1500.001,4500.001,9000.001,35000.001,55000.001,80000.001},{0,105,555,1005,2755,5505,13505})</f>
        <v>570</v>
      </c>
      <c r="X13" s="2">
        <f>12*ROUND(MAX(($B13-3500)*{0.03,0.1,0.2,0.25,0.3,0.35,0.45}-{0,105,555,1005,2755,5505,13505},0),2)+LOOKUP(X$2/12,{0,1500.001,4500.001,9000.001,35000.001,55000.001,80000.001},{0.03,0.1,0.2,0.25,0.3,0.35,0.45})*X$2-LOOKUP(X$2/12,{0,1500.001,4500.001,9000.001,35000.001,55000.001,80000.001},{0,105,555,1005,2755,5505,13505})</f>
        <v>585</v>
      </c>
      <c r="Y13" s="2">
        <f>12*ROUND(MAX(($B13-3500)*{0.03,0.1,0.2,0.25,0.3,0.35,0.45}-{0,105,555,1005,2755,5505,13505},0),2)+LOOKUP(Y$2/12,{0,1500.001,4500.001,9000.001,35000.001,55000.001,80000.001},{0.03,0.1,0.2,0.25,0.3,0.35,0.45})*Y$2-LOOKUP(Y$2/12,{0,1500.001,4500.001,9000.001,35000.001,55000.001,80000.001},{0,105,555,1005,2755,5505,13505})</f>
        <v>600</v>
      </c>
      <c r="Z13" s="2">
        <f>12*ROUND(MAX(($B13-3500)*{0.03,0.1,0.2,0.25,0.3,0.35,0.45}-{0,105,555,1005,2755,5505,13505},0),2)+LOOKUP(Z$2/12,{0,1500.001,4500.001,9000.001,35000.001,55000.001,80000.001},{0.03,0.1,0.2,0.25,0.3,0.35,0.45})*Z$2-LOOKUP(Z$2/12,{0,1500.001,4500.001,9000.001,35000.001,55000.001,80000.001},{0,105,555,1005,2755,5505,13505})</f>
        <v>615</v>
      </c>
      <c r="AA13" s="2">
        <f>12*ROUND(MAX(($B13-3500)*{0.03,0.1,0.2,0.25,0.3,0.35,0.45}-{0,105,555,1005,2755,5505,13505},0),2)+LOOKUP(AA$2/12,{0,1500.001,4500.001,9000.001,35000.001,55000.001,80000.001},{0.03,0.1,0.2,0.25,0.3,0.35,0.45})*AA$2-LOOKUP(AA$2/12,{0,1500.001,4500.001,9000.001,35000.001,55000.001,80000.001},{0,105,555,1005,2755,5505,13505})</f>
        <v>630</v>
      </c>
      <c r="AB13" s="2">
        <f>12*ROUND(MAX(($B13-3500)*{0.03,0.1,0.2,0.25,0.3,0.35,0.45}-{0,105,555,1005,2755,5505,13505},0),2)+LOOKUP(AB$2/12,{0,1500.001,4500.001,9000.001,35000.001,55000.001,80000.001},{0.03,0.1,0.2,0.25,0.3,0.35,0.45})*AB$2-LOOKUP(AB$2/12,{0,1500.001,4500.001,9000.001,35000.001,55000.001,80000.001},{0,105,555,1005,2755,5505,13505})</f>
        <v>645</v>
      </c>
      <c r="AC13" s="12">
        <f>12*ROUND(MAX(($B13-3500)*{0.03,0.1,0.2,0.25,0.3,0.35,0.45}-{0,105,555,1005,2755,5505,13505},0),2)+LOOKUP(AC$2/12,{0,1500.001,4500.001,9000.001,35000.001,55000.001,80000.001},{0.03,0.1,0.2,0.25,0.3,0.35,0.45})*AC$2-LOOKUP(AC$2/12,{0,1500.001,4500.001,9000.001,35000.001,55000.001,80000.001},{0,105,555,1005,2755,5505,13505})</f>
        <v>660</v>
      </c>
      <c r="AD13" s="2">
        <f>12*ROUND(MAX(($B13-3500)*{0.03,0.1,0.2,0.25,0.3,0.35,0.45}-{0,105,555,1005,2755,5505,13505},0),2)+LOOKUP(AD$2/12,{0,1500.001,4500.001,9000.001,35000.001,55000.001,80000.001},{0.03,0.1,0.2,0.25,0.3,0.35,0.45})*AD$2-LOOKUP(AD$2/12,{0,1500.001,4500.001,9000.001,35000.001,55000.001,80000.001},{0,105,555,1005,2755,5505,13505})</f>
        <v>690</v>
      </c>
      <c r="AE13" s="2">
        <f>12*ROUND(MAX(($B13-3500)*{0.03,0.1,0.2,0.25,0.3,0.35,0.45}-{0,105,555,1005,2755,5505,13505},0),2)+LOOKUP(AE$2/12,{0,1500.001,4500.001,9000.001,35000.001,55000.001,80000.001},{0.03,0.1,0.2,0.25,0.3,0.35,0.45})*AE$2-LOOKUP(AE$2/12,{0,1500.001,4500.001,9000.001,35000.001,55000.001,80000.001},{0,105,555,1005,2755,5505,13505})</f>
        <v>720</v>
      </c>
      <c r="AF13" s="2">
        <f>12*ROUND(MAX(($B13-3500)*{0.03,0.1,0.2,0.25,0.3,0.35,0.45}-{0,105,555,1005,2755,5505,13505},0),2)+LOOKUP(AF$2/12,{0,1500.001,4500.001,9000.001,35000.001,55000.001,80000.001},{0.03,0.1,0.2,0.25,0.3,0.35,0.45})*AF$2-LOOKUP(AF$2/12,{0,1500.001,4500.001,9000.001,35000.001,55000.001,80000.001},{0,105,555,1005,2755,5505,13505})</f>
        <v>750</v>
      </c>
      <c r="AG13" s="2">
        <f>12*ROUND(MAX(($B13-3500)*{0.03,0.1,0.2,0.25,0.3,0.35,0.45}-{0,105,555,1005,2755,5505,13505},0),2)+LOOKUP(AG$2/12,{0,1500.001,4500.001,9000.001,35000.001,55000.001,80000.001},{0.03,0.1,0.2,0.25,0.3,0.35,0.45})*AG$2-LOOKUP(AG$2/12,{0,1500.001,4500.001,9000.001,35000.001,55000.001,80000.001},{0,105,555,1005,2755,5505,13505})</f>
        <v>780</v>
      </c>
      <c r="AH13" s="2">
        <f>12*ROUND(MAX(($B13-3500)*{0.03,0.1,0.2,0.25,0.3,0.35,0.45}-{0,105,555,1005,2755,5505,13505},0),2)+LOOKUP(AH$2/12,{0,1500.001,4500.001,9000.001,35000.001,55000.001,80000.001},{0.03,0.1,0.2,0.25,0.3,0.35,0.45})*AH$2-LOOKUP(AH$2/12,{0,1500.001,4500.001,9000.001,35000.001,55000.001,80000.001},{0,105,555,1005,2755,5505,13505})</f>
        <v>810</v>
      </c>
      <c r="AI13" s="2">
        <f>12*ROUND(MAX(($B13-3500)*{0.03,0.1,0.2,0.25,0.3,0.35,0.45}-{0,105,555,1005,2755,5505,13505},0),2)+LOOKUP(AI$2/12,{0,1500.001,4500.001,9000.001,35000.001,55000.001,80000.001},{0.03,0.1,0.2,0.25,0.3,0.35,0.45})*AI$2-LOOKUP(AI$2/12,{0,1500.001,4500.001,9000.001,35000.001,55000.001,80000.001},{0,105,555,1005,2755,5505,13505})</f>
        <v>840</v>
      </c>
      <c r="AJ13" s="2">
        <f>12*ROUND(MAX(($B13-3500)*{0.03,0.1,0.2,0.25,0.3,0.35,0.45}-{0,105,555,1005,2755,5505,13505},0),2)+LOOKUP(AJ$2/12,{0,1500.001,4500.001,9000.001,35000.001,55000.001,80000.001},{0.03,0.1,0.2,0.25,0.3,0.35,0.45})*AJ$2-LOOKUP(AJ$2/12,{0,1500.001,4500.001,9000.001,35000.001,55000.001,80000.001},{0,105,555,1005,2755,5505,13505})</f>
        <v>870</v>
      </c>
      <c r="AK13" s="2">
        <f>12*ROUND(MAX(($B13-3500)*{0.03,0.1,0.2,0.25,0.3,0.35,0.45}-{0,105,555,1005,2755,5505,13505},0),2)+LOOKUP(AK$2/12,{0,1500.001,4500.001,9000.001,35000.001,55000.001,80000.001},{0.03,0.1,0.2,0.25,0.3,0.35,0.45})*AK$2-LOOKUP(AK$2/12,{0,1500.001,4500.001,9000.001,35000.001,55000.001,80000.001},{0,105,555,1005,2755,5505,13505})</f>
        <v>900</v>
      </c>
      <c r="AL13" s="2">
        <f>12*ROUND(MAX(($B13-3500)*{0.03,0.1,0.2,0.25,0.3,0.35,0.45}-{0,105,555,1005,2755,5505,13505},0),2)+LOOKUP(AL$2/12,{0,1500.001,4500.001,9000.001,35000.001,55000.001,80000.001},{0.03,0.1,0.2,0.25,0.3,0.35,0.45})*AL$2-LOOKUP(AL$2/12,{0,1500.001,4500.001,9000.001,35000.001,55000.001,80000.001},{0,105,555,1005,2755,5505,13505})</f>
        <v>2155</v>
      </c>
      <c r="AM13" s="2">
        <f>12*ROUND(MAX(($B13-3500)*{0.03,0.1,0.2,0.25,0.3,0.35,0.45}-{0,105,555,1005,2755,5505,13505},0),2)+LOOKUP(AM$2/12,{0,1500.001,4500.001,9000.001,35000.001,55000.001,80000.001},{0.03,0.1,0.2,0.25,0.3,0.35,0.45})*AM$2-LOOKUP(AM$2/12,{0,1500.001,4500.001,9000.001,35000.001,55000.001,80000.001},{0,105,555,1005,2755,5505,13505})</f>
        <v>2255</v>
      </c>
      <c r="AN13" s="2">
        <f>12*ROUND(MAX(($B13-3500)*{0.03,0.1,0.2,0.25,0.3,0.35,0.45}-{0,105,555,1005,2755,5505,13505},0),2)+LOOKUP(AN$2/12,{0,1500.001,4500.001,9000.001,35000.001,55000.001,80000.001},{0.03,0.1,0.2,0.25,0.3,0.35,0.45})*AN$2-LOOKUP(AN$2/12,{0,1500.001,4500.001,9000.001,35000.001,55000.001,80000.001},{0,105,555,1005,2755,5505,13505})</f>
        <v>2455</v>
      </c>
      <c r="AO13" s="2">
        <f>12*ROUND(MAX(($B13-3500)*{0.03,0.1,0.2,0.25,0.3,0.35,0.45}-{0,105,555,1005,2755,5505,13505},0),2)+LOOKUP(AO$2/12,{0,1500.001,4500.001,9000.001,35000.001,55000.001,80000.001},{0.03,0.1,0.2,0.25,0.3,0.35,0.45})*AO$2-LOOKUP(AO$2/12,{0,1500.001,4500.001,9000.001,35000.001,55000.001,80000.001},{0,105,555,1005,2755,5505,13505})</f>
        <v>2655</v>
      </c>
      <c r="AP13" s="2">
        <f>12*ROUND(MAX(($B13-3500)*{0.03,0.1,0.2,0.25,0.3,0.35,0.45}-{0,105,555,1005,2755,5505,13505},0),2)+LOOKUP(AP$2/12,{0,1500.001,4500.001,9000.001,35000.001,55000.001,80000.001},{0.03,0.1,0.2,0.25,0.3,0.35,0.45})*AP$2-LOOKUP(AP$2/12,{0,1500.001,4500.001,9000.001,35000.001,55000.001,80000.001},{0,105,555,1005,2755,5505,13505})</f>
        <v>2855</v>
      </c>
      <c r="AQ13" s="2">
        <f>12*ROUND(MAX(($B13-3500)*{0.03,0.1,0.2,0.25,0.3,0.35,0.45}-{0,105,555,1005,2755,5505,13505},0),2)+LOOKUP(AQ$2/12,{0,1500.001,4500.001,9000.001,35000.001,55000.001,80000.001},{0.03,0.1,0.2,0.25,0.3,0.35,0.45})*AQ$2-LOOKUP(AQ$2/12,{0,1500.001,4500.001,9000.001,35000.001,55000.001,80000.001},{0,105,555,1005,2755,5505,13505})</f>
        <v>3055</v>
      </c>
      <c r="AR13" s="2">
        <f>12*ROUND(MAX(($B13-3500)*{0.03,0.1,0.2,0.25,0.3,0.35,0.45}-{0,105,555,1005,2755,5505,13505},0),2)+LOOKUP(AR$2/12,{0,1500.001,4500.001,9000.001,35000.001,55000.001,80000.001},{0.03,0.1,0.2,0.25,0.3,0.35,0.45})*AR$2-LOOKUP(AR$2/12,{0,1500.001,4500.001,9000.001,35000.001,55000.001,80000.001},{0,105,555,1005,2755,5505,13505})</f>
        <v>3255</v>
      </c>
      <c r="AS13" s="2">
        <f>12*ROUND(MAX(($B13-3500)*{0.03,0.1,0.2,0.25,0.3,0.35,0.45}-{0,105,555,1005,2755,5505,13505},0),2)+LOOKUP(AS$2/12,{0,1500.001,4500.001,9000.001,35000.001,55000.001,80000.001},{0.03,0.1,0.2,0.25,0.3,0.35,0.45})*AS$2-LOOKUP(AS$2/12,{0,1500.001,4500.001,9000.001,35000.001,55000.001,80000.001},{0,105,555,1005,2755,5505,13505})</f>
        <v>3755</v>
      </c>
      <c r="AT13" s="12">
        <f>12*ROUND(MAX(($B13-3500)*{0.03,0.1,0.2,0.25,0.3,0.35,0.45}-{0,105,555,1005,2755,5505,13505},0),2)+LOOKUP(AT$2/12,{0,1500.001,4500.001,9000.001,35000.001,55000.001,80000.001},{0.03,0.1,0.2,0.25,0.3,0.35,0.45})*AT$2-LOOKUP(AT$2/12,{0,1500.001,4500.001,9000.001,35000.001,55000.001,80000.001},{0,105,555,1005,2755,5505,13505})</f>
        <v>4255</v>
      </c>
      <c r="AU13" s="2">
        <f>12*ROUND(MAX(($B13-3500)*{0.03,0.1,0.2,0.25,0.3,0.35,0.45}-{0,105,555,1005,2755,5505,13505},0),2)+LOOKUP(AU$2/12,{0,1500.001,4500.001,9000.001,35000.001,55000.001,80000.001},{0.03,0.1,0.2,0.25,0.3,0.35,0.45})*AU$2-LOOKUP(AU$2/12,{0,1500.001,4500.001,9000.001,35000.001,55000.001,80000.001},{0,105,555,1005,2755,5505,13505})</f>
        <v>4755</v>
      </c>
      <c r="AV13" s="2">
        <f>12*ROUND(MAX(($B13-3500)*{0.03,0.1,0.2,0.25,0.3,0.35,0.45}-{0,105,555,1005,2755,5505,13505},0),2)+LOOKUP(AV$2/12,{0,1500.001,4500.001,9000.001,35000.001,55000.001,80000.001},{0.03,0.1,0.2,0.25,0.3,0.35,0.45})*AV$2-LOOKUP(AV$2/12,{0,1500.001,4500.001,9000.001,35000.001,55000.001,80000.001},{0,105,555,1005,2755,5505,13505})</f>
        <v>5255</v>
      </c>
      <c r="AW13" s="2">
        <f>12*ROUND(MAX(($B13-3500)*{0.03,0.1,0.2,0.25,0.3,0.35,0.45}-{0,105,555,1005,2755,5505,13505},0),2)+LOOKUP(AW$2/12,{0,1500.001,4500.001,9000.001,35000.001,55000.001,80000.001},{0.03,0.1,0.2,0.25,0.3,0.35,0.45})*AW$2-LOOKUP(AW$2/12,{0,1500.001,4500.001,9000.001,35000.001,55000.001,80000.001},{0,105,555,1005,2755,5505,13505})</f>
        <v>10805</v>
      </c>
      <c r="AX13" s="2">
        <f>12*ROUND(MAX(($B13-3500)*{0.03,0.1,0.2,0.25,0.3,0.35,0.45}-{0,105,555,1005,2755,5505,13505},0),2)+LOOKUP(AX$2/12,{0,1500.001,4500.001,9000.001,35000.001,55000.001,80000.001},{0.03,0.1,0.2,0.25,0.3,0.35,0.45})*AX$2-LOOKUP(AX$2/12,{0,1500.001,4500.001,9000.001,35000.001,55000.001,80000.001},{0,105,555,1005,2755,5505,13505})</f>
        <v>11805</v>
      </c>
      <c r="AY13" s="2">
        <f>12*ROUND(MAX(($B13-3500)*{0.03,0.1,0.2,0.25,0.3,0.35,0.45}-{0,105,555,1005,2755,5505,13505},0),2)+LOOKUP(AY$2/12,{0,1500.001,4500.001,9000.001,35000.001,55000.001,80000.001},{0.03,0.1,0.2,0.25,0.3,0.35,0.45})*AY$2-LOOKUP(AY$2/12,{0,1500.001,4500.001,9000.001,35000.001,55000.001,80000.001},{0,105,555,1005,2755,5505,13505})</f>
        <v>12805</v>
      </c>
      <c r="AZ13" s="2">
        <f>12*ROUND(MAX(($B13-3500)*{0.03,0.1,0.2,0.25,0.3,0.35,0.45}-{0,105,555,1005,2755,5505,13505},0),2)+LOOKUP(AZ$2/12,{0,1500.001,4500.001,9000.001,35000.001,55000.001,80000.001},{0.03,0.1,0.2,0.25,0.3,0.35,0.45})*AZ$2-LOOKUP(AZ$2/12,{0,1500.001,4500.001,9000.001,35000.001,55000.001,80000.001},{0,105,555,1005,2755,5505,13505})</f>
        <v>13805</v>
      </c>
      <c r="BA13" s="2">
        <f>12*ROUND(MAX(($B13-3500)*{0.03,0.1,0.2,0.25,0.3,0.35,0.45}-{0,105,555,1005,2755,5505,13505},0),2)+LOOKUP(BA$2/12,{0,1500.001,4500.001,9000.001,35000.001,55000.001,80000.001},{0.03,0.1,0.2,0.25,0.3,0.35,0.45})*BA$2-LOOKUP(BA$2/12,{0,1500.001,4500.001,9000.001,35000.001,55000.001,80000.001},{0,105,555,1005,2755,5505,13505})</f>
        <v>14805</v>
      </c>
      <c r="BB13" s="2">
        <f>12*ROUND(MAX(($B13-3500)*{0.03,0.1,0.2,0.25,0.3,0.35,0.45}-{0,105,555,1005,2755,5505,13505},0),2)+LOOKUP(BB$2/12,{0,1500.001,4500.001,9000.001,35000.001,55000.001,80000.001},{0.03,0.1,0.2,0.25,0.3,0.35,0.45})*BB$2-LOOKUP(BB$2/12,{0,1500.001,4500.001,9000.001,35000.001,55000.001,80000.001},{0,105,555,1005,2755,5505,13505})</f>
        <v>15805</v>
      </c>
      <c r="BC13" s="2">
        <f>12*ROUND(MAX(($B13-3500)*{0.03,0.1,0.2,0.25,0.3,0.35,0.45}-{0,105,555,1005,2755,5505,13505},0),2)+LOOKUP(BC$2/12,{0,1500.001,4500.001,9000.001,35000.001,55000.001,80000.001},{0.03,0.1,0.2,0.25,0.3,0.35,0.45})*BC$2-LOOKUP(BC$2/12,{0,1500.001,4500.001,9000.001,35000.001,55000.001,80000.001},{0,105,555,1005,2755,5505,13505})</f>
        <v>16805</v>
      </c>
      <c r="BD13" s="2">
        <f>12*ROUND(MAX(($B13-3500)*{0.03,0.1,0.2,0.25,0.3,0.35,0.45}-{0,105,555,1005,2755,5505,13505},0),2)+LOOKUP(BD$2/12,{0,1500.001,4500.001,9000.001,35000.001,55000.001,80000.001},{0.03,0.1,0.2,0.25,0.3,0.35,0.45})*BD$2-LOOKUP(BD$2/12,{0,1500.001,4500.001,9000.001,35000.001,55000.001,80000.001},{0,105,555,1005,2755,5505,13505})</f>
        <v>17805</v>
      </c>
      <c r="BE13" s="2">
        <f>12*ROUND(MAX(($B13-3500)*{0.03,0.1,0.2,0.25,0.3,0.35,0.45}-{0,105,555,1005,2755,5505,13505},0),2)+LOOKUP(BE$2/12,{0,1500.001,4500.001,9000.001,35000.001,55000.001,80000.001},{0.03,0.1,0.2,0.25,0.3,0.35,0.45})*BE$2-LOOKUP(BE$2/12,{0,1500.001,4500.001,9000.001,35000.001,55000.001,80000.001},{0,105,555,1005,2755,5505,13505})</f>
        <v>18805</v>
      </c>
      <c r="BF13" s="2">
        <f>12*ROUND(MAX(($B13-3500)*{0.03,0.1,0.2,0.25,0.3,0.35,0.45}-{0,105,555,1005,2755,5505,13505},0),2)+LOOKUP(BF$2/12,{0,1500.001,4500.001,9000.001,35000.001,55000.001,80000.001},{0.03,0.1,0.2,0.25,0.3,0.35,0.45})*BF$2-LOOKUP(BF$2/12,{0,1500.001,4500.001,9000.001,35000.001,55000.001,80000.001},{0,105,555,1005,2755,5505,13505})</f>
        <v>19805</v>
      </c>
    </row>
    <row r="14" spans="1:58">
      <c r="A14" s="21"/>
      <c r="B14" s="22">
        <v>4600</v>
      </c>
      <c r="C14" s="25">
        <f>12*ROUND(MAX(($B14-3500)*{0.03,0.1,0.2,0.25,0.3,0.35,0.45}-{0,105,555,1005,2755,5505,13505},0),2)+LOOKUP(C$2/12,{0,1500.001,4500.001,9000.001,35000.001,55000.001,80000.001},{0.03,0.1,0.2,0.25,0.3,0.35,0.45})*C$2-LOOKUP(C$2/12,{0,1500.001,4500.001,9000.001,35000.001,55000.001,80000.001},{0,105,555,1005,2755,5505,13505})</f>
        <v>396</v>
      </c>
      <c r="D14" s="25">
        <f>12*ROUND(MAX(($B14-3500)*{0.03,0.1,0.2,0.25,0.3,0.35,0.45}-{0,105,555,1005,2755,5505,13505},0),2)+LOOKUP(D$2/12,{0,1500.001,4500.001,9000.001,35000.001,55000.001,80000.001},{0.03,0.1,0.2,0.25,0.3,0.35,0.45})*D$2-LOOKUP(D$2/12,{0,1500.001,4500.001,9000.001,35000.001,55000.001,80000.001},{0,105,555,1005,2755,5505,13505})</f>
        <v>402</v>
      </c>
      <c r="E14" s="25">
        <f>12*ROUND(MAX(($B14-3500)*{0.03,0.1,0.2,0.25,0.3,0.35,0.45}-{0,105,555,1005,2755,5505,13505},0),2)+LOOKUP(E$2/12,{0,1500.001,4500.001,9000.001,35000.001,55000.001,80000.001},{0.03,0.1,0.2,0.25,0.3,0.35,0.45})*E$2-LOOKUP(E$2/12,{0,1500.001,4500.001,9000.001,35000.001,55000.001,80000.001},{0,105,555,1005,2755,5505,13505})</f>
        <v>408</v>
      </c>
      <c r="F14" s="25">
        <f>12*ROUND(MAX(($B14-3500)*{0.03,0.1,0.2,0.25,0.3,0.35,0.45}-{0,105,555,1005,2755,5505,13505},0),2)+LOOKUP(F$2/12,{0,1500.001,4500.001,9000.001,35000.001,55000.001,80000.001},{0.03,0.1,0.2,0.25,0.3,0.35,0.45})*F$2-LOOKUP(F$2/12,{0,1500.001,4500.001,9000.001,35000.001,55000.001,80000.001},{0,105,555,1005,2755,5505,13505})</f>
        <v>414</v>
      </c>
      <c r="G14" s="25">
        <f>12*ROUND(MAX(($B14-3500)*{0.03,0.1,0.2,0.25,0.3,0.35,0.45}-{0,105,555,1005,2755,5505,13505},0),2)+LOOKUP(G$2/12,{0,1500.001,4500.001,9000.001,35000.001,55000.001,80000.001},{0.03,0.1,0.2,0.25,0.3,0.35,0.45})*G$2-LOOKUP(G$2/12,{0,1500.001,4500.001,9000.001,35000.001,55000.001,80000.001},{0,105,555,1005,2755,5505,13505})</f>
        <v>420</v>
      </c>
      <c r="H14" s="25">
        <f>12*ROUND(MAX(($B14-3500)*{0.03,0.1,0.2,0.25,0.3,0.35,0.45}-{0,105,555,1005,2755,5505,13505},0),2)+LOOKUP(H$2/12,{0,1500.001,4500.001,9000.001,35000.001,55000.001,80000.001},{0.03,0.1,0.2,0.25,0.3,0.35,0.45})*H$2-LOOKUP(H$2/12,{0,1500.001,4500.001,9000.001,35000.001,55000.001,80000.001},{0,105,555,1005,2755,5505,13505})</f>
        <v>426</v>
      </c>
      <c r="I14" s="25">
        <f>12*ROUND(MAX(($B14-3500)*{0.03,0.1,0.2,0.25,0.3,0.35,0.45}-{0,105,555,1005,2755,5505,13505},0),2)+LOOKUP(I$2/12,{0,1500.001,4500.001,9000.001,35000.001,55000.001,80000.001},{0.03,0.1,0.2,0.25,0.3,0.35,0.45})*I$2-LOOKUP(I$2/12,{0,1500.001,4500.001,9000.001,35000.001,55000.001,80000.001},{0,105,555,1005,2755,5505,13505})</f>
        <v>432</v>
      </c>
      <c r="J14" s="25">
        <f>12*ROUND(MAX(($B14-3500)*{0.03,0.1,0.2,0.25,0.3,0.35,0.45}-{0,105,555,1005,2755,5505,13505},0),2)+LOOKUP(J$2/12,{0,1500.001,4500.001,9000.001,35000.001,55000.001,80000.001},{0.03,0.1,0.2,0.25,0.3,0.35,0.45})*J$2-LOOKUP(J$2/12,{0,1500.001,4500.001,9000.001,35000.001,55000.001,80000.001},{0,105,555,1005,2755,5505,13505})</f>
        <v>438</v>
      </c>
      <c r="K14" s="25">
        <f>12*ROUND(MAX(($B14-3500)*{0.03,0.1,0.2,0.25,0.3,0.35,0.45}-{0,105,555,1005,2755,5505,13505},0),2)+LOOKUP(K$2/12,{0,1500.001,4500.001,9000.001,35000.001,55000.001,80000.001},{0.03,0.1,0.2,0.25,0.3,0.35,0.45})*K$2-LOOKUP(K$2/12,{0,1500.001,4500.001,9000.001,35000.001,55000.001,80000.001},{0,105,555,1005,2755,5505,13505})</f>
        <v>444</v>
      </c>
      <c r="L14" s="25">
        <f>12*ROUND(MAX(($B14-3500)*{0.03,0.1,0.2,0.25,0.3,0.35,0.45}-{0,105,555,1005,2755,5505,13505},0),2)+LOOKUP(L$2/12,{0,1500.001,4500.001,9000.001,35000.001,55000.001,80000.001},{0.03,0.1,0.2,0.25,0.3,0.35,0.45})*L$2-LOOKUP(L$2/12,{0,1500.001,4500.001,9000.001,35000.001,55000.001,80000.001},{0,105,555,1005,2755,5505,13505})</f>
        <v>450</v>
      </c>
      <c r="M14" s="28">
        <f>12*ROUND(MAX(($B14-3500)*{0.03,0.1,0.2,0.25,0.3,0.35,0.45}-{0,105,555,1005,2755,5505,13505},0),2)+LOOKUP(M$2/12,{0,1500.001,4500.001,9000.001,35000.001,55000.001,80000.001},{0.03,0.1,0.2,0.25,0.3,0.35,0.45})*M$2-LOOKUP(M$2/12,{0,1500.001,4500.001,9000.001,35000.001,55000.001,80000.001},{0,105,555,1005,2755,5505,13505})</f>
        <v>456</v>
      </c>
      <c r="N14" s="24">
        <f>12*ROUND(MAX(($B14-3500)*{0.03,0.1,0.2,0.25,0.3,0.35,0.45}-{0,105,555,1005,2755,5505,13505},0),2)+LOOKUP(N$2/12,{0,1500.001,4500.001,9000.001,35000.001,55000.001,80000.001},{0.03,0.1,0.2,0.25,0.3,0.35,0.45})*N$2-LOOKUP(N$2/12,{0,1500.001,4500.001,9000.001,35000.001,55000.001,80000.001},{0,105,555,1005,2755,5505,13505})</f>
        <v>471</v>
      </c>
      <c r="O14" s="24">
        <f>12*ROUND(MAX(($B14-3500)*{0.03,0.1,0.2,0.25,0.3,0.35,0.45}-{0,105,555,1005,2755,5505,13505},0),2)+LOOKUP(O$2/12,{0,1500.001,4500.001,9000.001,35000.001,55000.001,80000.001},{0.03,0.1,0.2,0.25,0.3,0.35,0.45})*O$2-LOOKUP(O$2/12,{0,1500.001,4500.001,9000.001,35000.001,55000.001,80000.001},{0,105,555,1005,2755,5505,13505})</f>
        <v>486</v>
      </c>
      <c r="P14" s="24">
        <f>12*ROUND(MAX(($B14-3500)*{0.03,0.1,0.2,0.25,0.3,0.35,0.45}-{0,105,555,1005,2755,5505,13505},0),2)+LOOKUP(P$2/12,{0,1500.001,4500.001,9000.001,35000.001,55000.001,80000.001},{0.03,0.1,0.2,0.25,0.3,0.35,0.45})*P$2-LOOKUP(P$2/12,{0,1500.001,4500.001,9000.001,35000.001,55000.001,80000.001},{0,105,555,1005,2755,5505,13505})</f>
        <v>501</v>
      </c>
      <c r="Q14" s="24">
        <f>12*ROUND(MAX(($B14-3500)*{0.03,0.1,0.2,0.25,0.3,0.35,0.45}-{0,105,555,1005,2755,5505,13505},0),2)+LOOKUP(Q$2/12,{0,1500.001,4500.001,9000.001,35000.001,55000.001,80000.001},{0.03,0.1,0.2,0.25,0.3,0.35,0.45})*Q$2-LOOKUP(Q$2/12,{0,1500.001,4500.001,9000.001,35000.001,55000.001,80000.001},{0,105,555,1005,2755,5505,13505})</f>
        <v>516</v>
      </c>
      <c r="R14" s="24">
        <f>12*ROUND(MAX(($B14-3500)*{0.03,0.1,0.2,0.25,0.3,0.35,0.45}-{0,105,555,1005,2755,5505,13505},0),2)+LOOKUP(R$2/12,{0,1500.001,4500.001,9000.001,35000.001,55000.001,80000.001},{0.03,0.1,0.2,0.25,0.3,0.35,0.45})*R$2-LOOKUP(R$2/12,{0,1500.001,4500.001,9000.001,35000.001,55000.001,80000.001},{0,105,555,1005,2755,5505,13505})</f>
        <v>531</v>
      </c>
      <c r="S14" s="24">
        <f>12*ROUND(MAX(($B14-3500)*{0.03,0.1,0.2,0.25,0.3,0.35,0.45}-{0,105,555,1005,2755,5505,13505},0),2)+LOOKUP(S$2/12,{0,1500.001,4500.001,9000.001,35000.001,55000.001,80000.001},{0.03,0.1,0.2,0.25,0.3,0.35,0.45})*S$2-LOOKUP(S$2/12,{0,1500.001,4500.001,9000.001,35000.001,55000.001,80000.001},{0,105,555,1005,2755,5505,13505})</f>
        <v>546</v>
      </c>
      <c r="T14" s="2">
        <f>12*ROUND(MAX(($B14-3500)*{0.03,0.1,0.2,0.25,0.3,0.35,0.45}-{0,105,555,1005,2755,5505,13505},0),2)+LOOKUP(T$2/12,{0,1500.001,4500.001,9000.001,35000.001,55000.001,80000.001},{0.03,0.1,0.2,0.25,0.3,0.35,0.45})*T$2-LOOKUP(T$2/12,{0,1500.001,4500.001,9000.001,35000.001,55000.001,80000.001},{0,105,555,1005,2755,5505,13505})</f>
        <v>561</v>
      </c>
      <c r="U14" s="2">
        <f>12*ROUND(MAX(($B14-3500)*{0.03,0.1,0.2,0.25,0.3,0.35,0.45}-{0,105,555,1005,2755,5505,13505},0),2)+LOOKUP(U$2/12,{0,1500.001,4500.001,9000.001,35000.001,55000.001,80000.001},{0.03,0.1,0.2,0.25,0.3,0.35,0.45})*U$2-LOOKUP(U$2/12,{0,1500.001,4500.001,9000.001,35000.001,55000.001,80000.001},{0,105,555,1005,2755,5505,13505})</f>
        <v>576</v>
      </c>
      <c r="V14" s="2">
        <f>12*ROUND(MAX(($B14-3500)*{0.03,0.1,0.2,0.25,0.3,0.35,0.45}-{0,105,555,1005,2755,5505,13505},0),2)+LOOKUP(V$2/12,{0,1500.001,4500.001,9000.001,35000.001,55000.001,80000.001},{0.03,0.1,0.2,0.25,0.3,0.35,0.45})*V$2-LOOKUP(V$2/12,{0,1500.001,4500.001,9000.001,35000.001,55000.001,80000.001},{0,105,555,1005,2755,5505,13505})</f>
        <v>591</v>
      </c>
      <c r="W14" s="2">
        <f>12*ROUND(MAX(($B14-3500)*{0.03,0.1,0.2,0.25,0.3,0.35,0.45}-{0,105,555,1005,2755,5505,13505},0),2)+LOOKUP(W$2/12,{0,1500.001,4500.001,9000.001,35000.001,55000.001,80000.001},{0.03,0.1,0.2,0.25,0.3,0.35,0.45})*W$2-LOOKUP(W$2/12,{0,1500.001,4500.001,9000.001,35000.001,55000.001,80000.001},{0,105,555,1005,2755,5505,13505})</f>
        <v>606</v>
      </c>
      <c r="X14" s="2">
        <f>12*ROUND(MAX(($B14-3500)*{0.03,0.1,0.2,0.25,0.3,0.35,0.45}-{0,105,555,1005,2755,5505,13505},0),2)+LOOKUP(X$2/12,{0,1500.001,4500.001,9000.001,35000.001,55000.001,80000.001},{0.03,0.1,0.2,0.25,0.3,0.35,0.45})*X$2-LOOKUP(X$2/12,{0,1500.001,4500.001,9000.001,35000.001,55000.001,80000.001},{0,105,555,1005,2755,5505,13505})</f>
        <v>621</v>
      </c>
      <c r="Y14" s="2">
        <f>12*ROUND(MAX(($B14-3500)*{0.03,0.1,0.2,0.25,0.3,0.35,0.45}-{0,105,555,1005,2755,5505,13505},0),2)+LOOKUP(Y$2/12,{0,1500.001,4500.001,9000.001,35000.001,55000.001,80000.001},{0.03,0.1,0.2,0.25,0.3,0.35,0.45})*Y$2-LOOKUP(Y$2/12,{0,1500.001,4500.001,9000.001,35000.001,55000.001,80000.001},{0,105,555,1005,2755,5505,13505})</f>
        <v>636</v>
      </c>
      <c r="Z14" s="2">
        <f>12*ROUND(MAX(($B14-3500)*{0.03,0.1,0.2,0.25,0.3,0.35,0.45}-{0,105,555,1005,2755,5505,13505},0),2)+LOOKUP(Z$2/12,{0,1500.001,4500.001,9000.001,35000.001,55000.001,80000.001},{0.03,0.1,0.2,0.25,0.3,0.35,0.45})*Z$2-LOOKUP(Z$2/12,{0,1500.001,4500.001,9000.001,35000.001,55000.001,80000.001},{0,105,555,1005,2755,5505,13505})</f>
        <v>651</v>
      </c>
      <c r="AA14" s="2">
        <f>12*ROUND(MAX(($B14-3500)*{0.03,0.1,0.2,0.25,0.3,0.35,0.45}-{0,105,555,1005,2755,5505,13505},0),2)+LOOKUP(AA$2/12,{0,1500.001,4500.001,9000.001,35000.001,55000.001,80000.001},{0.03,0.1,0.2,0.25,0.3,0.35,0.45})*AA$2-LOOKUP(AA$2/12,{0,1500.001,4500.001,9000.001,35000.001,55000.001,80000.001},{0,105,555,1005,2755,5505,13505})</f>
        <v>666</v>
      </c>
      <c r="AB14" s="2">
        <f>12*ROUND(MAX(($B14-3500)*{0.03,0.1,0.2,0.25,0.3,0.35,0.45}-{0,105,555,1005,2755,5505,13505},0),2)+LOOKUP(AB$2/12,{0,1500.001,4500.001,9000.001,35000.001,55000.001,80000.001},{0.03,0.1,0.2,0.25,0.3,0.35,0.45})*AB$2-LOOKUP(AB$2/12,{0,1500.001,4500.001,9000.001,35000.001,55000.001,80000.001},{0,105,555,1005,2755,5505,13505})</f>
        <v>681</v>
      </c>
      <c r="AC14" s="12">
        <f>12*ROUND(MAX(($B14-3500)*{0.03,0.1,0.2,0.25,0.3,0.35,0.45}-{0,105,555,1005,2755,5505,13505},0),2)+LOOKUP(AC$2/12,{0,1500.001,4500.001,9000.001,35000.001,55000.001,80000.001},{0.03,0.1,0.2,0.25,0.3,0.35,0.45})*AC$2-LOOKUP(AC$2/12,{0,1500.001,4500.001,9000.001,35000.001,55000.001,80000.001},{0,105,555,1005,2755,5505,13505})</f>
        <v>696</v>
      </c>
      <c r="AD14" s="2">
        <f>12*ROUND(MAX(($B14-3500)*{0.03,0.1,0.2,0.25,0.3,0.35,0.45}-{0,105,555,1005,2755,5505,13505},0),2)+LOOKUP(AD$2/12,{0,1500.001,4500.001,9000.001,35000.001,55000.001,80000.001},{0.03,0.1,0.2,0.25,0.3,0.35,0.45})*AD$2-LOOKUP(AD$2/12,{0,1500.001,4500.001,9000.001,35000.001,55000.001,80000.001},{0,105,555,1005,2755,5505,13505})</f>
        <v>726</v>
      </c>
      <c r="AE14" s="2">
        <f>12*ROUND(MAX(($B14-3500)*{0.03,0.1,0.2,0.25,0.3,0.35,0.45}-{0,105,555,1005,2755,5505,13505},0),2)+LOOKUP(AE$2/12,{0,1500.001,4500.001,9000.001,35000.001,55000.001,80000.001},{0.03,0.1,0.2,0.25,0.3,0.35,0.45})*AE$2-LOOKUP(AE$2/12,{0,1500.001,4500.001,9000.001,35000.001,55000.001,80000.001},{0,105,555,1005,2755,5505,13505})</f>
        <v>756</v>
      </c>
      <c r="AF14" s="2">
        <f>12*ROUND(MAX(($B14-3500)*{0.03,0.1,0.2,0.25,0.3,0.35,0.45}-{0,105,555,1005,2755,5505,13505},0),2)+LOOKUP(AF$2/12,{0,1500.001,4500.001,9000.001,35000.001,55000.001,80000.001},{0.03,0.1,0.2,0.25,0.3,0.35,0.45})*AF$2-LOOKUP(AF$2/12,{0,1500.001,4500.001,9000.001,35000.001,55000.001,80000.001},{0,105,555,1005,2755,5505,13505})</f>
        <v>786</v>
      </c>
      <c r="AG14" s="2">
        <f>12*ROUND(MAX(($B14-3500)*{0.03,0.1,0.2,0.25,0.3,0.35,0.45}-{0,105,555,1005,2755,5505,13505},0),2)+LOOKUP(AG$2/12,{0,1500.001,4500.001,9000.001,35000.001,55000.001,80000.001},{0.03,0.1,0.2,0.25,0.3,0.35,0.45})*AG$2-LOOKUP(AG$2/12,{0,1500.001,4500.001,9000.001,35000.001,55000.001,80000.001},{0,105,555,1005,2755,5505,13505})</f>
        <v>816</v>
      </c>
      <c r="AH14" s="2">
        <f>12*ROUND(MAX(($B14-3500)*{0.03,0.1,0.2,0.25,0.3,0.35,0.45}-{0,105,555,1005,2755,5505,13505},0),2)+LOOKUP(AH$2/12,{0,1500.001,4500.001,9000.001,35000.001,55000.001,80000.001},{0.03,0.1,0.2,0.25,0.3,0.35,0.45})*AH$2-LOOKUP(AH$2/12,{0,1500.001,4500.001,9000.001,35000.001,55000.001,80000.001},{0,105,555,1005,2755,5505,13505})</f>
        <v>846</v>
      </c>
      <c r="AI14" s="2">
        <f>12*ROUND(MAX(($B14-3500)*{0.03,0.1,0.2,0.25,0.3,0.35,0.45}-{0,105,555,1005,2755,5505,13505},0),2)+LOOKUP(AI$2/12,{0,1500.001,4500.001,9000.001,35000.001,55000.001,80000.001},{0.03,0.1,0.2,0.25,0.3,0.35,0.45})*AI$2-LOOKUP(AI$2/12,{0,1500.001,4500.001,9000.001,35000.001,55000.001,80000.001},{0,105,555,1005,2755,5505,13505})</f>
        <v>876</v>
      </c>
      <c r="AJ14" s="2">
        <f>12*ROUND(MAX(($B14-3500)*{0.03,0.1,0.2,0.25,0.3,0.35,0.45}-{0,105,555,1005,2755,5505,13505},0),2)+LOOKUP(AJ$2/12,{0,1500.001,4500.001,9000.001,35000.001,55000.001,80000.001},{0.03,0.1,0.2,0.25,0.3,0.35,0.45})*AJ$2-LOOKUP(AJ$2/12,{0,1500.001,4500.001,9000.001,35000.001,55000.001,80000.001},{0,105,555,1005,2755,5505,13505})</f>
        <v>906</v>
      </c>
      <c r="AK14" s="2">
        <f>12*ROUND(MAX(($B14-3500)*{0.03,0.1,0.2,0.25,0.3,0.35,0.45}-{0,105,555,1005,2755,5505,13505},0),2)+LOOKUP(AK$2/12,{0,1500.001,4500.001,9000.001,35000.001,55000.001,80000.001},{0.03,0.1,0.2,0.25,0.3,0.35,0.45})*AK$2-LOOKUP(AK$2/12,{0,1500.001,4500.001,9000.001,35000.001,55000.001,80000.001},{0,105,555,1005,2755,5505,13505})</f>
        <v>936</v>
      </c>
      <c r="AL14" s="2">
        <f>12*ROUND(MAX(($B14-3500)*{0.03,0.1,0.2,0.25,0.3,0.35,0.45}-{0,105,555,1005,2755,5505,13505},0),2)+LOOKUP(AL$2/12,{0,1500.001,4500.001,9000.001,35000.001,55000.001,80000.001},{0.03,0.1,0.2,0.25,0.3,0.35,0.45})*AL$2-LOOKUP(AL$2/12,{0,1500.001,4500.001,9000.001,35000.001,55000.001,80000.001},{0,105,555,1005,2755,5505,13505})</f>
        <v>2191</v>
      </c>
      <c r="AM14" s="2">
        <f>12*ROUND(MAX(($B14-3500)*{0.03,0.1,0.2,0.25,0.3,0.35,0.45}-{0,105,555,1005,2755,5505,13505},0),2)+LOOKUP(AM$2/12,{0,1500.001,4500.001,9000.001,35000.001,55000.001,80000.001},{0.03,0.1,0.2,0.25,0.3,0.35,0.45})*AM$2-LOOKUP(AM$2/12,{0,1500.001,4500.001,9000.001,35000.001,55000.001,80000.001},{0,105,555,1005,2755,5505,13505})</f>
        <v>2291</v>
      </c>
      <c r="AN14" s="2">
        <f>12*ROUND(MAX(($B14-3500)*{0.03,0.1,0.2,0.25,0.3,0.35,0.45}-{0,105,555,1005,2755,5505,13505},0),2)+LOOKUP(AN$2/12,{0,1500.001,4500.001,9000.001,35000.001,55000.001,80000.001},{0.03,0.1,0.2,0.25,0.3,0.35,0.45})*AN$2-LOOKUP(AN$2/12,{0,1500.001,4500.001,9000.001,35000.001,55000.001,80000.001},{0,105,555,1005,2755,5505,13505})</f>
        <v>2491</v>
      </c>
      <c r="AO14" s="2">
        <f>12*ROUND(MAX(($B14-3500)*{0.03,0.1,0.2,0.25,0.3,0.35,0.45}-{0,105,555,1005,2755,5505,13505},0),2)+LOOKUP(AO$2/12,{0,1500.001,4500.001,9000.001,35000.001,55000.001,80000.001},{0.03,0.1,0.2,0.25,0.3,0.35,0.45})*AO$2-LOOKUP(AO$2/12,{0,1500.001,4500.001,9000.001,35000.001,55000.001,80000.001},{0,105,555,1005,2755,5505,13505})</f>
        <v>2691</v>
      </c>
      <c r="AP14" s="2">
        <f>12*ROUND(MAX(($B14-3500)*{0.03,0.1,0.2,0.25,0.3,0.35,0.45}-{0,105,555,1005,2755,5505,13505},0),2)+LOOKUP(AP$2/12,{0,1500.001,4500.001,9000.001,35000.001,55000.001,80000.001},{0.03,0.1,0.2,0.25,0.3,0.35,0.45})*AP$2-LOOKUP(AP$2/12,{0,1500.001,4500.001,9000.001,35000.001,55000.001,80000.001},{0,105,555,1005,2755,5505,13505})</f>
        <v>2891</v>
      </c>
      <c r="AQ14" s="2">
        <f>12*ROUND(MAX(($B14-3500)*{0.03,0.1,0.2,0.25,0.3,0.35,0.45}-{0,105,555,1005,2755,5505,13505},0),2)+LOOKUP(AQ$2/12,{0,1500.001,4500.001,9000.001,35000.001,55000.001,80000.001},{0.03,0.1,0.2,0.25,0.3,0.35,0.45})*AQ$2-LOOKUP(AQ$2/12,{0,1500.001,4500.001,9000.001,35000.001,55000.001,80000.001},{0,105,555,1005,2755,5505,13505})</f>
        <v>3091</v>
      </c>
      <c r="AR14" s="2">
        <f>12*ROUND(MAX(($B14-3500)*{0.03,0.1,0.2,0.25,0.3,0.35,0.45}-{0,105,555,1005,2755,5505,13505},0),2)+LOOKUP(AR$2/12,{0,1500.001,4500.001,9000.001,35000.001,55000.001,80000.001},{0.03,0.1,0.2,0.25,0.3,0.35,0.45})*AR$2-LOOKUP(AR$2/12,{0,1500.001,4500.001,9000.001,35000.001,55000.001,80000.001},{0,105,555,1005,2755,5505,13505})</f>
        <v>3291</v>
      </c>
      <c r="AS14" s="2">
        <f>12*ROUND(MAX(($B14-3500)*{0.03,0.1,0.2,0.25,0.3,0.35,0.45}-{0,105,555,1005,2755,5505,13505},0),2)+LOOKUP(AS$2/12,{0,1500.001,4500.001,9000.001,35000.001,55000.001,80000.001},{0.03,0.1,0.2,0.25,0.3,0.35,0.45})*AS$2-LOOKUP(AS$2/12,{0,1500.001,4500.001,9000.001,35000.001,55000.001,80000.001},{0,105,555,1005,2755,5505,13505})</f>
        <v>3791</v>
      </c>
      <c r="AT14" s="12">
        <f>12*ROUND(MAX(($B14-3500)*{0.03,0.1,0.2,0.25,0.3,0.35,0.45}-{0,105,555,1005,2755,5505,13505},0),2)+LOOKUP(AT$2/12,{0,1500.001,4500.001,9000.001,35000.001,55000.001,80000.001},{0.03,0.1,0.2,0.25,0.3,0.35,0.45})*AT$2-LOOKUP(AT$2/12,{0,1500.001,4500.001,9000.001,35000.001,55000.001,80000.001},{0,105,555,1005,2755,5505,13505})</f>
        <v>4291</v>
      </c>
      <c r="AU14" s="2">
        <f>12*ROUND(MAX(($B14-3500)*{0.03,0.1,0.2,0.25,0.3,0.35,0.45}-{0,105,555,1005,2755,5505,13505},0),2)+LOOKUP(AU$2/12,{0,1500.001,4500.001,9000.001,35000.001,55000.001,80000.001},{0.03,0.1,0.2,0.25,0.3,0.35,0.45})*AU$2-LOOKUP(AU$2/12,{0,1500.001,4500.001,9000.001,35000.001,55000.001,80000.001},{0,105,555,1005,2755,5505,13505})</f>
        <v>4791</v>
      </c>
      <c r="AV14" s="2">
        <f>12*ROUND(MAX(($B14-3500)*{0.03,0.1,0.2,0.25,0.3,0.35,0.45}-{0,105,555,1005,2755,5505,13505},0),2)+LOOKUP(AV$2/12,{0,1500.001,4500.001,9000.001,35000.001,55000.001,80000.001},{0.03,0.1,0.2,0.25,0.3,0.35,0.45})*AV$2-LOOKUP(AV$2/12,{0,1500.001,4500.001,9000.001,35000.001,55000.001,80000.001},{0,105,555,1005,2755,5505,13505})</f>
        <v>5291</v>
      </c>
      <c r="AW14" s="2">
        <f>12*ROUND(MAX(($B14-3500)*{0.03,0.1,0.2,0.25,0.3,0.35,0.45}-{0,105,555,1005,2755,5505,13505},0),2)+LOOKUP(AW$2/12,{0,1500.001,4500.001,9000.001,35000.001,55000.001,80000.001},{0.03,0.1,0.2,0.25,0.3,0.35,0.45})*AW$2-LOOKUP(AW$2/12,{0,1500.001,4500.001,9000.001,35000.001,55000.001,80000.001},{0,105,555,1005,2755,5505,13505})</f>
        <v>10841</v>
      </c>
      <c r="AX14" s="2">
        <f>12*ROUND(MAX(($B14-3500)*{0.03,0.1,0.2,0.25,0.3,0.35,0.45}-{0,105,555,1005,2755,5505,13505},0),2)+LOOKUP(AX$2/12,{0,1500.001,4500.001,9000.001,35000.001,55000.001,80000.001},{0.03,0.1,0.2,0.25,0.3,0.35,0.45})*AX$2-LOOKUP(AX$2/12,{0,1500.001,4500.001,9000.001,35000.001,55000.001,80000.001},{0,105,555,1005,2755,5505,13505})</f>
        <v>11841</v>
      </c>
      <c r="AY14" s="2">
        <f>12*ROUND(MAX(($B14-3500)*{0.03,0.1,0.2,0.25,0.3,0.35,0.45}-{0,105,555,1005,2755,5505,13505},0),2)+LOOKUP(AY$2/12,{0,1500.001,4500.001,9000.001,35000.001,55000.001,80000.001},{0.03,0.1,0.2,0.25,0.3,0.35,0.45})*AY$2-LOOKUP(AY$2/12,{0,1500.001,4500.001,9000.001,35000.001,55000.001,80000.001},{0,105,555,1005,2755,5505,13505})</f>
        <v>12841</v>
      </c>
      <c r="AZ14" s="2">
        <f>12*ROUND(MAX(($B14-3500)*{0.03,0.1,0.2,0.25,0.3,0.35,0.45}-{0,105,555,1005,2755,5505,13505},0),2)+LOOKUP(AZ$2/12,{0,1500.001,4500.001,9000.001,35000.001,55000.001,80000.001},{0.03,0.1,0.2,0.25,0.3,0.35,0.45})*AZ$2-LOOKUP(AZ$2/12,{0,1500.001,4500.001,9000.001,35000.001,55000.001,80000.001},{0,105,555,1005,2755,5505,13505})</f>
        <v>13841</v>
      </c>
      <c r="BA14" s="2">
        <f>12*ROUND(MAX(($B14-3500)*{0.03,0.1,0.2,0.25,0.3,0.35,0.45}-{0,105,555,1005,2755,5505,13505},0),2)+LOOKUP(BA$2/12,{0,1500.001,4500.001,9000.001,35000.001,55000.001,80000.001},{0.03,0.1,0.2,0.25,0.3,0.35,0.45})*BA$2-LOOKUP(BA$2/12,{0,1500.001,4500.001,9000.001,35000.001,55000.001,80000.001},{0,105,555,1005,2755,5505,13505})</f>
        <v>14841</v>
      </c>
      <c r="BB14" s="2">
        <f>12*ROUND(MAX(($B14-3500)*{0.03,0.1,0.2,0.25,0.3,0.35,0.45}-{0,105,555,1005,2755,5505,13505},0),2)+LOOKUP(BB$2/12,{0,1500.001,4500.001,9000.001,35000.001,55000.001,80000.001},{0.03,0.1,0.2,0.25,0.3,0.35,0.45})*BB$2-LOOKUP(BB$2/12,{0,1500.001,4500.001,9000.001,35000.001,55000.001,80000.001},{0,105,555,1005,2755,5505,13505})</f>
        <v>15841</v>
      </c>
      <c r="BC14" s="2">
        <f>12*ROUND(MAX(($B14-3500)*{0.03,0.1,0.2,0.25,0.3,0.35,0.45}-{0,105,555,1005,2755,5505,13505},0),2)+LOOKUP(BC$2/12,{0,1500.001,4500.001,9000.001,35000.001,55000.001,80000.001},{0.03,0.1,0.2,0.25,0.3,0.35,0.45})*BC$2-LOOKUP(BC$2/12,{0,1500.001,4500.001,9000.001,35000.001,55000.001,80000.001},{0,105,555,1005,2755,5505,13505})</f>
        <v>16841</v>
      </c>
      <c r="BD14" s="2">
        <f>12*ROUND(MAX(($B14-3500)*{0.03,0.1,0.2,0.25,0.3,0.35,0.45}-{0,105,555,1005,2755,5505,13505},0),2)+LOOKUP(BD$2/12,{0,1500.001,4500.001,9000.001,35000.001,55000.001,80000.001},{0.03,0.1,0.2,0.25,0.3,0.35,0.45})*BD$2-LOOKUP(BD$2/12,{0,1500.001,4500.001,9000.001,35000.001,55000.001,80000.001},{0,105,555,1005,2755,5505,13505})</f>
        <v>17841</v>
      </c>
      <c r="BE14" s="2">
        <f>12*ROUND(MAX(($B14-3500)*{0.03,0.1,0.2,0.25,0.3,0.35,0.45}-{0,105,555,1005,2755,5505,13505},0),2)+LOOKUP(BE$2/12,{0,1500.001,4500.001,9000.001,35000.001,55000.001,80000.001},{0.03,0.1,0.2,0.25,0.3,0.35,0.45})*BE$2-LOOKUP(BE$2/12,{0,1500.001,4500.001,9000.001,35000.001,55000.001,80000.001},{0,105,555,1005,2755,5505,13505})</f>
        <v>18841</v>
      </c>
      <c r="BF14" s="2">
        <f>12*ROUND(MAX(($B14-3500)*{0.03,0.1,0.2,0.25,0.3,0.35,0.45}-{0,105,555,1005,2755,5505,13505},0),2)+LOOKUP(BF$2/12,{0,1500.001,4500.001,9000.001,35000.001,55000.001,80000.001},{0.03,0.1,0.2,0.25,0.3,0.35,0.45})*BF$2-LOOKUP(BF$2/12,{0,1500.001,4500.001,9000.001,35000.001,55000.001,80000.001},{0,105,555,1005,2755,5505,13505})</f>
        <v>19841</v>
      </c>
    </row>
    <row r="15" spans="1:58">
      <c r="A15" s="21"/>
      <c r="B15" s="22">
        <v>4700</v>
      </c>
      <c r="C15" s="25">
        <f>12*ROUND(MAX(($B15-3500)*{0.03,0.1,0.2,0.25,0.3,0.35,0.45}-{0,105,555,1005,2755,5505,13505},0),2)+LOOKUP(C$2/12,{0,1500.001,4500.001,9000.001,35000.001,55000.001,80000.001},{0.03,0.1,0.2,0.25,0.3,0.35,0.45})*C$2-LOOKUP(C$2/12,{0,1500.001,4500.001,9000.001,35000.001,55000.001,80000.001},{0,105,555,1005,2755,5505,13505})</f>
        <v>432</v>
      </c>
      <c r="D15" s="25">
        <f>12*ROUND(MAX(($B15-3500)*{0.03,0.1,0.2,0.25,0.3,0.35,0.45}-{0,105,555,1005,2755,5505,13505},0),2)+LOOKUP(D$2/12,{0,1500.001,4500.001,9000.001,35000.001,55000.001,80000.001},{0.03,0.1,0.2,0.25,0.3,0.35,0.45})*D$2-LOOKUP(D$2/12,{0,1500.001,4500.001,9000.001,35000.001,55000.001,80000.001},{0,105,555,1005,2755,5505,13505})</f>
        <v>438</v>
      </c>
      <c r="E15" s="25">
        <f>12*ROUND(MAX(($B15-3500)*{0.03,0.1,0.2,0.25,0.3,0.35,0.45}-{0,105,555,1005,2755,5505,13505},0),2)+LOOKUP(E$2/12,{0,1500.001,4500.001,9000.001,35000.001,55000.001,80000.001},{0.03,0.1,0.2,0.25,0.3,0.35,0.45})*E$2-LOOKUP(E$2/12,{0,1500.001,4500.001,9000.001,35000.001,55000.001,80000.001},{0,105,555,1005,2755,5505,13505})</f>
        <v>444</v>
      </c>
      <c r="F15" s="25">
        <f>12*ROUND(MAX(($B15-3500)*{0.03,0.1,0.2,0.25,0.3,0.35,0.45}-{0,105,555,1005,2755,5505,13505},0),2)+LOOKUP(F$2/12,{0,1500.001,4500.001,9000.001,35000.001,55000.001,80000.001},{0.03,0.1,0.2,0.25,0.3,0.35,0.45})*F$2-LOOKUP(F$2/12,{0,1500.001,4500.001,9000.001,35000.001,55000.001,80000.001},{0,105,555,1005,2755,5505,13505})</f>
        <v>450</v>
      </c>
      <c r="G15" s="25">
        <f>12*ROUND(MAX(($B15-3500)*{0.03,0.1,0.2,0.25,0.3,0.35,0.45}-{0,105,555,1005,2755,5505,13505},0),2)+LOOKUP(G$2/12,{0,1500.001,4500.001,9000.001,35000.001,55000.001,80000.001},{0.03,0.1,0.2,0.25,0.3,0.35,0.45})*G$2-LOOKUP(G$2/12,{0,1500.001,4500.001,9000.001,35000.001,55000.001,80000.001},{0,105,555,1005,2755,5505,13505})</f>
        <v>456</v>
      </c>
      <c r="H15" s="25">
        <f>12*ROUND(MAX(($B15-3500)*{0.03,0.1,0.2,0.25,0.3,0.35,0.45}-{0,105,555,1005,2755,5505,13505},0),2)+LOOKUP(H$2/12,{0,1500.001,4500.001,9000.001,35000.001,55000.001,80000.001},{0.03,0.1,0.2,0.25,0.3,0.35,0.45})*H$2-LOOKUP(H$2/12,{0,1500.001,4500.001,9000.001,35000.001,55000.001,80000.001},{0,105,555,1005,2755,5505,13505})</f>
        <v>462</v>
      </c>
      <c r="I15" s="25">
        <f>12*ROUND(MAX(($B15-3500)*{0.03,0.1,0.2,0.25,0.3,0.35,0.45}-{0,105,555,1005,2755,5505,13505},0),2)+LOOKUP(I$2/12,{0,1500.001,4500.001,9000.001,35000.001,55000.001,80000.001},{0.03,0.1,0.2,0.25,0.3,0.35,0.45})*I$2-LOOKUP(I$2/12,{0,1500.001,4500.001,9000.001,35000.001,55000.001,80000.001},{0,105,555,1005,2755,5505,13505})</f>
        <v>468</v>
      </c>
      <c r="J15" s="25">
        <f>12*ROUND(MAX(($B15-3500)*{0.03,0.1,0.2,0.25,0.3,0.35,0.45}-{0,105,555,1005,2755,5505,13505},0),2)+LOOKUP(J$2/12,{0,1500.001,4500.001,9000.001,35000.001,55000.001,80000.001},{0.03,0.1,0.2,0.25,0.3,0.35,0.45})*J$2-LOOKUP(J$2/12,{0,1500.001,4500.001,9000.001,35000.001,55000.001,80000.001},{0,105,555,1005,2755,5505,13505})</f>
        <v>474</v>
      </c>
      <c r="K15" s="25">
        <f>12*ROUND(MAX(($B15-3500)*{0.03,0.1,0.2,0.25,0.3,0.35,0.45}-{0,105,555,1005,2755,5505,13505},0),2)+LOOKUP(K$2/12,{0,1500.001,4500.001,9000.001,35000.001,55000.001,80000.001},{0.03,0.1,0.2,0.25,0.3,0.35,0.45})*K$2-LOOKUP(K$2/12,{0,1500.001,4500.001,9000.001,35000.001,55000.001,80000.001},{0,105,555,1005,2755,5505,13505})</f>
        <v>480</v>
      </c>
      <c r="L15" s="25">
        <f>12*ROUND(MAX(($B15-3500)*{0.03,0.1,0.2,0.25,0.3,0.35,0.45}-{0,105,555,1005,2755,5505,13505},0),2)+LOOKUP(L$2/12,{0,1500.001,4500.001,9000.001,35000.001,55000.001,80000.001},{0.03,0.1,0.2,0.25,0.3,0.35,0.45})*L$2-LOOKUP(L$2/12,{0,1500.001,4500.001,9000.001,35000.001,55000.001,80000.001},{0,105,555,1005,2755,5505,13505})</f>
        <v>486</v>
      </c>
      <c r="M15" s="28">
        <f>12*ROUND(MAX(($B15-3500)*{0.03,0.1,0.2,0.25,0.3,0.35,0.45}-{0,105,555,1005,2755,5505,13505},0),2)+LOOKUP(M$2/12,{0,1500.001,4500.001,9000.001,35000.001,55000.001,80000.001},{0.03,0.1,0.2,0.25,0.3,0.35,0.45})*M$2-LOOKUP(M$2/12,{0,1500.001,4500.001,9000.001,35000.001,55000.001,80000.001},{0,105,555,1005,2755,5505,13505})</f>
        <v>492</v>
      </c>
      <c r="N15" s="24">
        <f>12*ROUND(MAX(($B15-3500)*{0.03,0.1,0.2,0.25,0.3,0.35,0.45}-{0,105,555,1005,2755,5505,13505},0),2)+LOOKUP(N$2/12,{0,1500.001,4500.001,9000.001,35000.001,55000.001,80000.001},{0.03,0.1,0.2,0.25,0.3,0.35,0.45})*N$2-LOOKUP(N$2/12,{0,1500.001,4500.001,9000.001,35000.001,55000.001,80000.001},{0,105,555,1005,2755,5505,13505})</f>
        <v>507</v>
      </c>
      <c r="O15" s="24">
        <f>12*ROUND(MAX(($B15-3500)*{0.03,0.1,0.2,0.25,0.3,0.35,0.45}-{0,105,555,1005,2755,5505,13505},0),2)+LOOKUP(O$2/12,{0,1500.001,4500.001,9000.001,35000.001,55000.001,80000.001},{0.03,0.1,0.2,0.25,0.3,0.35,0.45})*O$2-LOOKUP(O$2/12,{0,1500.001,4500.001,9000.001,35000.001,55000.001,80000.001},{0,105,555,1005,2755,5505,13505})</f>
        <v>522</v>
      </c>
      <c r="P15" s="24">
        <f>12*ROUND(MAX(($B15-3500)*{0.03,0.1,0.2,0.25,0.3,0.35,0.45}-{0,105,555,1005,2755,5505,13505},0),2)+LOOKUP(P$2/12,{0,1500.001,4500.001,9000.001,35000.001,55000.001,80000.001},{0.03,0.1,0.2,0.25,0.3,0.35,0.45})*P$2-LOOKUP(P$2/12,{0,1500.001,4500.001,9000.001,35000.001,55000.001,80000.001},{0,105,555,1005,2755,5505,13505})</f>
        <v>537</v>
      </c>
      <c r="Q15" s="24">
        <f>12*ROUND(MAX(($B15-3500)*{0.03,0.1,0.2,0.25,0.3,0.35,0.45}-{0,105,555,1005,2755,5505,13505},0),2)+LOOKUP(Q$2/12,{0,1500.001,4500.001,9000.001,35000.001,55000.001,80000.001},{0.03,0.1,0.2,0.25,0.3,0.35,0.45})*Q$2-LOOKUP(Q$2/12,{0,1500.001,4500.001,9000.001,35000.001,55000.001,80000.001},{0,105,555,1005,2755,5505,13505})</f>
        <v>552</v>
      </c>
      <c r="R15" s="24">
        <f>12*ROUND(MAX(($B15-3500)*{0.03,0.1,0.2,0.25,0.3,0.35,0.45}-{0,105,555,1005,2755,5505,13505},0),2)+LOOKUP(R$2/12,{0,1500.001,4500.001,9000.001,35000.001,55000.001,80000.001},{0.03,0.1,0.2,0.25,0.3,0.35,0.45})*R$2-LOOKUP(R$2/12,{0,1500.001,4500.001,9000.001,35000.001,55000.001,80000.001},{0,105,555,1005,2755,5505,13505})</f>
        <v>567</v>
      </c>
      <c r="S15" s="24">
        <f>12*ROUND(MAX(($B15-3500)*{0.03,0.1,0.2,0.25,0.3,0.35,0.45}-{0,105,555,1005,2755,5505,13505},0),2)+LOOKUP(S$2/12,{0,1500.001,4500.001,9000.001,35000.001,55000.001,80000.001},{0.03,0.1,0.2,0.25,0.3,0.35,0.45})*S$2-LOOKUP(S$2/12,{0,1500.001,4500.001,9000.001,35000.001,55000.001,80000.001},{0,105,555,1005,2755,5505,13505})</f>
        <v>582</v>
      </c>
      <c r="T15" s="2">
        <f>12*ROUND(MAX(($B15-3500)*{0.03,0.1,0.2,0.25,0.3,0.35,0.45}-{0,105,555,1005,2755,5505,13505},0),2)+LOOKUP(T$2/12,{0,1500.001,4500.001,9000.001,35000.001,55000.001,80000.001},{0.03,0.1,0.2,0.25,0.3,0.35,0.45})*T$2-LOOKUP(T$2/12,{0,1500.001,4500.001,9000.001,35000.001,55000.001,80000.001},{0,105,555,1005,2755,5505,13505})</f>
        <v>597</v>
      </c>
      <c r="U15" s="2">
        <f>12*ROUND(MAX(($B15-3500)*{0.03,0.1,0.2,0.25,0.3,0.35,0.45}-{0,105,555,1005,2755,5505,13505},0),2)+LOOKUP(U$2/12,{0,1500.001,4500.001,9000.001,35000.001,55000.001,80000.001},{0.03,0.1,0.2,0.25,0.3,0.35,0.45})*U$2-LOOKUP(U$2/12,{0,1500.001,4500.001,9000.001,35000.001,55000.001,80000.001},{0,105,555,1005,2755,5505,13505})</f>
        <v>612</v>
      </c>
      <c r="V15" s="2">
        <f>12*ROUND(MAX(($B15-3500)*{0.03,0.1,0.2,0.25,0.3,0.35,0.45}-{0,105,555,1005,2755,5505,13505},0),2)+LOOKUP(V$2/12,{0,1500.001,4500.001,9000.001,35000.001,55000.001,80000.001},{0.03,0.1,0.2,0.25,0.3,0.35,0.45})*V$2-LOOKUP(V$2/12,{0,1500.001,4500.001,9000.001,35000.001,55000.001,80000.001},{0,105,555,1005,2755,5505,13505})</f>
        <v>627</v>
      </c>
      <c r="W15" s="2">
        <f>12*ROUND(MAX(($B15-3500)*{0.03,0.1,0.2,0.25,0.3,0.35,0.45}-{0,105,555,1005,2755,5505,13505},0),2)+LOOKUP(W$2/12,{0,1500.001,4500.001,9000.001,35000.001,55000.001,80000.001},{0.03,0.1,0.2,0.25,0.3,0.35,0.45})*W$2-LOOKUP(W$2/12,{0,1500.001,4500.001,9000.001,35000.001,55000.001,80000.001},{0,105,555,1005,2755,5505,13505})</f>
        <v>642</v>
      </c>
      <c r="X15" s="2">
        <f>12*ROUND(MAX(($B15-3500)*{0.03,0.1,0.2,0.25,0.3,0.35,0.45}-{0,105,555,1005,2755,5505,13505},0),2)+LOOKUP(X$2/12,{0,1500.001,4500.001,9000.001,35000.001,55000.001,80000.001},{0.03,0.1,0.2,0.25,0.3,0.35,0.45})*X$2-LOOKUP(X$2/12,{0,1500.001,4500.001,9000.001,35000.001,55000.001,80000.001},{0,105,555,1005,2755,5505,13505})</f>
        <v>657</v>
      </c>
      <c r="Y15" s="2">
        <f>12*ROUND(MAX(($B15-3500)*{0.03,0.1,0.2,0.25,0.3,0.35,0.45}-{0,105,555,1005,2755,5505,13505},0),2)+LOOKUP(Y$2/12,{0,1500.001,4500.001,9000.001,35000.001,55000.001,80000.001},{0.03,0.1,0.2,0.25,0.3,0.35,0.45})*Y$2-LOOKUP(Y$2/12,{0,1500.001,4500.001,9000.001,35000.001,55000.001,80000.001},{0,105,555,1005,2755,5505,13505})</f>
        <v>672</v>
      </c>
      <c r="Z15" s="2">
        <f>12*ROUND(MAX(($B15-3500)*{0.03,0.1,0.2,0.25,0.3,0.35,0.45}-{0,105,555,1005,2755,5505,13505},0),2)+LOOKUP(Z$2/12,{0,1500.001,4500.001,9000.001,35000.001,55000.001,80000.001},{0.03,0.1,0.2,0.25,0.3,0.35,0.45})*Z$2-LOOKUP(Z$2/12,{0,1500.001,4500.001,9000.001,35000.001,55000.001,80000.001},{0,105,555,1005,2755,5505,13505})</f>
        <v>687</v>
      </c>
      <c r="AA15" s="2">
        <f>12*ROUND(MAX(($B15-3500)*{0.03,0.1,0.2,0.25,0.3,0.35,0.45}-{0,105,555,1005,2755,5505,13505},0),2)+LOOKUP(AA$2/12,{0,1500.001,4500.001,9000.001,35000.001,55000.001,80000.001},{0.03,0.1,0.2,0.25,0.3,0.35,0.45})*AA$2-LOOKUP(AA$2/12,{0,1500.001,4500.001,9000.001,35000.001,55000.001,80000.001},{0,105,555,1005,2755,5505,13505})</f>
        <v>702</v>
      </c>
      <c r="AB15" s="2">
        <f>12*ROUND(MAX(($B15-3500)*{0.03,0.1,0.2,0.25,0.3,0.35,0.45}-{0,105,555,1005,2755,5505,13505},0),2)+LOOKUP(AB$2/12,{0,1500.001,4500.001,9000.001,35000.001,55000.001,80000.001},{0.03,0.1,0.2,0.25,0.3,0.35,0.45})*AB$2-LOOKUP(AB$2/12,{0,1500.001,4500.001,9000.001,35000.001,55000.001,80000.001},{0,105,555,1005,2755,5505,13505})</f>
        <v>717</v>
      </c>
      <c r="AC15" s="12">
        <f>12*ROUND(MAX(($B15-3500)*{0.03,0.1,0.2,0.25,0.3,0.35,0.45}-{0,105,555,1005,2755,5505,13505},0),2)+LOOKUP(AC$2/12,{0,1500.001,4500.001,9000.001,35000.001,55000.001,80000.001},{0.03,0.1,0.2,0.25,0.3,0.35,0.45})*AC$2-LOOKUP(AC$2/12,{0,1500.001,4500.001,9000.001,35000.001,55000.001,80000.001},{0,105,555,1005,2755,5505,13505})</f>
        <v>732</v>
      </c>
      <c r="AD15" s="2">
        <f>12*ROUND(MAX(($B15-3500)*{0.03,0.1,0.2,0.25,0.3,0.35,0.45}-{0,105,555,1005,2755,5505,13505},0),2)+LOOKUP(AD$2/12,{0,1500.001,4500.001,9000.001,35000.001,55000.001,80000.001},{0.03,0.1,0.2,0.25,0.3,0.35,0.45})*AD$2-LOOKUP(AD$2/12,{0,1500.001,4500.001,9000.001,35000.001,55000.001,80000.001},{0,105,555,1005,2755,5505,13505})</f>
        <v>762</v>
      </c>
      <c r="AE15" s="2">
        <f>12*ROUND(MAX(($B15-3500)*{0.03,0.1,0.2,0.25,0.3,0.35,0.45}-{0,105,555,1005,2755,5505,13505},0),2)+LOOKUP(AE$2/12,{0,1500.001,4500.001,9000.001,35000.001,55000.001,80000.001},{0.03,0.1,0.2,0.25,0.3,0.35,0.45})*AE$2-LOOKUP(AE$2/12,{0,1500.001,4500.001,9000.001,35000.001,55000.001,80000.001},{0,105,555,1005,2755,5505,13505})</f>
        <v>792</v>
      </c>
      <c r="AF15" s="2">
        <f>12*ROUND(MAX(($B15-3500)*{0.03,0.1,0.2,0.25,0.3,0.35,0.45}-{0,105,555,1005,2755,5505,13505},0),2)+LOOKUP(AF$2/12,{0,1500.001,4500.001,9000.001,35000.001,55000.001,80000.001},{0.03,0.1,0.2,0.25,0.3,0.35,0.45})*AF$2-LOOKUP(AF$2/12,{0,1500.001,4500.001,9000.001,35000.001,55000.001,80000.001},{0,105,555,1005,2755,5505,13505})</f>
        <v>822</v>
      </c>
      <c r="AG15" s="2">
        <f>12*ROUND(MAX(($B15-3500)*{0.03,0.1,0.2,0.25,0.3,0.35,0.45}-{0,105,555,1005,2755,5505,13505},0),2)+LOOKUP(AG$2/12,{0,1500.001,4500.001,9000.001,35000.001,55000.001,80000.001},{0.03,0.1,0.2,0.25,0.3,0.35,0.45})*AG$2-LOOKUP(AG$2/12,{0,1500.001,4500.001,9000.001,35000.001,55000.001,80000.001},{0,105,555,1005,2755,5505,13505})</f>
        <v>852</v>
      </c>
      <c r="AH15" s="2">
        <f>12*ROUND(MAX(($B15-3500)*{0.03,0.1,0.2,0.25,0.3,0.35,0.45}-{0,105,555,1005,2755,5505,13505},0),2)+LOOKUP(AH$2/12,{0,1500.001,4500.001,9000.001,35000.001,55000.001,80000.001},{0.03,0.1,0.2,0.25,0.3,0.35,0.45})*AH$2-LOOKUP(AH$2/12,{0,1500.001,4500.001,9000.001,35000.001,55000.001,80000.001},{0,105,555,1005,2755,5505,13505})</f>
        <v>882</v>
      </c>
      <c r="AI15" s="2">
        <f>12*ROUND(MAX(($B15-3500)*{0.03,0.1,0.2,0.25,0.3,0.35,0.45}-{0,105,555,1005,2755,5505,13505},0),2)+LOOKUP(AI$2/12,{0,1500.001,4500.001,9000.001,35000.001,55000.001,80000.001},{0.03,0.1,0.2,0.25,0.3,0.35,0.45})*AI$2-LOOKUP(AI$2/12,{0,1500.001,4500.001,9000.001,35000.001,55000.001,80000.001},{0,105,555,1005,2755,5505,13505})</f>
        <v>912</v>
      </c>
      <c r="AJ15" s="2">
        <f>12*ROUND(MAX(($B15-3500)*{0.03,0.1,0.2,0.25,0.3,0.35,0.45}-{0,105,555,1005,2755,5505,13505},0),2)+LOOKUP(AJ$2/12,{0,1500.001,4500.001,9000.001,35000.001,55000.001,80000.001},{0.03,0.1,0.2,0.25,0.3,0.35,0.45})*AJ$2-LOOKUP(AJ$2/12,{0,1500.001,4500.001,9000.001,35000.001,55000.001,80000.001},{0,105,555,1005,2755,5505,13505})</f>
        <v>942</v>
      </c>
      <c r="AK15" s="2">
        <f>12*ROUND(MAX(($B15-3500)*{0.03,0.1,0.2,0.25,0.3,0.35,0.45}-{0,105,555,1005,2755,5505,13505},0),2)+LOOKUP(AK$2/12,{0,1500.001,4500.001,9000.001,35000.001,55000.001,80000.001},{0.03,0.1,0.2,0.25,0.3,0.35,0.45})*AK$2-LOOKUP(AK$2/12,{0,1500.001,4500.001,9000.001,35000.001,55000.001,80000.001},{0,105,555,1005,2755,5505,13505})</f>
        <v>972</v>
      </c>
      <c r="AL15" s="2">
        <f>12*ROUND(MAX(($B15-3500)*{0.03,0.1,0.2,0.25,0.3,0.35,0.45}-{0,105,555,1005,2755,5505,13505},0),2)+LOOKUP(AL$2/12,{0,1500.001,4500.001,9000.001,35000.001,55000.001,80000.001},{0.03,0.1,0.2,0.25,0.3,0.35,0.45})*AL$2-LOOKUP(AL$2/12,{0,1500.001,4500.001,9000.001,35000.001,55000.001,80000.001},{0,105,555,1005,2755,5505,13505})</f>
        <v>2227</v>
      </c>
      <c r="AM15" s="2">
        <f>12*ROUND(MAX(($B15-3500)*{0.03,0.1,0.2,0.25,0.3,0.35,0.45}-{0,105,555,1005,2755,5505,13505},0),2)+LOOKUP(AM$2/12,{0,1500.001,4500.001,9000.001,35000.001,55000.001,80000.001},{0.03,0.1,0.2,0.25,0.3,0.35,0.45})*AM$2-LOOKUP(AM$2/12,{0,1500.001,4500.001,9000.001,35000.001,55000.001,80000.001},{0,105,555,1005,2755,5505,13505})</f>
        <v>2327</v>
      </c>
      <c r="AN15" s="2">
        <f>12*ROUND(MAX(($B15-3500)*{0.03,0.1,0.2,0.25,0.3,0.35,0.45}-{0,105,555,1005,2755,5505,13505},0),2)+LOOKUP(AN$2/12,{0,1500.001,4500.001,9000.001,35000.001,55000.001,80000.001},{0.03,0.1,0.2,0.25,0.3,0.35,0.45})*AN$2-LOOKUP(AN$2/12,{0,1500.001,4500.001,9000.001,35000.001,55000.001,80000.001},{0,105,555,1005,2755,5505,13505})</f>
        <v>2527</v>
      </c>
      <c r="AO15" s="2">
        <f>12*ROUND(MAX(($B15-3500)*{0.03,0.1,0.2,0.25,0.3,0.35,0.45}-{0,105,555,1005,2755,5505,13505},0),2)+LOOKUP(AO$2/12,{0,1500.001,4500.001,9000.001,35000.001,55000.001,80000.001},{0.03,0.1,0.2,0.25,0.3,0.35,0.45})*AO$2-LOOKUP(AO$2/12,{0,1500.001,4500.001,9000.001,35000.001,55000.001,80000.001},{0,105,555,1005,2755,5505,13505})</f>
        <v>2727</v>
      </c>
      <c r="AP15" s="2">
        <f>12*ROUND(MAX(($B15-3500)*{0.03,0.1,0.2,0.25,0.3,0.35,0.45}-{0,105,555,1005,2755,5505,13505},0),2)+LOOKUP(AP$2/12,{0,1500.001,4500.001,9000.001,35000.001,55000.001,80000.001},{0.03,0.1,0.2,0.25,0.3,0.35,0.45})*AP$2-LOOKUP(AP$2/12,{0,1500.001,4500.001,9000.001,35000.001,55000.001,80000.001},{0,105,555,1005,2755,5505,13505})</f>
        <v>2927</v>
      </c>
      <c r="AQ15" s="2">
        <f>12*ROUND(MAX(($B15-3500)*{0.03,0.1,0.2,0.25,0.3,0.35,0.45}-{0,105,555,1005,2755,5505,13505},0),2)+LOOKUP(AQ$2/12,{0,1500.001,4500.001,9000.001,35000.001,55000.001,80000.001},{0.03,0.1,0.2,0.25,0.3,0.35,0.45})*AQ$2-LOOKUP(AQ$2/12,{0,1500.001,4500.001,9000.001,35000.001,55000.001,80000.001},{0,105,555,1005,2755,5505,13505})</f>
        <v>3127</v>
      </c>
      <c r="AR15" s="2">
        <f>12*ROUND(MAX(($B15-3500)*{0.03,0.1,0.2,0.25,0.3,0.35,0.45}-{0,105,555,1005,2755,5505,13505},0),2)+LOOKUP(AR$2/12,{0,1500.001,4500.001,9000.001,35000.001,55000.001,80000.001},{0.03,0.1,0.2,0.25,0.3,0.35,0.45})*AR$2-LOOKUP(AR$2/12,{0,1500.001,4500.001,9000.001,35000.001,55000.001,80000.001},{0,105,555,1005,2755,5505,13505})</f>
        <v>3327</v>
      </c>
      <c r="AS15" s="2">
        <f>12*ROUND(MAX(($B15-3500)*{0.03,0.1,0.2,0.25,0.3,0.35,0.45}-{0,105,555,1005,2755,5505,13505},0),2)+LOOKUP(AS$2/12,{0,1500.001,4500.001,9000.001,35000.001,55000.001,80000.001},{0.03,0.1,0.2,0.25,0.3,0.35,0.45})*AS$2-LOOKUP(AS$2/12,{0,1500.001,4500.001,9000.001,35000.001,55000.001,80000.001},{0,105,555,1005,2755,5505,13505})</f>
        <v>3827</v>
      </c>
      <c r="AT15" s="12">
        <f>12*ROUND(MAX(($B15-3500)*{0.03,0.1,0.2,0.25,0.3,0.35,0.45}-{0,105,555,1005,2755,5505,13505},0),2)+LOOKUP(AT$2/12,{0,1500.001,4500.001,9000.001,35000.001,55000.001,80000.001},{0.03,0.1,0.2,0.25,0.3,0.35,0.45})*AT$2-LOOKUP(AT$2/12,{0,1500.001,4500.001,9000.001,35000.001,55000.001,80000.001},{0,105,555,1005,2755,5505,13505})</f>
        <v>4327</v>
      </c>
      <c r="AU15" s="2">
        <f>12*ROUND(MAX(($B15-3500)*{0.03,0.1,0.2,0.25,0.3,0.35,0.45}-{0,105,555,1005,2755,5505,13505},0),2)+LOOKUP(AU$2/12,{0,1500.001,4500.001,9000.001,35000.001,55000.001,80000.001},{0.03,0.1,0.2,0.25,0.3,0.35,0.45})*AU$2-LOOKUP(AU$2/12,{0,1500.001,4500.001,9000.001,35000.001,55000.001,80000.001},{0,105,555,1005,2755,5505,13505})</f>
        <v>4827</v>
      </c>
      <c r="AV15" s="2">
        <f>12*ROUND(MAX(($B15-3500)*{0.03,0.1,0.2,0.25,0.3,0.35,0.45}-{0,105,555,1005,2755,5505,13505},0),2)+LOOKUP(AV$2/12,{0,1500.001,4500.001,9000.001,35000.001,55000.001,80000.001},{0.03,0.1,0.2,0.25,0.3,0.35,0.45})*AV$2-LOOKUP(AV$2/12,{0,1500.001,4500.001,9000.001,35000.001,55000.001,80000.001},{0,105,555,1005,2755,5505,13505})</f>
        <v>5327</v>
      </c>
      <c r="AW15" s="2">
        <f>12*ROUND(MAX(($B15-3500)*{0.03,0.1,0.2,0.25,0.3,0.35,0.45}-{0,105,555,1005,2755,5505,13505},0),2)+LOOKUP(AW$2/12,{0,1500.001,4500.001,9000.001,35000.001,55000.001,80000.001},{0.03,0.1,0.2,0.25,0.3,0.35,0.45})*AW$2-LOOKUP(AW$2/12,{0,1500.001,4500.001,9000.001,35000.001,55000.001,80000.001},{0,105,555,1005,2755,5505,13505})</f>
        <v>10877</v>
      </c>
      <c r="AX15" s="2">
        <f>12*ROUND(MAX(($B15-3500)*{0.03,0.1,0.2,0.25,0.3,0.35,0.45}-{0,105,555,1005,2755,5505,13505},0),2)+LOOKUP(AX$2/12,{0,1500.001,4500.001,9000.001,35000.001,55000.001,80000.001},{0.03,0.1,0.2,0.25,0.3,0.35,0.45})*AX$2-LOOKUP(AX$2/12,{0,1500.001,4500.001,9000.001,35000.001,55000.001,80000.001},{0,105,555,1005,2755,5505,13505})</f>
        <v>11877</v>
      </c>
      <c r="AY15" s="2">
        <f>12*ROUND(MAX(($B15-3500)*{0.03,0.1,0.2,0.25,0.3,0.35,0.45}-{0,105,555,1005,2755,5505,13505},0),2)+LOOKUP(AY$2/12,{0,1500.001,4500.001,9000.001,35000.001,55000.001,80000.001},{0.03,0.1,0.2,0.25,0.3,0.35,0.45})*AY$2-LOOKUP(AY$2/12,{0,1500.001,4500.001,9000.001,35000.001,55000.001,80000.001},{0,105,555,1005,2755,5505,13505})</f>
        <v>12877</v>
      </c>
      <c r="AZ15" s="2">
        <f>12*ROUND(MAX(($B15-3500)*{0.03,0.1,0.2,0.25,0.3,0.35,0.45}-{0,105,555,1005,2755,5505,13505},0),2)+LOOKUP(AZ$2/12,{0,1500.001,4500.001,9000.001,35000.001,55000.001,80000.001},{0.03,0.1,0.2,0.25,0.3,0.35,0.45})*AZ$2-LOOKUP(AZ$2/12,{0,1500.001,4500.001,9000.001,35000.001,55000.001,80000.001},{0,105,555,1005,2755,5505,13505})</f>
        <v>13877</v>
      </c>
      <c r="BA15" s="2">
        <f>12*ROUND(MAX(($B15-3500)*{0.03,0.1,0.2,0.25,0.3,0.35,0.45}-{0,105,555,1005,2755,5505,13505},0),2)+LOOKUP(BA$2/12,{0,1500.001,4500.001,9000.001,35000.001,55000.001,80000.001},{0.03,0.1,0.2,0.25,0.3,0.35,0.45})*BA$2-LOOKUP(BA$2/12,{0,1500.001,4500.001,9000.001,35000.001,55000.001,80000.001},{0,105,555,1005,2755,5505,13505})</f>
        <v>14877</v>
      </c>
      <c r="BB15" s="2">
        <f>12*ROUND(MAX(($B15-3500)*{0.03,0.1,0.2,0.25,0.3,0.35,0.45}-{0,105,555,1005,2755,5505,13505},0),2)+LOOKUP(BB$2/12,{0,1500.001,4500.001,9000.001,35000.001,55000.001,80000.001},{0.03,0.1,0.2,0.25,0.3,0.35,0.45})*BB$2-LOOKUP(BB$2/12,{0,1500.001,4500.001,9000.001,35000.001,55000.001,80000.001},{0,105,555,1005,2755,5505,13505})</f>
        <v>15877</v>
      </c>
      <c r="BC15" s="2">
        <f>12*ROUND(MAX(($B15-3500)*{0.03,0.1,0.2,0.25,0.3,0.35,0.45}-{0,105,555,1005,2755,5505,13505},0),2)+LOOKUP(BC$2/12,{0,1500.001,4500.001,9000.001,35000.001,55000.001,80000.001},{0.03,0.1,0.2,0.25,0.3,0.35,0.45})*BC$2-LOOKUP(BC$2/12,{0,1500.001,4500.001,9000.001,35000.001,55000.001,80000.001},{0,105,555,1005,2755,5505,13505})</f>
        <v>16877</v>
      </c>
      <c r="BD15" s="2">
        <f>12*ROUND(MAX(($B15-3500)*{0.03,0.1,0.2,0.25,0.3,0.35,0.45}-{0,105,555,1005,2755,5505,13505},0),2)+LOOKUP(BD$2/12,{0,1500.001,4500.001,9000.001,35000.001,55000.001,80000.001},{0.03,0.1,0.2,0.25,0.3,0.35,0.45})*BD$2-LOOKUP(BD$2/12,{0,1500.001,4500.001,9000.001,35000.001,55000.001,80000.001},{0,105,555,1005,2755,5505,13505})</f>
        <v>17877</v>
      </c>
      <c r="BE15" s="2">
        <f>12*ROUND(MAX(($B15-3500)*{0.03,0.1,0.2,0.25,0.3,0.35,0.45}-{0,105,555,1005,2755,5505,13505},0),2)+LOOKUP(BE$2/12,{0,1500.001,4500.001,9000.001,35000.001,55000.001,80000.001},{0.03,0.1,0.2,0.25,0.3,0.35,0.45})*BE$2-LOOKUP(BE$2/12,{0,1500.001,4500.001,9000.001,35000.001,55000.001,80000.001},{0,105,555,1005,2755,5505,13505})</f>
        <v>18877</v>
      </c>
      <c r="BF15" s="2">
        <f>12*ROUND(MAX(($B15-3500)*{0.03,0.1,0.2,0.25,0.3,0.35,0.45}-{0,105,555,1005,2755,5505,13505},0),2)+LOOKUP(BF$2/12,{0,1500.001,4500.001,9000.001,35000.001,55000.001,80000.001},{0.03,0.1,0.2,0.25,0.3,0.35,0.45})*BF$2-LOOKUP(BF$2/12,{0,1500.001,4500.001,9000.001,35000.001,55000.001,80000.001},{0,105,555,1005,2755,5505,13505})</f>
        <v>19877</v>
      </c>
    </row>
    <row r="16" spans="1:58">
      <c r="A16" s="21"/>
      <c r="B16" s="22">
        <v>4800</v>
      </c>
      <c r="C16" s="25">
        <f>12*ROUND(MAX(($B16-3500)*{0.03,0.1,0.2,0.25,0.3,0.35,0.45}-{0,105,555,1005,2755,5505,13505},0),2)+LOOKUP(C$2/12,{0,1500.001,4500.001,9000.001,35000.001,55000.001,80000.001},{0.03,0.1,0.2,0.25,0.3,0.35,0.45})*C$2-LOOKUP(C$2/12,{0,1500.001,4500.001,9000.001,35000.001,55000.001,80000.001},{0,105,555,1005,2755,5505,13505})</f>
        <v>468</v>
      </c>
      <c r="D16" s="25">
        <f>12*ROUND(MAX(($B16-3500)*{0.03,0.1,0.2,0.25,0.3,0.35,0.45}-{0,105,555,1005,2755,5505,13505},0),2)+LOOKUP(D$2/12,{0,1500.001,4500.001,9000.001,35000.001,55000.001,80000.001},{0.03,0.1,0.2,0.25,0.3,0.35,0.45})*D$2-LOOKUP(D$2/12,{0,1500.001,4500.001,9000.001,35000.001,55000.001,80000.001},{0,105,555,1005,2755,5505,13505})</f>
        <v>474</v>
      </c>
      <c r="E16" s="25">
        <f>12*ROUND(MAX(($B16-3500)*{0.03,0.1,0.2,0.25,0.3,0.35,0.45}-{0,105,555,1005,2755,5505,13505},0),2)+LOOKUP(E$2/12,{0,1500.001,4500.001,9000.001,35000.001,55000.001,80000.001},{0.03,0.1,0.2,0.25,0.3,0.35,0.45})*E$2-LOOKUP(E$2/12,{0,1500.001,4500.001,9000.001,35000.001,55000.001,80000.001},{0,105,555,1005,2755,5505,13505})</f>
        <v>480</v>
      </c>
      <c r="F16" s="25">
        <f>12*ROUND(MAX(($B16-3500)*{0.03,0.1,0.2,0.25,0.3,0.35,0.45}-{0,105,555,1005,2755,5505,13505},0),2)+LOOKUP(F$2/12,{0,1500.001,4500.001,9000.001,35000.001,55000.001,80000.001},{0.03,0.1,0.2,0.25,0.3,0.35,0.45})*F$2-LOOKUP(F$2/12,{0,1500.001,4500.001,9000.001,35000.001,55000.001,80000.001},{0,105,555,1005,2755,5505,13505})</f>
        <v>486</v>
      </c>
      <c r="G16" s="25">
        <f>12*ROUND(MAX(($B16-3500)*{0.03,0.1,0.2,0.25,0.3,0.35,0.45}-{0,105,555,1005,2755,5505,13505},0),2)+LOOKUP(G$2/12,{0,1500.001,4500.001,9000.001,35000.001,55000.001,80000.001},{0.03,0.1,0.2,0.25,0.3,0.35,0.45})*G$2-LOOKUP(G$2/12,{0,1500.001,4500.001,9000.001,35000.001,55000.001,80000.001},{0,105,555,1005,2755,5505,13505})</f>
        <v>492</v>
      </c>
      <c r="H16" s="25">
        <f>12*ROUND(MAX(($B16-3500)*{0.03,0.1,0.2,0.25,0.3,0.35,0.45}-{0,105,555,1005,2755,5505,13505},0),2)+LOOKUP(H$2/12,{0,1500.001,4500.001,9000.001,35000.001,55000.001,80000.001},{0.03,0.1,0.2,0.25,0.3,0.35,0.45})*H$2-LOOKUP(H$2/12,{0,1500.001,4500.001,9000.001,35000.001,55000.001,80000.001},{0,105,555,1005,2755,5505,13505})</f>
        <v>498</v>
      </c>
      <c r="I16" s="25">
        <f>12*ROUND(MAX(($B16-3500)*{0.03,0.1,0.2,0.25,0.3,0.35,0.45}-{0,105,555,1005,2755,5505,13505},0),2)+LOOKUP(I$2/12,{0,1500.001,4500.001,9000.001,35000.001,55000.001,80000.001},{0.03,0.1,0.2,0.25,0.3,0.35,0.45})*I$2-LOOKUP(I$2/12,{0,1500.001,4500.001,9000.001,35000.001,55000.001,80000.001},{0,105,555,1005,2755,5505,13505})</f>
        <v>504</v>
      </c>
      <c r="J16" s="25">
        <f>12*ROUND(MAX(($B16-3500)*{0.03,0.1,0.2,0.25,0.3,0.35,0.45}-{0,105,555,1005,2755,5505,13505},0),2)+LOOKUP(J$2/12,{0,1500.001,4500.001,9000.001,35000.001,55000.001,80000.001},{0.03,0.1,0.2,0.25,0.3,0.35,0.45})*J$2-LOOKUP(J$2/12,{0,1500.001,4500.001,9000.001,35000.001,55000.001,80000.001},{0,105,555,1005,2755,5505,13505})</f>
        <v>510</v>
      </c>
      <c r="K16" s="25">
        <f>12*ROUND(MAX(($B16-3500)*{0.03,0.1,0.2,0.25,0.3,0.35,0.45}-{0,105,555,1005,2755,5505,13505},0),2)+LOOKUP(K$2/12,{0,1500.001,4500.001,9000.001,35000.001,55000.001,80000.001},{0.03,0.1,0.2,0.25,0.3,0.35,0.45})*K$2-LOOKUP(K$2/12,{0,1500.001,4500.001,9000.001,35000.001,55000.001,80000.001},{0,105,555,1005,2755,5505,13505})</f>
        <v>516</v>
      </c>
      <c r="L16" s="25">
        <f>12*ROUND(MAX(($B16-3500)*{0.03,0.1,0.2,0.25,0.3,0.35,0.45}-{0,105,555,1005,2755,5505,13505},0),2)+LOOKUP(L$2/12,{0,1500.001,4500.001,9000.001,35000.001,55000.001,80000.001},{0.03,0.1,0.2,0.25,0.3,0.35,0.45})*L$2-LOOKUP(L$2/12,{0,1500.001,4500.001,9000.001,35000.001,55000.001,80000.001},{0,105,555,1005,2755,5505,13505})</f>
        <v>522</v>
      </c>
      <c r="M16" s="28">
        <f>12*ROUND(MAX(($B16-3500)*{0.03,0.1,0.2,0.25,0.3,0.35,0.45}-{0,105,555,1005,2755,5505,13505},0),2)+LOOKUP(M$2/12,{0,1500.001,4500.001,9000.001,35000.001,55000.001,80000.001},{0.03,0.1,0.2,0.25,0.3,0.35,0.45})*M$2-LOOKUP(M$2/12,{0,1500.001,4500.001,9000.001,35000.001,55000.001,80000.001},{0,105,555,1005,2755,5505,13505})</f>
        <v>528</v>
      </c>
      <c r="N16" s="24">
        <f>12*ROUND(MAX(($B16-3500)*{0.03,0.1,0.2,0.25,0.3,0.35,0.45}-{0,105,555,1005,2755,5505,13505},0),2)+LOOKUP(N$2/12,{0,1500.001,4500.001,9000.001,35000.001,55000.001,80000.001},{0.03,0.1,0.2,0.25,0.3,0.35,0.45})*N$2-LOOKUP(N$2/12,{0,1500.001,4500.001,9000.001,35000.001,55000.001,80000.001},{0,105,555,1005,2755,5505,13505})</f>
        <v>543</v>
      </c>
      <c r="O16" s="24">
        <f>12*ROUND(MAX(($B16-3500)*{0.03,0.1,0.2,0.25,0.3,0.35,0.45}-{0,105,555,1005,2755,5505,13505},0),2)+LOOKUP(O$2/12,{0,1500.001,4500.001,9000.001,35000.001,55000.001,80000.001},{0.03,0.1,0.2,0.25,0.3,0.35,0.45})*O$2-LOOKUP(O$2/12,{0,1500.001,4500.001,9000.001,35000.001,55000.001,80000.001},{0,105,555,1005,2755,5505,13505})</f>
        <v>558</v>
      </c>
      <c r="P16" s="24">
        <f>12*ROUND(MAX(($B16-3500)*{0.03,0.1,0.2,0.25,0.3,0.35,0.45}-{0,105,555,1005,2755,5505,13505},0),2)+LOOKUP(P$2/12,{0,1500.001,4500.001,9000.001,35000.001,55000.001,80000.001},{0.03,0.1,0.2,0.25,0.3,0.35,0.45})*P$2-LOOKUP(P$2/12,{0,1500.001,4500.001,9000.001,35000.001,55000.001,80000.001},{0,105,555,1005,2755,5505,13505})</f>
        <v>573</v>
      </c>
      <c r="Q16" s="24">
        <f>12*ROUND(MAX(($B16-3500)*{0.03,0.1,0.2,0.25,0.3,0.35,0.45}-{0,105,555,1005,2755,5505,13505},0),2)+LOOKUP(Q$2/12,{0,1500.001,4500.001,9000.001,35000.001,55000.001,80000.001},{0.03,0.1,0.2,0.25,0.3,0.35,0.45})*Q$2-LOOKUP(Q$2/12,{0,1500.001,4500.001,9000.001,35000.001,55000.001,80000.001},{0,105,555,1005,2755,5505,13505})</f>
        <v>588</v>
      </c>
      <c r="R16" s="24">
        <f>12*ROUND(MAX(($B16-3500)*{0.03,0.1,0.2,0.25,0.3,0.35,0.45}-{0,105,555,1005,2755,5505,13505},0),2)+LOOKUP(R$2/12,{0,1500.001,4500.001,9000.001,35000.001,55000.001,80000.001},{0.03,0.1,0.2,0.25,0.3,0.35,0.45})*R$2-LOOKUP(R$2/12,{0,1500.001,4500.001,9000.001,35000.001,55000.001,80000.001},{0,105,555,1005,2755,5505,13505})</f>
        <v>603</v>
      </c>
      <c r="S16" s="24">
        <f>12*ROUND(MAX(($B16-3500)*{0.03,0.1,0.2,0.25,0.3,0.35,0.45}-{0,105,555,1005,2755,5505,13505},0),2)+LOOKUP(S$2/12,{0,1500.001,4500.001,9000.001,35000.001,55000.001,80000.001},{0.03,0.1,0.2,0.25,0.3,0.35,0.45})*S$2-LOOKUP(S$2/12,{0,1500.001,4500.001,9000.001,35000.001,55000.001,80000.001},{0,105,555,1005,2755,5505,13505})</f>
        <v>618</v>
      </c>
      <c r="T16" s="2">
        <f>12*ROUND(MAX(($B16-3500)*{0.03,0.1,0.2,0.25,0.3,0.35,0.45}-{0,105,555,1005,2755,5505,13505},0),2)+LOOKUP(T$2/12,{0,1500.001,4500.001,9000.001,35000.001,55000.001,80000.001},{0.03,0.1,0.2,0.25,0.3,0.35,0.45})*T$2-LOOKUP(T$2/12,{0,1500.001,4500.001,9000.001,35000.001,55000.001,80000.001},{0,105,555,1005,2755,5505,13505})</f>
        <v>633</v>
      </c>
      <c r="U16" s="2">
        <f>12*ROUND(MAX(($B16-3500)*{0.03,0.1,0.2,0.25,0.3,0.35,0.45}-{0,105,555,1005,2755,5505,13505},0),2)+LOOKUP(U$2/12,{0,1500.001,4500.001,9000.001,35000.001,55000.001,80000.001},{0.03,0.1,0.2,0.25,0.3,0.35,0.45})*U$2-LOOKUP(U$2/12,{0,1500.001,4500.001,9000.001,35000.001,55000.001,80000.001},{0,105,555,1005,2755,5505,13505})</f>
        <v>648</v>
      </c>
      <c r="V16" s="2">
        <f>12*ROUND(MAX(($B16-3500)*{0.03,0.1,0.2,0.25,0.3,0.35,0.45}-{0,105,555,1005,2755,5505,13505},0),2)+LOOKUP(V$2/12,{0,1500.001,4500.001,9000.001,35000.001,55000.001,80000.001},{0.03,0.1,0.2,0.25,0.3,0.35,0.45})*V$2-LOOKUP(V$2/12,{0,1500.001,4500.001,9000.001,35000.001,55000.001,80000.001},{0,105,555,1005,2755,5505,13505})</f>
        <v>663</v>
      </c>
      <c r="W16" s="2">
        <f>12*ROUND(MAX(($B16-3500)*{0.03,0.1,0.2,0.25,0.3,0.35,0.45}-{0,105,555,1005,2755,5505,13505},0),2)+LOOKUP(W$2/12,{0,1500.001,4500.001,9000.001,35000.001,55000.001,80000.001},{0.03,0.1,0.2,0.25,0.3,0.35,0.45})*W$2-LOOKUP(W$2/12,{0,1500.001,4500.001,9000.001,35000.001,55000.001,80000.001},{0,105,555,1005,2755,5505,13505})</f>
        <v>678</v>
      </c>
      <c r="X16" s="2">
        <f>12*ROUND(MAX(($B16-3500)*{0.03,0.1,0.2,0.25,0.3,0.35,0.45}-{0,105,555,1005,2755,5505,13505},0),2)+LOOKUP(X$2/12,{0,1500.001,4500.001,9000.001,35000.001,55000.001,80000.001},{0.03,0.1,0.2,0.25,0.3,0.35,0.45})*X$2-LOOKUP(X$2/12,{0,1500.001,4500.001,9000.001,35000.001,55000.001,80000.001},{0,105,555,1005,2755,5505,13505})</f>
        <v>693</v>
      </c>
      <c r="Y16" s="2">
        <f>12*ROUND(MAX(($B16-3500)*{0.03,0.1,0.2,0.25,0.3,0.35,0.45}-{0,105,555,1005,2755,5505,13505},0),2)+LOOKUP(Y$2/12,{0,1500.001,4500.001,9000.001,35000.001,55000.001,80000.001},{0.03,0.1,0.2,0.25,0.3,0.35,0.45})*Y$2-LOOKUP(Y$2/12,{0,1500.001,4500.001,9000.001,35000.001,55000.001,80000.001},{0,105,555,1005,2755,5505,13505})</f>
        <v>708</v>
      </c>
      <c r="Z16" s="2">
        <f>12*ROUND(MAX(($B16-3500)*{0.03,0.1,0.2,0.25,0.3,0.35,0.45}-{0,105,555,1005,2755,5505,13505},0),2)+LOOKUP(Z$2/12,{0,1500.001,4500.001,9000.001,35000.001,55000.001,80000.001},{0.03,0.1,0.2,0.25,0.3,0.35,0.45})*Z$2-LOOKUP(Z$2/12,{0,1500.001,4500.001,9000.001,35000.001,55000.001,80000.001},{0,105,555,1005,2755,5505,13505})</f>
        <v>723</v>
      </c>
      <c r="AA16" s="2">
        <f>12*ROUND(MAX(($B16-3500)*{0.03,0.1,0.2,0.25,0.3,0.35,0.45}-{0,105,555,1005,2755,5505,13505},0),2)+LOOKUP(AA$2/12,{0,1500.001,4500.001,9000.001,35000.001,55000.001,80000.001},{0.03,0.1,0.2,0.25,0.3,0.35,0.45})*AA$2-LOOKUP(AA$2/12,{0,1500.001,4500.001,9000.001,35000.001,55000.001,80000.001},{0,105,555,1005,2755,5505,13505})</f>
        <v>738</v>
      </c>
      <c r="AB16" s="2">
        <f>12*ROUND(MAX(($B16-3500)*{0.03,0.1,0.2,0.25,0.3,0.35,0.45}-{0,105,555,1005,2755,5505,13505},0),2)+LOOKUP(AB$2/12,{0,1500.001,4500.001,9000.001,35000.001,55000.001,80000.001},{0.03,0.1,0.2,0.25,0.3,0.35,0.45})*AB$2-LOOKUP(AB$2/12,{0,1500.001,4500.001,9000.001,35000.001,55000.001,80000.001},{0,105,555,1005,2755,5505,13505})</f>
        <v>753</v>
      </c>
      <c r="AC16" s="12">
        <f>12*ROUND(MAX(($B16-3500)*{0.03,0.1,0.2,0.25,0.3,0.35,0.45}-{0,105,555,1005,2755,5505,13505},0),2)+LOOKUP(AC$2/12,{0,1500.001,4500.001,9000.001,35000.001,55000.001,80000.001},{0.03,0.1,0.2,0.25,0.3,0.35,0.45})*AC$2-LOOKUP(AC$2/12,{0,1500.001,4500.001,9000.001,35000.001,55000.001,80000.001},{0,105,555,1005,2755,5505,13505})</f>
        <v>768</v>
      </c>
      <c r="AD16" s="2">
        <f>12*ROUND(MAX(($B16-3500)*{0.03,0.1,0.2,0.25,0.3,0.35,0.45}-{0,105,555,1005,2755,5505,13505},0),2)+LOOKUP(AD$2/12,{0,1500.001,4500.001,9000.001,35000.001,55000.001,80000.001},{0.03,0.1,0.2,0.25,0.3,0.35,0.45})*AD$2-LOOKUP(AD$2/12,{0,1500.001,4500.001,9000.001,35000.001,55000.001,80000.001},{0,105,555,1005,2755,5505,13505})</f>
        <v>798</v>
      </c>
      <c r="AE16" s="2">
        <f>12*ROUND(MAX(($B16-3500)*{0.03,0.1,0.2,0.25,0.3,0.35,0.45}-{0,105,555,1005,2755,5505,13505},0),2)+LOOKUP(AE$2/12,{0,1500.001,4500.001,9000.001,35000.001,55000.001,80000.001},{0.03,0.1,0.2,0.25,0.3,0.35,0.45})*AE$2-LOOKUP(AE$2/12,{0,1500.001,4500.001,9000.001,35000.001,55000.001,80000.001},{0,105,555,1005,2755,5505,13505})</f>
        <v>828</v>
      </c>
      <c r="AF16" s="2">
        <f>12*ROUND(MAX(($B16-3500)*{0.03,0.1,0.2,0.25,0.3,0.35,0.45}-{0,105,555,1005,2755,5505,13505},0),2)+LOOKUP(AF$2/12,{0,1500.001,4500.001,9000.001,35000.001,55000.001,80000.001},{0.03,0.1,0.2,0.25,0.3,0.35,0.45})*AF$2-LOOKUP(AF$2/12,{0,1500.001,4500.001,9000.001,35000.001,55000.001,80000.001},{0,105,555,1005,2755,5505,13505})</f>
        <v>858</v>
      </c>
      <c r="AG16" s="2">
        <f>12*ROUND(MAX(($B16-3500)*{0.03,0.1,0.2,0.25,0.3,0.35,0.45}-{0,105,555,1005,2755,5505,13505},0),2)+LOOKUP(AG$2/12,{0,1500.001,4500.001,9000.001,35000.001,55000.001,80000.001},{0.03,0.1,0.2,0.25,0.3,0.35,0.45})*AG$2-LOOKUP(AG$2/12,{0,1500.001,4500.001,9000.001,35000.001,55000.001,80000.001},{0,105,555,1005,2755,5505,13505})</f>
        <v>888</v>
      </c>
      <c r="AH16" s="2">
        <f>12*ROUND(MAX(($B16-3500)*{0.03,0.1,0.2,0.25,0.3,0.35,0.45}-{0,105,555,1005,2755,5505,13505},0),2)+LOOKUP(AH$2/12,{0,1500.001,4500.001,9000.001,35000.001,55000.001,80000.001},{0.03,0.1,0.2,0.25,0.3,0.35,0.45})*AH$2-LOOKUP(AH$2/12,{0,1500.001,4500.001,9000.001,35000.001,55000.001,80000.001},{0,105,555,1005,2755,5505,13505})</f>
        <v>918</v>
      </c>
      <c r="AI16" s="2">
        <f>12*ROUND(MAX(($B16-3500)*{0.03,0.1,0.2,0.25,0.3,0.35,0.45}-{0,105,555,1005,2755,5505,13505},0),2)+LOOKUP(AI$2/12,{0,1500.001,4500.001,9000.001,35000.001,55000.001,80000.001},{0.03,0.1,0.2,0.25,0.3,0.35,0.45})*AI$2-LOOKUP(AI$2/12,{0,1500.001,4500.001,9000.001,35000.001,55000.001,80000.001},{0,105,555,1005,2755,5505,13505})</f>
        <v>948</v>
      </c>
      <c r="AJ16" s="2">
        <f>12*ROUND(MAX(($B16-3500)*{0.03,0.1,0.2,0.25,0.3,0.35,0.45}-{0,105,555,1005,2755,5505,13505},0),2)+LOOKUP(AJ$2/12,{0,1500.001,4500.001,9000.001,35000.001,55000.001,80000.001},{0.03,0.1,0.2,0.25,0.3,0.35,0.45})*AJ$2-LOOKUP(AJ$2/12,{0,1500.001,4500.001,9000.001,35000.001,55000.001,80000.001},{0,105,555,1005,2755,5505,13505})</f>
        <v>978</v>
      </c>
      <c r="AK16" s="2">
        <f>12*ROUND(MAX(($B16-3500)*{0.03,0.1,0.2,0.25,0.3,0.35,0.45}-{0,105,555,1005,2755,5505,13505},0),2)+LOOKUP(AK$2/12,{0,1500.001,4500.001,9000.001,35000.001,55000.001,80000.001},{0.03,0.1,0.2,0.25,0.3,0.35,0.45})*AK$2-LOOKUP(AK$2/12,{0,1500.001,4500.001,9000.001,35000.001,55000.001,80000.001},{0,105,555,1005,2755,5505,13505})</f>
        <v>1008</v>
      </c>
      <c r="AL16" s="2">
        <f>12*ROUND(MAX(($B16-3500)*{0.03,0.1,0.2,0.25,0.3,0.35,0.45}-{0,105,555,1005,2755,5505,13505},0),2)+LOOKUP(AL$2/12,{0,1500.001,4500.001,9000.001,35000.001,55000.001,80000.001},{0.03,0.1,0.2,0.25,0.3,0.35,0.45})*AL$2-LOOKUP(AL$2/12,{0,1500.001,4500.001,9000.001,35000.001,55000.001,80000.001},{0,105,555,1005,2755,5505,13505})</f>
        <v>2263</v>
      </c>
      <c r="AM16" s="2">
        <f>12*ROUND(MAX(($B16-3500)*{0.03,0.1,0.2,0.25,0.3,0.35,0.45}-{0,105,555,1005,2755,5505,13505},0),2)+LOOKUP(AM$2/12,{0,1500.001,4500.001,9000.001,35000.001,55000.001,80000.001},{0.03,0.1,0.2,0.25,0.3,0.35,0.45})*AM$2-LOOKUP(AM$2/12,{0,1500.001,4500.001,9000.001,35000.001,55000.001,80000.001},{0,105,555,1005,2755,5505,13505})</f>
        <v>2363</v>
      </c>
      <c r="AN16" s="2">
        <f>12*ROUND(MAX(($B16-3500)*{0.03,0.1,0.2,0.25,0.3,0.35,0.45}-{0,105,555,1005,2755,5505,13505},0),2)+LOOKUP(AN$2/12,{0,1500.001,4500.001,9000.001,35000.001,55000.001,80000.001},{0.03,0.1,0.2,0.25,0.3,0.35,0.45})*AN$2-LOOKUP(AN$2/12,{0,1500.001,4500.001,9000.001,35000.001,55000.001,80000.001},{0,105,555,1005,2755,5505,13505})</f>
        <v>2563</v>
      </c>
      <c r="AO16" s="2">
        <f>12*ROUND(MAX(($B16-3500)*{0.03,0.1,0.2,0.25,0.3,0.35,0.45}-{0,105,555,1005,2755,5505,13505},0),2)+LOOKUP(AO$2/12,{0,1500.001,4500.001,9000.001,35000.001,55000.001,80000.001},{0.03,0.1,0.2,0.25,0.3,0.35,0.45})*AO$2-LOOKUP(AO$2/12,{0,1500.001,4500.001,9000.001,35000.001,55000.001,80000.001},{0,105,555,1005,2755,5505,13505})</f>
        <v>2763</v>
      </c>
      <c r="AP16" s="2">
        <f>12*ROUND(MAX(($B16-3500)*{0.03,0.1,0.2,0.25,0.3,0.35,0.45}-{0,105,555,1005,2755,5505,13505},0),2)+LOOKUP(AP$2/12,{0,1500.001,4500.001,9000.001,35000.001,55000.001,80000.001},{0.03,0.1,0.2,0.25,0.3,0.35,0.45})*AP$2-LOOKUP(AP$2/12,{0,1500.001,4500.001,9000.001,35000.001,55000.001,80000.001},{0,105,555,1005,2755,5505,13505})</f>
        <v>2963</v>
      </c>
      <c r="AQ16" s="2">
        <f>12*ROUND(MAX(($B16-3500)*{0.03,0.1,0.2,0.25,0.3,0.35,0.45}-{0,105,555,1005,2755,5505,13505},0),2)+LOOKUP(AQ$2/12,{0,1500.001,4500.001,9000.001,35000.001,55000.001,80000.001},{0.03,0.1,0.2,0.25,0.3,0.35,0.45})*AQ$2-LOOKUP(AQ$2/12,{0,1500.001,4500.001,9000.001,35000.001,55000.001,80000.001},{0,105,555,1005,2755,5505,13505})</f>
        <v>3163</v>
      </c>
      <c r="AR16" s="2">
        <f>12*ROUND(MAX(($B16-3500)*{0.03,0.1,0.2,0.25,0.3,0.35,0.45}-{0,105,555,1005,2755,5505,13505},0),2)+LOOKUP(AR$2/12,{0,1500.001,4500.001,9000.001,35000.001,55000.001,80000.001},{0.03,0.1,0.2,0.25,0.3,0.35,0.45})*AR$2-LOOKUP(AR$2/12,{0,1500.001,4500.001,9000.001,35000.001,55000.001,80000.001},{0,105,555,1005,2755,5505,13505})</f>
        <v>3363</v>
      </c>
      <c r="AS16" s="2">
        <f>12*ROUND(MAX(($B16-3500)*{0.03,0.1,0.2,0.25,0.3,0.35,0.45}-{0,105,555,1005,2755,5505,13505},0),2)+LOOKUP(AS$2/12,{0,1500.001,4500.001,9000.001,35000.001,55000.001,80000.001},{0.03,0.1,0.2,0.25,0.3,0.35,0.45})*AS$2-LOOKUP(AS$2/12,{0,1500.001,4500.001,9000.001,35000.001,55000.001,80000.001},{0,105,555,1005,2755,5505,13505})</f>
        <v>3863</v>
      </c>
      <c r="AT16" s="12">
        <f>12*ROUND(MAX(($B16-3500)*{0.03,0.1,0.2,0.25,0.3,0.35,0.45}-{0,105,555,1005,2755,5505,13505},0),2)+LOOKUP(AT$2/12,{0,1500.001,4500.001,9000.001,35000.001,55000.001,80000.001},{0.03,0.1,0.2,0.25,0.3,0.35,0.45})*AT$2-LOOKUP(AT$2/12,{0,1500.001,4500.001,9000.001,35000.001,55000.001,80000.001},{0,105,555,1005,2755,5505,13505})</f>
        <v>4363</v>
      </c>
      <c r="AU16" s="2">
        <f>12*ROUND(MAX(($B16-3500)*{0.03,0.1,0.2,0.25,0.3,0.35,0.45}-{0,105,555,1005,2755,5505,13505},0),2)+LOOKUP(AU$2/12,{0,1500.001,4500.001,9000.001,35000.001,55000.001,80000.001},{0.03,0.1,0.2,0.25,0.3,0.35,0.45})*AU$2-LOOKUP(AU$2/12,{0,1500.001,4500.001,9000.001,35000.001,55000.001,80000.001},{0,105,555,1005,2755,5505,13505})</f>
        <v>4863</v>
      </c>
      <c r="AV16" s="2">
        <f>12*ROUND(MAX(($B16-3500)*{0.03,0.1,0.2,0.25,0.3,0.35,0.45}-{0,105,555,1005,2755,5505,13505},0),2)+LOOKUP(AV$2/12,{0,1500.001,4500.001,9000.001,35000.001,55000.001,80000.001},{0.03,0.1,0.2,0.25,0.3,0.35,0.45})*AV$2-LOOKUP(AV$2/12,{0,1500.001,4500.001,9000.001,35000.001,55000.001,80000.001},{0,105,555,1005,2755,5505,13505})</f>
        <v>5363</v>
      </c>
      <c r="AW16" s="2">
        <f>12*ROUND(MAX(($B16-3500)*{0.03,0.1,0.2,0.25,0.3,0.35,0.45}-{0,105,555,1005,2755,5505,13505},0),2)+LOOKUP(AW$2/12,{0,1500.001,4500.001,9000.001,35000.001,55000.001,80000.001},{0.03,0.1,0.2,0.25,0.3,0.35,0.45})*AW$2-LOOKUP(AW$2/12,{0,1500.001,4500.001,9000.001,35000.001,55000.001,80000.001},{0,105,555,1005,2755,5505,13505})</f>
        <v>10913</v>
      </c>
      <c r="AX16" s="2">
        <f>12*ROUND(MAX(($B16-3500)*{0.03,0.1,0.2,0.25,0.3,0.35,0.45}-{0,105,555,1005,2755,5505,13505},0),2)+LOOKUP(AX$2/12,{0,1500.001,4500.001,9000.001,35000.001,55000.001,80000.001},{0.03,0.1,0.2,0.25,0.3,0.35,0.45})*AX$2-LOOKUP(AX$2/12,{0,1500.001,4500.001,9000.001,35000.001,55000.001,80000.001},{0,105,555,1005,2755,5505,13505})</f>
        <v>11913</v>
      </c>
      <c r="AY16" s="2">
        <f>12*ROUND(MAX(($B16-3500)*{0.03,0.1,0.2,0.25,0.3,0.35,0.45}-{0,105,555,1005,2755,5505,13505},0),2)+LOOKUP(AY$2/12,{0,1500.001,4500.001,9000.001,35000.001,55000.001,80000.001},{0.03,0.1,0.2,0.25,0.3,0.35,0.45})*AY$2-LOOKUP(AY$2/12,{0,1500.001,4500.001,9000.001,35000.001,55000.001,80000.001},{0,105,555,1005,2755,5505,13505})</f>
        <v>12913</v>
      </c>
      <c r="AZ16" s="2">
        <f>12*ROUND(MAX(($B16-3500)*{0.03,0.1,0.2,0.25,0.3,0.35,0.45}-{0,105,555,1005,2755,5505,13505},0),2)+LOOKUP(AZ$2/12,{0,1500.001,4500.001,9000.001,35000.001,55000.001,80000.001},{0.03,0.1,0.2,0.25,0.3,0.35,0.45})*AZ$2-LOOKUP(AZ$2/12,{0,1500.001,4500.001,9000.001,35000.001,55000.001,80000.001},{0,105,555,1005,2755,5505,13505})</f>
        <v>13913</v>
      </c>
      <c r="BA16" s="2">
        <f>12*ROUND(MAX(($B16-3500)*{0.03,0.1,0.2,0.25,0.3,0.35,0.45}-{0,105,555,1005,2755,5505,13505},0),2)+LOOKUP(BA$2/12,{0,1500.001,4500.001,9000.001,35000.001,55000.001,80000.001},{0.03,0.1,0.2,0.25,0.3,0.35,0.45})*BA$2-LOOKUP(BA$2/12,{0,1500.001,4500.001,9000.001,35000.001,55000.001,80000.001},{0,105,555,1005,2755,5505,13505})</f>
        <v>14913</v>
      </c>
      <c r="BB16" s="2">
        <f>12*ROUND(MAX(($B16-3500)*{0.03,0.1,0.2,0.25,0.3,0.35,0.45}-{0,105,555,1005,2755,5505,13505},0),2)+LOOKUP(BB$2/12,{0,1500.001,4500.001,9000.001,35000.001,55000.001,80000.001},{0.03,0.1,0.2,0.25,0.3,0.35,0.45})*BB$2-LOOKUP(BB$2/12,{0,1500.001,4500.001,9000.001,35000.001,55000.001,80000.001},{0,105,555,1005,2755,5505,13505})</f>
        <v>15913</v>
      </c>
      <c r="BC16" s="2">
        <f>12*ROUND(MAX(($B16-3500)*{0.03,0.1,0.2,0.25,0.3,0.35,0.45}-{0,105,555,1005,2755,5505,13505},0),2)+LOOKUP(BC$2/12,{0,1500.001,4500.001,9000.001,35000.001,55000.001,80000.001},{0.03,0.1,0.2,0.25,0.3,0.35,0.45})*BC$2-LOOKUP(BC$2/12,{0,1500.001,4500.001,9000.001,35000.001,55000.001,80000.001},{0,105,555,1005,2755,5505,13505})</f>
        <v>16913</v>
      </c>
      <c r="BD16" s="2">
        <f>12*ROUND(MAX(($B16-3500)*{0.03,0.1,0.2,0.25,0.3,0.35,0.45}-{0,105,555,1005,2755,5505,13505},0),2)+LOOKUP(BD$2/12,{0,1500.001,4500.001,9000.001,35000.001,55000.001,80000.001},{0.03,0.1,0.2,0.25,0.3,0.35,0.45})*BD$2-LOOKUP(BD$2/12,{0,1500.001,4500.001,9000.001,35000.001,55000.001,80000.001},{0,105,555,1005,2755,5505,13505})</f>
        <v>17913</v>
      </c>
      <c r="BE16" s="2">
        <f>12*ROUND(MAX(($B16-3500)*{0.03,0.1,0.2,0.25,0.3,0.35,0.45}-{0,105,555,1005,2755,5505,13505},0),2)+LOOKUP(BE$2/12,{0,1500.001,4500.001,9000.001,35000.001,55000.001,80000.001},{0.03,0.1,0.2,0.25,0.3,0.35,0.45})*BE$2-LOOKUP(BE$2/12,{0,1500.001,4500.001,9000.001,35000.001,55000.001,80000.001},{0,105,555,1005,2755,5505,13505})</f>
        <v>18913</v>
      </c>
      <c r="BF16" s="2">
        <f>12*ROUND(MAX(($B16-3500)*{0.03,0.1,0.2,0.25,0.3,0.35,0.45}-{0,105,555,1005,2755,5505,13505},0),2)+LOOKUP(BF$2/12,{0,1500.001,4500.001,9000.001,35000.001,55000.001,80000.001},{0.03,0.1,0.2,0.25,0.3,0.35,0.45})*BF$2-LOOKUP(BF$2/12,{0,1500.001,4500.001,9000.001,35000.001,55000.001,80000.001},{0,105,555,1005,2755,5505,13505})</f>
        <v>19913</v>
      </c>
    </row>
    <row r="17" spans="1:58">
      <c r="A17" s="21"/>
      <c r="B17" s="22">
        <v>4900</v>
      </c>
      <c r="C17" s="25">
        <f>12*ROUND(MAX(($B17-3500)*{0.03,0.1,0.2,0.25,0.3,0.35,0.45}-{0,105,555,1005,2755,5505,13505},0),2)+LOOKUP(C$2/12,{0,1500.001,4500.001,9000.001,35000.001,55000.001,80000.001},{0.03,0.1,0.2,0.25,0.3,0.35,0.45})*C$2-LOOKUP(C$2/12,{0,1500.001,4500.001,9000.001,35000.001,55000.001,80000.001},{0,105,555,1005,2755,5505,13505})</f>
        <v>504</v>
      </c>
      <c r="D17" s="25">
        <f>12*ROUND(MAX(($B17-3500)*{0.03,0.1,0.2,0.25,0.3,0.35,0.45}-{0,105,555,1005,2755,5505,13505},0),2)+LOOKUP(D$2/12,{0,1500.001,4500.001,9000.001,35000.001,55000.001,80000.001},{0.03,0.1,0.2,0.25,0.3,0.35,0.45})*D$2-LOOKUP(D$2/12,{0,1500.001,4500.001,9000.001,35000.001,55000.001,80000.001},{0,105,555,1005,2755,5505,13505})</f>
        <v>510</v>
      </c>
      <c r="E17" s="25">
        <f>12*ROUND(MAX(($B17-3500)*{0.03,0.1,0.2,0.25,0.3,0.35,0.45}-{0,105,555,1005,2755,5505,13505},0),2)+LOOKUP(E$2/12,{0,1500.001,4500.001,9000.001,35000.001,55000.001,80000.001},{0.03,0.1,0.2,0.25,0.3,0.35,0.45})*E$2-LOOKUP(E$2/12,{0,1500.001,4500.001,9000.001,35000.001,55000.001,80000.001},{0,105,555,1005,2755,5505,13505})</f>
        <v>516</v>
      </c>
      <c r="F17" s="25">
        <f>12*ROUND(MAX(($B17-3500)*{0.03,0.1,0.2,0.25,0.3,0.35,0.45}-{0,105,555,1005,2755,5505,13505},0),2)+LOOKUP(F$2/12,{0,1500.001,4500.001,9000.001,35000.001,55000.001,80000.001},{0.03,0.1,0.2,0.25,0.3,0.35,0.45})*F$2-LOOKUP(F$2/12,{0,1500.001,4500.001,9000.001,35000.001,55000.001,80000.001},{0,105,555,1005,2755,5505,13505})</f>
        <v>522</v>
      </c>
      <c r="G17" s="25">
        <f>12*ROUND(MAX(($B17-3500)*{0.03,0.1,0.2,0.25,0.3,0.35,0.45}-{0,105,555,1005,2755,5505,13505},0),2)+LOOKUP(G$2/12,{0,1500.001,4500.001,9000.001,35000.001,55000.001,80000.001},{0.03,0.1,0.2,0.25,0.3,0.35,0.45})*G$2-LOOKUP(G$2/12,{0,1500.001,4500.001,9000.001,35000.001,55000.001,80000.001},{0,105,555,1005,2755,5505,13505})</f>
        <v>528</v>
      </c>
      <c r="H17" s="25">
        <f>12*ROUND(MAX(($B17-3500)*{0.03,0.1,0.2,0.25,0.3,0.35,0.45}-{0,105,555,1005,2755,5505,13505},0),2)+LOOKUP(H$2/12,{0,1500.001,4500.001,9000.001,35000.001,55000.001,80000.001},{0.03,0.1,0.2,0.25,0.3,0.35,0.45})*H$2-LOOKUP(H$2/12,{0,1500.001,4500.001,9000.001,35000.001,55000.001,80000.001},{0,105,555,1005,2755,5505,13505})</f>
        <v>534</v>
      </c>
      <c r="I17" s="25">
        <f>12*ROUND(MAX(($B17-3500)*{0.03,0.1,0.2,0.25,0.3,0.35,0.45}-{0,105,555,1005,2755,5505,13505},0),2)+LOOKUP(I$2/12,{0,1500.001,4500.001,9000.001,35000.001,55000.001,80000.001},{0.03,0.1,0.2,0.25,0.3,0.35,0.45})*I$2-LOOKUP(I$2/12,{0,1500.001,4500.001,9000.001,35000.001,55000.001,80000.001},{0,105,555,1005,2755,5505,13505})</f>
        <v>540</v>
      </c>
      <c r="J17" s="25">
        <f>12*ROUND(MAX(($B17-3500)*{0.03,0.1,0.2,0.25,0.3,0.35,0.45}-{0,105,555,1005,2755,5505,13505},0),2)+LOOKUP(J$2/12,{0,1500.001,4500.001,9000.001,35000.001,55000.001,80000.001},{0.03,0.1,0.2,0.25,0.3,0.35,0.45})*J$2-LOOKUP(J$2/12,{0,1500.001,4500.001,9000.001,35000.001,55000.001,80000.001},{0,105,555,1005,2755,5505,13505})</f>
        <v>546</v>
      </c>
      <c r="K17" s="25">
        <f>12*ROUND(MAX(($B17-3500)*{0.03,0.1,0.2,0.25,0.3,0.35,0.45}-{0,105,555,1005,2755,5505,13505},0),2)+LOOKUP(K$2/12,{0,1500.001,4500.001,9000.001,35000.001,55000.001,80000.001},{0.03,0.1,0.2,0.25,0.3,0.35,0.45})*K$2-LOOKUP(K$2/12,{0,1500.001,4500.001,9000.001,35000.001,55000.001,80000.001},{0,105,555,1005,2755,5505,13505})</f>
        <v>552</v>
      </c>
      <c r="L17" s="25">
        <f>12*ROUND(MAX(($B17-3500)*{0.03,0.1,0.2,0.25,0.3,0.35,0.45}-{0,105,555,1005,2755,5505,13505},0),2)+LOOKUP(L$2/12,{0,1500.001,4500.001,9000.001,35000.001,55000.001,80000.001},{0.03,0.1,0.2,0.25,0.3,0.35,0.45})*L$2-LOOKUP(L$2/12,{0,1500.001,4500.001,9000.001,35000.001,55000.001,80000.001},{0,105,555,1005,2755,5505,13505})</f>
        <v>558</v>
      </c>
      <c r="M17" s="28">
        <f>12*ROUND(MAX(($B17-3500)*{0.03,0.1,0.2,0.25,0.3,0.35,0.45}-{0,105,555,1005,2755,5505,13505},0),2)+LOOKUP(M$2/12,{0,1500.001,4500.001,9000.001,35000.001,55000.001,80000.001},{0.03,0.1,0.2,0.25,0.3,0.35,0.45})*M$2-LOOKUP(M$2/12,{0,1500.001,4500.001,9000.001,35000.001,55000.001,80000.001},{0,105,555,1005,2755,5505,13505})</f>
        <v>564</v>
      </c>
      <c r="N17" s="24">
        <f>12*ROUND(MAX(($B17-3500)*{0.03,0.1,0.2,0.25,0.3,0.35,0.45}-{0,105,555,1005,2755,5505,13505},0),2)+LOOKUP(N$2/12,{0,1500.001,4500.001,9000.001,35000.001,55000.001,80000.001},{0.03,0.1,0.2,0.25,0.3,0.35,0.45})*N$2-LOOKUP(N$2/12,{0,1500.001,4500.001,9000.001,35000.001,55000.001,80000.001},{0,105,555,1005,2755,5505,13505})</f>
        <v>579</v>
      </c>
      <c r="O17" s="24">
        <f>12*ROUND(MAX(($B17-3500)*{0.03,0.1,0.2,0.25,0.3,0.35,0.45}-{0,105,555,1005,2755,5505,13505},0),2)+LOOKUP(O$2/12,{0,1500.001,4500.001,9000.001,35000.001,55000.001,80000.001},{0.03,0.1,0.2,0.25,0.3,0.35,0.45})*O$2-LOOKUP(O$2/12,{0,1500.001,4500.001,9000.001,35000.001,55000.001,80000.001},{0,105,555,1005,2755,5505,13505})</f>
        <v>594</v>
      </c>
      <c r="P17" s="24">
        <f>12*ROUND(MAX(($B17-3500)*{0.03,0.1,0.2,0.25,0.3,0.35,0.45}-{0,105,555,1005,2755,5505,13505},0),2)+LOOKUP(P$2/12,{0,1500.001,4500.001,9000.001,35000.001,55000.001,80000.001},{0.03,0.1,0.2,0.25,0.3,0.35,0.45})*P$2-LOOKUP(P$2/12,{0,1500.001,4500.001,9000.001,35000.001,55000.001,80000.001},{0,105,555,1005,2755,5505,13505})</f>
        <v>609</v>
      </c>
      <c r="Q17" s="24">
        <f>12*ROUND(MAX(($B17-3500)*{0.03,0.1,0.2,0.25,0.3,0.35,0.45}-{0,105,555,1005,2755,5505,13505},0),2)+LOOKUP(Q$2/12,{0,1500.001,4500.001,9000.001,35000.001,55000.001,80000.001},{0.03,0.1,0.2,0.25,0.3,0.35,0.45})*Q$2-LOOKUP(Q$2/12,{0,1500.001,4500.001,9000.001,35000.001,55000.001,80000.001},{0,105,555,1005,2755,5505,13505})</f>
        <v>624</v>
      </c>
      <c r="R17" s="24">
        <f>12*ROUND(MAX(($B17-3500)*{0.03,0.1,0.2,0.25,0.3,0.35,0.45}-{0,105,555,1005,2755,5505,13505},0),2)+LOOKUP(R$2/12,{0,1500.001,4500.001,9000.001,35000.001,55000.001,80000.001},{0.03,0.1,0.2,0.25,0.3,0.35,0.45})*R$2-LOOKUP(R$2/12,{0,1500.001,4500.001,9000.001,35000.001,55000.001,80000.001},{0,105,555,1005,2755,5505,13505})</f>
        <v>639</v>
      </c>
      <c r="S17" s="24">
        <f>12*ROUND(MAX(($B17-3500)*{0.03,0.1,0.2,0.25,0.3,0.35,0.45}-{0,105,555,1005,2755,5505,13505},0),2)+LOOKUP(S$2/12,{0,1500.001,4500.001,9000.001,35000.001,55000.001,80000.001},{0.03,0.1,0.2,0.25,0.3,0.35,0.45})*S$2-LOOKUP(S$2/12,{0,1500.001,4500.001,9000.001,35000.001,55000.001,80000.001},{0,105,555,1005,2755,5505,13505})</f>
        <v>654</v>
      </c>
      <c r="T17" s="2">
        <f>12*ROUND(MAX(($B17-3500)*{0.03,0.1,0.2,0.25,0.3,0.35,0.45}-{0,105,555,1005,2755,5505,13505},0),2)+LOOKUP(T$2/12,{0,1500.001,4500.001,9000.001,35000.001,55000.001,80000.001},{0.03,0.1,0.2,0.25,0.3,0.35,0.45})*T$2-LOOKUP(T$2/12,{0,1500.001,4500.001,9000.001,35000.001,55000.001,80000.001},{0,105,555,1005,2755,5505,13505})</f>
        <v>669</v>
      </c>
      <c r="U17" s="2">
        <f>12*ROUND(MAX(($B17-3500)*{0.03,0.1,0.2,0.25,0.3,0.35,0.45}-{0,105,555,1005,2755,5505,13505},0),2)+LOOKUP(U$2/12,{0,1500.001,4500.001,9000.001,35000.001,55000.001,80000.001},{0.03,0.1,0.2,0.25,0.3,0.35,0.45})*U$2-LOOKUP(U$2/12,{0,1500.001,4500.001,9000.001,35000.001,55000.001,80000.001},{0,105,555,1005,2755,5505,13505})</f>
        <v>684</v>
      </c>
      <c r="V17" s="2">
        <f>12*ROUND(MAX(($B17-3500)*{0.03,0.1,0.2,0.25,0.3,0.35,0.45}-{0,105,555,1005,2755,5505,13505},0),2)+LOOKUP(V$2/12,{0,1500.001,4500.001,9000.001,35000.001,55000.001,80000.001},{0.03,0.1,0.2,0.25,0.3,0.35,0.45})*V$2-LOOKUP(V$2/12,{0,1500.001,4500.001,9000.001,35000.001,55000.001,80000.001},{0,105,555,1005,2755,5505,13505})</f>
        <v>699</v>
      </c>
      <c r="W17" s="2">
        <f>12*ROUND(MAX(($B17-3500)*{0.03,0.1,0.2,0.25,0.3,0.35,0.45}-{0,105,555,1005,2755,5505,13505},0),2)+LOOKUP(W$2/12,{0,1500.001,4500.001,9000.001,35000.001,55000.001,80000.001},{0.03,0.1,0.2,0.25,0.3,0.35,0.45})*W$2-LOOKUP(W$2/12,{0,1500.001,4500.001,9000.001,35000.001,55000.001,80000.001},{0,105,555,1005,2755,5505,13505})</f>
        <v>714</v>
      </c>
      <c r="X17" s="2">
        <f>12*ROUND(MAX(($B17-3500)*{0.03,0.1,0.2,0.25,0.3,0.35,0.45}-{0,105,555,1005,2755,5505,13505},0),2)+LOOKUP(X$2/12,{0,1500.001,4500.001,9000.001,35000.001,55000.001,80000.001},{0.03,0.1,0.2,0.25,0.3,0.35,0.45})*X$2-LOOKUP(X$2/12,{0,1500.001,4500.001,9000.001,35000.001,55000.001,80000.001},{0,105,555,1005,2755,5505,13505})</f>
        <v>729</v>
      </c>
      <c r="Y17" s="2">
        <f>12*ROUND(MAX(($B17-3500)*{0.03,0.1,0.2,0.25,0.3,0.35,0.45}-{0,105,555,1005,2755,5505,13505},0),2)+LOOKUP(Y$2/12,{0,1500.001,4500.001,9000.001,35000.001,55000.001,80000.001},{0.03,0.1,0.2,0.25,0.3,0.35,0.45})*Y$2-LOOKUP(Y$2/12,{0,1500.001,4500.001,9000.001,35000.001,55000.001,80000.001},{0,105,555,1005,2755,5505,13505})</f>
        <v>744</v>
      </c>
      <c r="Z17" s="2">
        <f>12*ROUND(MAX(($B17-3500)*{0.03,0.1,0.2,0.25,0.3,0.35,0.45}-{0,105,555,1005,2755,5505,13505},0),2)+LOOKUP(Z$2/12,{0,1500.001,4500.001,9000.001,35000.001,55000.001,80000.001},{0.03,0.1,0.2,0.25,0.3,0.35,0.45})*Z$2-LOOKUP(Z$2/12,{0,1500.001,4500.001,9000.001,35000.001,55000.001,80000.001},{0,105,555,1005,2755,5505,13505})</f>
        <v>759</v>
      </c>
      <c r="AA17" s="2">
        <f>12*ROUND(MAX(($B17-3500)*{0.03,0.1,0.2,0.25,0.3,0.35,0.45}-{0,105,555,1005,2755,5505,13505},0),2)+LOOKUP(AA$2/12,{0,1500.001,4500.001,9000.001,35000.001,55000.001,80000.001},{0.03,0.1,0.2,0.25,0.3,0.35,0.45})*AA$2-LOOKUP(AA$2/12,{0,1500.001,4500.001,9000.001,35000.001,55000.001,80000.001},{0,105,555,1005,2755,5505,13505})</f>
        <v>774</v>
      </c>
      <c r="AB17" s="2">
        <f>12*ROUND(MAX(($B17-3500)*{0.03,0.1,0.2,0.25,0.3,0.35,0.45}-{0,105,555,1005,2755,5505,13505},0),2)+LOOKUP(AB$2/12,{0,1500.001,4500.001,9000.001,35000.001,55000.001,80000.001},{0.03,0.1,0.2,0.25,0.3,0.35,0.45})*AB$2-LOOKUP(AB$2/12,{0,1500.001,4500.001,9000.001,35000.001,55000.001,80000.001},{0,105,555,1005,2755,5505,13505})</f>
        <v>789</v>
      </c>
      <c r="AC17" s="12">
        <f>12*ROUND(MAX(($B17-3500)*{0.03,0.1,0.2,0.25,0.3,0.35,0.45}-{0,105,555,1005,2755,5505,13505},0),2)+LOOKUP(AC$2/12,{0,1500.001,4500.001,9000.001,35000.001,55000.001,80000.001},{0.03,0.1,0.2,0.25,0.3,0.35,0.45})*AC$2-LOOKUP(AC$2/12,{0,1500.001,4500.001,9000.001,35000.001,55000.001,80000.001},{0,105,555,1005,2755,5505,13505})</f>
        <v>804</v>
      </c>
      <c r="AD17" s="2">
        <f>12*ROUND(MAX(($B17-3500)*{0.03,0.1,0.2,0.25,0.3,0.35,0.45}-{0,105,555,1005,2755,5505,13505},0),2)+LOOKUP(AD$2/12,{0,1500.001,4500.001,9000.001,35000.001,55000.001,80000.001},{0.03,0.1,0.2,0.25,0.3,0.35,0.45})*AD$2-LOOKUP(AD$2/12,{0,1500.001,4500.001,9000.001,35000.001,55000.001,80000.001},{0,105,555,1005,2755,5505,13505})</f>
        <v>834</v>
      </c>
      <c r="AE17" s="2">
        <f>12*ROUND(MAX(($B17-3500)*{0.03,0.1,0.2,0.25,0.3,0.35,0.45}-{0,105,555,1005,2755,5505,13505},0),2)+LOOKUP(AE$2/12,{0,1500.001,4500.001,9000.001,35000.001,55000.001,80000.001},{0.03,0.1,0.2,0.25,0.3,0.35,0.45})*AE$2-LOOKUP(AE$2/12,{0,1500.001,4500.001,9000.001,35000.001,55000.001,80000.001},{0,105,555,1005,2755,5505,13505})</f>
        <v>864</v>
      </c>
      <c r="AF17" s="2">
        <f>12*ROUND(MAX(($B17-3500)*{0.03,0.1,0.2,0.25,0.3,0.35,0.45}-{0,105,555,1005,2755,5505,13505},0),2)+LOOKUP(AF$2/12,{0,1500.001,4500.001,9000.001,35000.001,55000.001,80000.001},{0.03,0.1,0.2,0.25,0.3,0.35,0.45})*AF$2-LOOKUP(AF$2/12,{0,1500.001,4500.001,9000.001,35000.001,55000.001,80000.001},{0,105,555,1005,2755,5505,13505})</f>
        <v>894</v>
      </c>
      <c r="AG17" s="2">
        <f>12*ROUND(MAX(($B17-3500)*{0.03,0.1,0.2,0.25,0.3,0.35,0.45}-{0,105,555,1005,2755,5505,13505},0),2)+LOOKUP(AG$2/12,{0,1500.001,4500.001,9000.001,35000.001,55000.001,80000.001},{0.03,0.1,0.2,0.25,0.3,0.35,0.45})*AG$2-LOOKUP(AG$2/12,{0,1500.001,4500.001,9000.001,35000.001,55000.001,80000.001},{0,105,555,1005,2755,5505,13505})</f>
        <v>924</v>
      </c>
      <c r="AH17" s="2">
        <f>12*ROUND(MAX(($B17-3500)*{0.03,0.1,0.2,0.25,0.3,0.35,0.45}-{0,105,555,1005,2755,5505,13505},0),2)+LOOKUP(AH$2/12,{0,1500.001,4500.001,9000.001,35000.001,55000.001,80000.001},{0.03,0.1,0.2,0.25,0.3,0.35,0.45})*AH$2-LOOKUP(AH$2/12,{0,1500.001,4500.001,9000.001,35000.001,55000.001,80000.001},{0,105,555,1005,2755,5505,13505})</f>
        <v>954</v>
      </c>
      <c r="AI17" s="2">
        <f>12*ROUND(MAX(($B17-3500)*{0.03,0.1,0.2,0.25,0.3,0.35,0.45}-{0,105,555,1005,2755,5505,13505},0),2)+LOOKUP(AI$2/12,{0,1500.001,4500.001,9000.001,35000.001,55000.001,80000.001},{0.03,0.1,0.2,0.25,0.3,0.35,0.45})*AI$2-LOOKUP(AI$2/12,{0,1500.001,4500.001,9000.001,35000.001,55000.001,80000.001},{0,105,555,1005,2755,5505,13505})</f>
        <v>984</v>
      </c>
      <c r="AJ17" s="2">
        <f>12*ROUND(MAX(($B17-3500)*{0.03,0.1,0.2,0.25,0.3,0.35,0.45}-{0,105,555,1005,2755,5505,13505},0),2)+LOOKUP(AJ$2/12,{0,1500.001,4500.001,9000.001,35000.001,55000.001,80000.001},{0.03,0.1,0.2,0.25,0.3,0.35,0.45})*AJ$2-LOOKUP(AJ$2/12,{0,1500.001,4500.001,9000.001,35000.001,55000.001,80000.001},{0,105,555,1005,2755,5505,13505})</f>
        <v>1014</v>
      </c>
      <c r="AK17" s="2">
        <f>12*ROUND(MAX(($B17-3500)*{0.03,0.1,0.2,0.25,0.3,0.35,0.45}-{0,105,555,1005,2755,5505,13505},0),2)+LOOKUP(AK$2/12,{0,1500.001,4500.001,9000.001,35000.001,55000.001,80000.001},{0.03,0.1,0.2,0.25,0.3,0.35,0.45})*AK$2-LOOKUP(AK$2/12,{0,1500.001,4500.001,9000.001,35000.001,55000.001,80000.001},{0,105,555,1005,2755,5505,13505})</f>
        <v>1044</v>
      </c>
      <c r="AL17" s="2">
        <f>12*ROUND(MAX(($B17-3500)*{0.03,0.1,0.2,0.25,0.3,0.35,0.45}-{0,105,555,1005,2755,5505,13505},0),2)+LOOKUP(AL$2/12,{0,1500.001,4500.001,9000.001,35000.001,55000.001,80000.001},{0.03,0.1,0.2,0.25,0.3,0.35,0.45})*AL$2-LOOKUP(AL$2/12,{0,1500.001,4500.001,9000.001,35000.001,55000.001,80000.001},{0,105,555,1005,2755,5505,13505})</f>
        <v>2299</v>
      </c>
      <c r="AM17" s="2">
        <f>12*ROUND(MAX(($B17-3500)*{0.03,0.1,0.2,0.25,0.3,0.35,0.45}-{0,105,555,1005,2755,5505,13505},0),2)+LOOKUP(AM$2/12,{0,1500.001,4500.001,9000.001,35000.001,55000.001,80000.001},{0.03,0.1,0.2,0.25,0.3,0.35,0.45})*AM$2-LOOKUP(AM$2/12,{0,1500.001,4500.001,9000.001,35000.001,55000.001,80000.001},{0,105,555,1005,2755,5505,13505})</f>
        <v>2399</v>
      </c>
      <c r="AN17" s="2">
        <f>12*ROUND(MAX(($B17-3500)*{0.03,0.1,0.2,0.25,0.3,0.35,0.45}-{0,105,555,1005,2755,5505,13505},0),2)+LOOKUP(AN$2/12,{0,1500.001,4500.001,9000.001,35000.001,55000.001,80000.001},{0.03,0.1,0.2,0.25,0.3,0.35,0.45})*AN$2-LOOKUP(AN$2/12,{0,1500.001,4500.001,9000.001,35000.001,55000.001,80000.001},{0,105,555,1005,2755,5505,13505})</f>
        <v>2599</v>
      </c>
      <c r="AO17" s="2">
        <f>12*ROUND(MAX(($B17-3500)*{0.03,0.1,0.2,0.25,0.3,0.35,0.45}-{0,105,555,1005,2755,5505,13505},0),2)+LOOKUP(AO$2/12,{0,1500.001,4500.001,9000.001,35000.001,55000.001,80000.001},{0.03,0.1,0.2,0.25,0.3,0.35,0.45})*AO$2-LOOKUP(AO$2/12,{0,1500.001,4500.001,9000.001,35000.001,55000.001,80000.001},{0,105,555,1005,2755,5505,13505})</f>
        <v>2799</v>
      </c>
      <c r="AP17" s="2">
        <f>12*ROUND(MAX(($B17-3500)*{0.03,0.1,0.2,0.25,0.3,0.35,0.45}-{0,105,555,1005,2755,5505,13505},0),2)+LOOKUP(AP$2/12,{0,1500.001,4500.001,9000.001,35000.001,55000.001,80000.001},{0.03,0.1,0.2,0.25,0.3,0.35,0.45})*AP$2-LOOKUP(AP$2/12,{0,1500.001,4500.001,9000.001,35000.001,55000.001,80000.001},{0,105,555,1005,2755,5505,13505})</f>
        <v>2999</v>
      </c>
      <c r="AQ17" s="2">
        <f>12*ROUND(MAX(($B17-3500)*{0.03,0.1,0.2,0.25,0.3,0.35,0.45}-{0,105,555,1005,2755,5505,13505},0),2)+LOOKUP(AQ$2/12,{0,1500.001,4500.001,9000.001,35000.001,55000.001,80000.001},{0.03,0.1,0.2,0.25,0.3,0.35,0.45})*AQ$2-LOOKUP(AQ$2/12,{0,1500.001,4500.001,9000.001,35000.001,55000.001,80000.001},{0,105,555,1005,2755,5505,13505})</f>
        <v>3199</v>
      </c>
      <c r="AR17" s="2">
        <f>12*ROUND(MAX(($B17-3500)*{0.03,0.1,0.2,0.25,0.3,0.35,0.45}-{0,105,555,1005,2755,5505,13505},0),2)+LOOKUP(AR$2/12,{0,1500.001,4500.001,9000.001,35000.001,55000.001,80000.001},{0.03,0.1,0.2,0.25,0.3,0.35,0.45})*AR$2-LOOKUP(AR$2/12,{0,1500.001,4500.001,9000.001,35000.001,55000.001,80000.001},{0,105,555,1005,2755,5505,13505})</f>
        <v>3399</v>
      </c>
      <c r="AS17" s="2">
        <f>12*ROUND(MAX(($B17-3500)*{0.03,0.1,0.2,0.25,0.3,0.35,0.45}-{0,105,555,1005,2755,5505,13505},0),2)+LOOKUP(AS$2/12,{0,1500.001,4500.001,9000.001,35000.001,55000.001,80000.001},{0.03,0.1,0.2,0.25,0.3,0.35,0.45})*AS$2-LOOKUP(AS$2/12,{0,1500.001,4500.001,9000.001,35000.001,55000.001,80000.001},{0,105,555,1005,2755,5505,13505})</f>
        <v>3899</v>
      </c>
      <c r="AT17" s="12">
        <f>12*ROUND(MAX(($B17-3500)*{0.03,0.1,0.2,0.25,0.3,0.35,0.45}-{0,105,555,1005,2755,5505,13505},0),2)+LOOKUP(AT$2/12,{0,1500.001,4500.001,9000.001,35000.001,55000.001,80000.001},{0.03,0.1,0.2,0.25,0.3,0.35,0.45})*AT$2-LOOKUP(AT$2/12,{0,1500.001,4500.001,9000.001,35000.001,55000.001,80000.001},{0,105,555,1005,2755,5505,13505})</f>
        <v>4399</v>
      </c>
      <c r="AU17" s="2">
        <f>12*ROUND(MAX(($B17-3500)*{0.03,0.1,0.2,0.25,0.3,0.35,0.45}-{0,105,555,1005,2755,5505,13505},0),2)+LOOKUP(AU$2/12,{0,1500.001,4500.001,9000.001,35000.001,55000.001,80000.001},{0.03,0.1,0.2,0.25,0.3,0.35,0.45})*AU$2-LOOKUP(AU$2/12,{0,1500.001,4500.001,9000.001,35000.001,55000.001,80000.001},{0,105,555,1005,2755,5505,13505})</f>
        <v>4899</v>
      </c>
      <c r="AV17" s="2">
        <f>12*ROUND(MAX(($B17-3500)*{0.03,0.1,0.2,0.25,0.3,0.35,0.45}-{0,105,555,1005,2755,5505,13505},0),2)+LOOKUP(AV$2/12,{0,1500.001,4500.001,9000.001,35000.001,55000.001,80000.001},{0.03,0.1,0.2,0.25,0.3,0.35,0.45})*AV$2-LOOKUP(AV$2/12,{0,1500.001,4500.001,9000.001,35000.001,55000.001,80000.001},{0,105,555,1005,2755,5505,13505})</f>
        <v>5399</v>
      </c>
      <c r="AW17" s="2">
        <f>12*ROUND(MAX(($B17-3500)*{0.03,0.1,0.2,0.25,0.3,0.35,0.45}-{0,105,555,1005,2755,5505,13505},0),2)+LOOKUP(AW$2/12,{0,1500.001,4500.001,9000.001,35000.001,55000.001,80000.001},{0.03,0.1,0.2,0.25,0.3,0.35,0.45})*AW$2-LOOKUP(AW$2/12,{0,1500.001,4500.001,9000.001,35000.001,55000.001,80000.001},{0,105,555,1005,2755,5505,13505})</f>
        <v>10949</v>
      </c>
      <c r="AX17" s="2">
        <f>12*ROUND(MAX(($B17-3500)*{0.03,0.1,0.2,0.25,0.3,0.35,0.45}-{0,105,555,1005,2755,5505,13505},0),2)+LOOKUP(AX$2/12,{0,1500.001,4500.001,9000.001,35000.001,55000.001,80000.001},{0.03,0.1,0.2,0.25,0.3,0.35,0.45})*AX$2-LOOKUP(AX$2/12,{0,1500.001,4500.001,9000.001,35000.001,55000.001,80000.001},{0,105,555,1005,2755,5505,13505})</f>
        <v>11949</v>
      </c>
      <c r="AY17" s="2">
        <f>12*ROUND(MAX(($B17-3500)*{0.03,0.1,0.2,0.25,0.3,0.35,0.45}-{0,105,555,1005,2755,5505,13505},0),2)+LOOKUP(AY$2/12,{0,1500.001,4500.001,9000.001,35000.001,55000.001,80000.001},{0.03,0.1,0.2,0.25,0.3,0.35,0.45})*AY$2-LOOKUP(AY$2/12,{0,1500.001,4500.001,9000.001,35000.001,55000.001,80000.001},{0,105,555,1005,2755,5505,13505})</f>
        <v>12949</v>
      </c>
      <c r="AZ17" s="2">
        <f>12*ROUND(MAX(($B17-3500)*{0.03,0.1,0.2,0.25,0.3,0.35,0.45}-{0,105,555,1005,2755,5505,13505},0),2)+LOOKUP(AZ$2/12,{0,1500.001,4500.001,9000.001,35000.001,55000.001,80000.001},{0.03,0.1,0.2,0.25,0.3,0.35,0.45})*AZ$2-LOOKUP(AZ$2/12,{0,1500.001,4500.001,9000.001,35000.001,55000.001,80000.001},{0,105,555,1005,2755,5505,13505})</f>
        <v>13949</v>
      </c>
      <c r="BA17" s="2">
        <f>12*ROUND(MAX(($B17-3500)*{0.03,0.1,0.2,0.25,0.3,0.35,0.45}-{0,105,555,1005,2755,5505,13505},0),2)+LOOKUP(BA$2/12,{0,1500.001,4500.001,9000.001,35000.001,55000.001,80000.001},{0.03,0.1,0.2,0.25,0.3,0.35,0.45})*BA$2-LOOKUP(BA$2/12,{0,1500.001,4500.001,9000.001,35000.001,55000.001,80000.001},{0,105,555,1005,2755,5505,13505})</f>
        <v>14949</v>
      </c>
      <c r="BB17" s="2">
        <f>12*ROUND(MAX(($B17-3500)*{0.03,0.1,0.2,0.25,0.3,0.35,0.45}-{0,105,555,1005,2755,5505,13505},0),2)+LOOKUP(BB$2/12,{0,1500.001,4500.001,9000.001,35000.001,55000.001,80000.001},{0.03,0.1,0.2,0.25,0.3,0.35,0.45})*BB$2-LOOKUP(BB$2/12,{0,1500.001,4500.001,9000.001,35000.001,55000.001,80000.001},{0,105,555,1005,2755,5505,13505})</f>
        <v>15949</v>
      </c>
      <c r="BC17" s="2">
        <f>12*ROUND(MAX(($B17-3500)*{0.03,0.1,0.2,0.25,0.3,0.35,0.45}-{0,105,555,1005,2755,5505,13505},0),2)+LOOKUP(BC$2/12,{0,1500.001,4500.001,9000.001,35000.001,55000.001,80000.001},{0.03,0.1,0.2,0.25,0.3,0.35,0.45})*BC$2-LOOKUP(BC$2/12,{0,1500.001,4500.001,9000.001,35000.001,55000.001,80000.001},{0,105,555,1005,2755,5505,13505})</f>
        <v>16949</v>
      </c>
      <c r="BD17" s="2">
        <f>12*ROUND(MAX(($B17-3500)*{0.03,0.1,0.2,0.25,0.3,0.35,0.45}-{0,105,555,1005,2755,5505,13505},0),2)+LOOKUP(BD$2/12,{0,1500.001,4500.001,9000.001,35000.001,55000.001,80000.001},{0.03,0.1,0.2,0.25,0.3,0.35,0.45})*BD$2-LOOKUP(BD$2/12,{0,1500.001,4500.001,9000.001,35000.001,55000.001,80000.001},{0,105,555,1005,2755,5505,13505})</f>
        <v>17949</v>
      </c>
      <c r="BE17" s="2">
        <f>12*ROUND(MAX(($B17-3500)*{0.03,0.1,0.2,0.25,0.3,0.35,0.45}-{0,105,555,1005,2755,5505,13505},0),2)+LOOKUP(BE$2/12,{0,1500.001,4500.001,9000.001,35000.001,55000.001,80000.001},{0.03,0.1,0.2,0.25,0.3,0.35,0.45})*BE$2-LOOKUP(BE$2/12,{0,1500.001,4500.001,9000.001,35000.001,55000.001,80000.001},{0,105,555,1005,2755,5505,13505})</f>
        <v>18949</v>
      </c>
      <c r="BF17" s="2">
        <f>12*ROUND(MAX(($B17-3500)*{0.03,0.1,0.2,0.25,0.3,0.35,0.45}-{0,105,555,1005,2755,5505,13505},0),2)+LOOKUP(BF$2/12,{0,1500.001,4500.001,9000.001,35000.001,55000.001,80000.001},{0.03,0.1,0.2,0.25,0.3,0.35,0.45})*BF$2-LOOKUP(BF$2/12,{0,1500.001,4500.001,9000.001,35000.001,55000.001,80000.001},{0,105,555,1005,2755,5505,13505})</f>
        <v>19949</v>
      </c>
    </row>
    <row r="18" spans="1:58">
      <c r="A18" s="30"/>
      <c r="B18" s="31">
        <v>5000</v>
      </c>
      <c r="C18" s="32">
        <f>12*ROUND(MAX(($B18-3500)*{0.03,0.1,0.2,0.25,0.3,0.35,0.45}-{0,105,555,1005,2755,5505,13505},0),2)+LOOKUP(C$2/12,{0,1500.001,4500.001,9000.001,35000.001,55000.001,80000.001},{0.03,0.1,0.2,0.25,0.3,0.35,0.45})*C$2-LOOKUP(C$2/12,{0,1500.001,4500.001,9000.001,35000.001,55000.001,80000.001},{0,105,555,1005,2755,5505,13505})</f>
        <v>540</v>
      </c>
      <c r="D18" s="32">
        <f>12*ROUND(MAX(($B18-3500)*{0.03,0.1,0.2,0.25,0.3,0.35,0.45}-{0,105,555,1005,2755,5505,13505},0),2)+LOOKUP(D$2/12,{0,1500.001,4500.001,9000.001,35000.001,55000.001,80000.001},{0.03,0.1,0.2,0.25,0.3,0.35,0.45})*D$2-LOOKUP(D$2/12,{0,1500.001,4500.001,9000.001,35000.001,55000.001,80000.001},{0,105,555,1005,2755,5505,13505})</f>
        <v>546</v>
      </c>
      <c r="E18" s="32">
        <f>12*ROUND(MAX(($B18-3500)*{0.03,0.1,0.2,0.25,0.3,0.35,0.45}-{0,105,555,1005,2755,5505,13505},0),2)+LOOKUP(E$2/12,{0,1500.001,4500.001,9000.001,35000.001,55000.001,80000.001},{0.03,0.1,0.2,0.25,0.3,0.35,0.45})*E$2-LOOKUP(E$2/12,{0,1500.001,4500.001,9000.001,35000.001,55000.001,80000.001},{0,105,555,1005,2755,5505,13505})</f>
        <v>552</v>
      </c>
      <c r="F18" s="32">
        <f>12*ROUND(MAX(($B18-3500)*{0.03,0.1,0.2,0.25,0.3,0.35,0.45}-{0,105,555,1005,2755,5505,13505},0),2)+LOOKUP(F$2/12,{0,1500.001,4500.001,9000.001,35000.001,55000.001,80000.001},{0.03,0.1,0.2,0.25,0.3,0.35,0.45})*F$2-LOOKUP(F$2/12,{0,1500.001,4500.001,9000.001,35000.001,55000.001,80000.001},{0,105,555,1005,2755,5505,13505})</f>
        <v>558</v>
      </c>
      <c r="G18" s="32">
        <f>12*ROUND(MAX(($B18-3500)*{0.03,0.1,0.2,0.25,0.3,0.35,0.45}-{0,105,555,1005,2755,5505,13505},0),2)+LOOKUP(G$2/12,{0,1500.001,4500.001,9000.001,35000.001,55000.001,80000.001},{0.03,0.1,0.2,0.25,0.3,0.35,0.45})*G$2-LOOKUP(G$2/12,{0,1500.001,4500.001,9000.001,35000.001,55000.001,80000.001},{0,105,555,1005,2755,5505,13505})</f>
        <v>564</v>
      </c>
      <c r="H18" s="32">
        <f>12*ROUND(MAX(($B18-3500)*{0.03,0.1,0.2,0.25,0.3,0.35,0.45}-{0,105,555,1005,2755,5505,13505},0),2)+LOOKUP(H$2/12,{0,1500.001,4500.001,9000.001,35000.001,55000.001,80000.001},{0.03,0.1,0.2,0.25,0.3,0.35,0.45})*H$2-LOOKUP(H$2/12,{0,1500.001,4500.001,9000.001,35000.001,55000.001,80000.001},{0,105,555,1005,2755,5505,13505})</f>
        <v>570</v>
      </c>
      <c r="I18" s="32">
        <f>12*ROUND(MAX(($B18-3500)*{0.03,0.1,0.2,0.25,0.3,0.35,0.45}-{0,105,555,1005,2755,5505,13505},0),2)+LOOKUP(I$2/12,{0,1500.001,4500.001,9000.001,35000.001,55000.001,80000.001},{0.03,0.1,0.2,0.25,0.3,0.35,0.45})*I$2-LOOKUP(I$2/12,{0,1500.001,4500.001,9000.001,35000.001,55000.001,80000.001},{0,105,555,1005,2755,5505,13505})</f>
        <v>576</v>
      </c>
      <c r="J18" s="32">
        <f>12*ROUND(MAX(($B18-3500)*{0.03,0.1,0.2,0.25,0.3,0.35,0.45}-{0,105,555,1005,2755,5505,13505},0),2)+LOOKUP(J$2/12,{0,1500.001,4500.001,9000.001,35000.001,55000.001,80000.001},{0.03,0.1,0.2,0.25,0.3,0.35,0.45})*J$2-LOOKUP(J$2/12,{0,1500.001,4500.001,9000.001,35000.001,55000.001,80000.001},{0,105,555,1005,2755,5505,13505})</f>
        <v>582</v>
      </c>
      <c r="K18" s="32">
        <f>12*ROUND(MAX(($B18-3500)*{0.03,0.1,0.2,0.25,0.3,0.35,0.45}-{0,105,555,1005,2755,5505,13505},0),2)+LOOKUP(K$2/12,{0,1500.001,4500.001,9000.001,35000.001,55000.001,80000.001},{0.03,0.1,0.2,0.25,0.3,0.35,0.45})*K$2-LOOKUP(K$2/12,{0,1500.001,4500.001,9000.001,35000.001,55000.001,80000.001},{0,105,555,1005,2755,5505,13505})</f>
        <v>588</v>
      </c>
      <c r="L18" s="32">
        <f>12*ROUND(MAX(($B18-3500)*{0.03,0.1,0.2,0.25,0.3,0.35,0.45}-{0,105,555,1005,2755,5505,13505},0),2)+LOOKUP(L$2/12,{0,1500.001,4500.001,9000.001,35000.001,55000.001,80000.001},{0.03,0.1,0.2,0.25,0.3,0.35,0.45})*L$2-LOOKUP(L$2/12,{0,1500.001,4500.001,9000.001,35000.001,55000.001,80000.001},{0,105,555,1005,2755,5505,13505})</f>
        <v>594</v>
      </c>
      <c r="M18" s="33">
        <f>12*ROUND(MAX(($B18-3500)*{0.03,0.1,0.2,0.25,0.3,0.35,0.45}-{0,105,555,1005,2755,5505,13505},0),2)+LOOKUP(M$2/12,{0,1500.001,4500.001,9000.001,35000.001,55000.001,80000.001},{0.03,0.1,0.2,0.25,0.3,0.35,0.45})*M$2-LOOKUP(M$2/12,{0,1500.001,4500.001,9000.001,35000.001,55000.001,80000.001},{0,105,555,1005,2755,5505,13505})</f>
        <v>600</v>
      </c>
      <c r="N18" s="35">
        <f>12*ROUND(MAX(($B18-3500)*{0.03,0.1,0.2,0.25,0.3,0.35,0.45}-{0,105,555,1005,2755,5505,13505},0),2)+LOOKUP(N$2/12,{0,1500.001,4500.001,9000.001,35000.001,55000.001,80000.001},{0.03,0.1,0.2,0.25,0.3,0.35,0.45})*N$2-LOOKUP(N$2/12,{0,1500.001,4500.001,9000.001,35000.001,55000.001,80000.001},{0,105,555,1005,2755,5505,13505})</f>
        <v>615</v>
      </c>
      <c r="O18" s="35">
        <f>12*ROUND(MAX(($B18-3500)*{0.03,0.1,0.2,0.25,0.3,0.35,0.45}-{0,105,555,1005,2755,5505,13505},0),2)+LOOKUP(O$2/12,{0,1500.001,4500.001,9000.001,35000.001,55000.001,80000.001},{0.03,0.1,0.2,0.25,0.3,0.35,0.45})*O$2-LOOKUP(O$2/12,{0,1500.001,4500.001,9000.001,35000.001,55000.001,80000.001},{0,105,555,1005,2755,5505,13505})</f>
        <v>630</v>
      </c>
      <c r="P18" s="35">
        <f>12*ROUND(MAX(($B18-3500)*{0.03,0.1,0.2,0.25,0.3,0.35,0.45}-{0,105,555,1005,2755,5505,13505},0),2)+LOOKUP(P$2/12,{0,1500.001,4500.001,9000.001,35000.001,55000.001,80000.001},{0.03,0.1,0.2,0.25,0.3,0.35,0.45})*P$2-LOOKUP(P$2/12,{0,1500.001,4500.001,9000.001,35000.001,55000.001,80000.001},{0,105,555,1005,2755,5505,13505})</f>
        <v>645</v>
      </c>
      <c r="Q18" s="35">
        <f>12*ROUND(MAX(($B18-3500)*{0.03,0.1,0.2,0.25,0.3,0.35,0.45}-{0,105,555,1005,2755,5505,13505},0),2)+LOOKUP(Q$2/12,{0,1500.001,4500.001,9000.001,35000.001,55000.001,80000.001},{0.03,0.1,0.2,0.25,0.3,0.35,0.45})*Q$2-LOOKUP(Q$2/12,{0,1500.001,4500.001,9000.001,35000.001,55000.001,80000.001},{0,105,555,1005,2755,5505,13505})</f>
        <v>660</v>
      </c>
      <c r="R18" s="35">
        <f>12*ROUND(MAX(($B18-3500)*{0.03,0.1,0.2,0.25,0.3,0.35,0.45}-{0,105,555,1005,2755,5505,13505},0),2)+LOOKUP(R$2/12,{0,1500.001,4500.001,9000.001,35000.001,55000.001,80000.001},{0.03,0.1,0.2,0.25,0.3,0.35,0.45})*R$2-LOOKUP(R$2/12,{0,1500.001,4500.001,9000.001,35000.001,55000.001,80000.001},{0,105,555,1005,2755,5505,13505})</f>
        <v>675</v>
      </c>
      <c r="S18" s="35">
        <f>12*ROUND(MAX(($B18-3500)*{0.03,0.1,0.2,0.25,0.3,0.35,0.45}-{0,105,555,1005,2755,5505,13505},0),2)+LOOKUP(S$2/12,{0,1500.001,4500.001,9000.001,35000.001,55000.001,80000.001},{0.03,0.1,0.2,0.25,0.3,0.35,0.45})*S$2-LOOKUP(S$2/12,{0,1500.001,4500.001,9000.001,35000.001,55000.001,80000.001},{0,105,555,1005,2755,5505,13505})</f>
        <v>690</v>
      </c>
      <c r="T18" s="11">
        <f>12*ROUND(MAX(($B18-3500)*{0.03,0.1,0.2,0.25,0.3,0.35,0.45}-{0,105,555,1005,2755,5505,13505},0),2)+LOOKUP(T$2/12,{0,1500.001,4500.001,9000.001,35000.001,55000.001,80000.001},{0.03,0.1,0.2,0.25,0.3,0.35,0.45})*T$2-LOOKUP(T$2/12,{0,1500.001,4500.001,9000.001,35000.001,55000.001,80000.001},{0,105,555,1005,2755,5505,13505})</f>
        <v>705</v>
      </c>
      <c r="U18" s="11">
        <f>12*ROUND(MAX(($B18-3500)*{0.03,0.1,0.2,0.25,0.3,0.35,0.45}-{0,105,555,1005,2755,5505,13505},0),2)+LOOKUP(U$2/12,{0,1500.001,4500.001,9000.001,35000.001,55000.001,80000.001},{0.03,0.1,0.2,0.25,0.3,0.35,0.45})*U$2-LOOKUP(U$2/12,{0,1500.001,4500.001,9000.001,35000.001,55000.001,80000.001},{0,105,555,1005,2755,5505,13505})</f>
        <v>720</v>
      </c>
      <c r="V18" s="11">
        <f>12*ROUND(MAX(($B18-3500)*{0.03,0.1,0.2,0.25,0.3,0.35,0.45}-{0,105,555,1005,2755,5505,13505},0),2)+LOOKUP(V$2/12,{0,1500.001,4500.001,9000.001,35000.001,55000.001,80000.001},{0.03,0.1,0.2,0.25,0.3,0.35,0.45})*V$2-LOOKUP(V$2/12,{0,1500.001,4500.001,9000.001,35000.001,55000.001,80000.001},{0,105,555,1005,2755,5505,13505})</f>
        <v>735</v>
      </c>
      <c r="W18" s="11">
        <f>12*ROUND(MAX(($B18-3500)*{0.03,0.1,0.2,0.25,0.3,0.35,0.45}-{0,105,555,1005,2755,5505,13505},0),2)+LOOKUP(W$2/12,{0,1500.001,4500.001,9000.001,35000.001,55000.001,80000.001},{0.03,0.1,0.2,0.25,0.3,0.35,0.45})*W$2-LOOKUP(W$2/12,{0,1500.001,4500.001,9000.001,35000.001,55000.001,80000.001},{0,105,555,1005,2755,5505,13505})</f>
        <v>750</v>
      </c>
      <c r="X18" s="11">
        <f>12*ROUND(MAX(($B18-3500)*{0.03,0.1,0.2,0.25,0.3,0.35,0.45}-{0,105,555,1005,2755,5505,13505},0),2)+LOOKUP(X$2/12,{0,1500.001,4500.001,9000.001,35000.001,55000.001,80000.001},{0.03,0.1,0.2,0.25,0.3,0.35,0.45})*X$2-LOOKUP(X$2/12,{0,1500.001,4500.001,9000.001,35000.001,55000.001,80000.001},{0,105,555,1005,2755,5505,13505})</f>
        <v>765</v>
      </c>
      <c r="Y18" s="11">
        <f>12*ROUND(MAX(($B18-3500)*{0.03,0.1,0.2,0.25,0.3,0.35,0.45}-{0,105,555,1005,2755,5505,13505},0),2)+LOOKUP(Y$2/12,{0,1500.001,4500.001,9000.001,35000.001,55000.001,80000.001},{0.03,0.1,0.2,0.25,0.3,0.35,0.45})*Y$2-LOOKUP(Y$2/12,{0,1500.001,4500.001,9000.001,35000.001,55000.001,80000.001},{0,105,555,1005,2755,5505,13505})</f>
        <v>780</v>
      </c>
      <c r="Z18" s="11">
        <f>12*ROUND(MAX(($B18-3500)*{0.03,0.1,0.2,0.25,0.3,0.35,0.45}-{0,105,555,1005,2755,5505,13505},0),2)+LOOKUP(Z$2/12,{0,1500.001,4500.001,9000.001,35000.001,55000.001,80000.001},{0.03,0.1,0.2,0.25,0.3,0.35,0.45})*Z$2-LOOKUP(Z$2/12,{0,1500.001,4500.001,9000.001,35000.001,55000.001,80000.001},{0,105,555,1005,2755,5505,13505})</f>
        <v>795</v>
      </c>
      <c r="AA18" s="11">
        <f>12*ROUND(MAX(($B18-3500)*{0.03,0.1,0.2,0.25,0.3,0.35,0.45}-{0,105,555,1005,2755,5505,13505},0),2)+LOOKUP(AA$2/12,{0,1500.001,4500.001,9000.001,35000.001,55000.001,80000.001},{0.03,0.1,0.2,0.25,0.3,0.35,0.45})*AA$2-LOOKUP(AA$2/12,{0,1500.001,4500.001,9000.001,35000.001,55000.001,80000.001},{0,105,555,1005,2755,5505,13505})</f>
        <v>810</v>
      </c>
      <c r="AB18" s="11">
        <f>12*ROUND(MAX(($B18-3500)*{0.03,0.1,0.2,0.25,0.3,0.35,0.45}-{0,105,555,1005,2755,5505,13505},0),2)+LOOKUP(AB$2/12,{0,1500.001,4500.001,9000.001,35000.001,55000.001,80000.001},{0.03,0.1,0.2,0.25,0.3,0.35,0.45})*AB$2-LOOKUP(AB$2/12,{0,1500.001,4500.001,9000.001,35000.001,55000.001,80000.001},{0,105,555,1005,2755,5505,13505})</f>
        <v>825</v>
      </c>
      <c r="AC18" s="34">
        <f>12*ROUND(MAX(($B18-3500)*{0.03,0.1,0.2,0.25,0.3,0.35,0.45}-{0,105,555,1005,2755,5505,13505},0),2)+LOOKUP(AC$2/12,{0,1500.001,4500.001,9000.001,35000.001,55000.001,80000.001},{0.03,0.1,0.2,0.25,0.3,0.35,0.45})*AC$2-LOOKUP(AC$2/12,{0,1500.001,4500.001,9000.001,35000.001,55000.001,80000.001},{0,105,555,1005,2755,5505,13505})</f>
        <v>840</v>
      </c>
      <c r="AD18" s="11">
        <f>12*ROUND(MAX(($B18-3500)*{0.03,0.1,0.2,0.25,0.3,0.35,0.45}-{0,105,555,1005,2755,5505,13505},0),2)+LOOKUP(AD$2/12,{0,1500.001,4500.001,9000.001,35000.001,55000.001,80000.001},{0.03,0.1,0.2,0.25,0.3,0.35,0.45})*AD$2-LOOKUP(AD$2/12,{0,1500.001,4500.001,9000.001,35000.001,55000.001,80000.001},{0,105,555,1005,2755,5505,13505})</f>
        <v>870</v>
      </c>
      <c r="AE18" s="11">
        <f>12*ROUND(MAX(($B18-3500)*{0.03,0.1,0.2,0.25,0.3,0.35,0.45}-{0,105,555,1005,2755,5505,13505},0),2)+LOOKUP(AE$2/12,{0,1500.001,4500.001,9000.001,35000.001,55000.001,80000.001},{0.03,0.1,0.2,0.25,0.3,0.35,0.45})*AE$2-LOOKUP(AE$2/12,{0,1500.001,4500.001,9000.001,35000.001,55000.001,80000.001},{0,105,555,1005,2755,5505,13505})</f>
        <v>900</v>
      </c>
      <c r="AF18" s="11">
        <f>12*ROUND(MAX(($B18-3500)*{0.03,0.1,0.2,0.25,0.3,0.35,0.45}-{0,105,555,1005,2755,5505,13505},0),2)+LOOKUP(AF$2/12,{0,1500.001,4500.001,9000.001,35000.001,55000.001,80000.001},{0.03,0.1,0.2,0.25,0.3,0.35,0.45})*AF$2-LOOKUP(AF$2/12,{0,1500.001,4500.001,9000.001,35000.001,55000.001,80000.001},{0,105,555,1005,2755,5505,13505})</f>
        <v>930</v>
      </c>
      <c r="AG18" s="11">
        <f>12*ROUND(MAX(($B18-3500)*{0.03,0.1,0.2,0.25,0.3,0.35,0.45}-{0,105,555,1005,2755,5505,13505},0),2)+LOOKUP(AG$2/12,{0,1500.001,4500.001,9000.001,35000.001,55000.001,80000.001},{0.03,0.1,0.2,0.25,0.3,0.35,0.45})*AG$2-LOOKUP(AG$2/12,{0,1500.001,4500.001,9000.001,35000.001,55000.001,80000.001},{0,105,555,1005,2755,5505,13505})</f>
        <v>960</v>
      </c>
      <c r="AH18" s="11">
        <f>12*ROUND(MAX(($B18-3500)*{0.03,0.1,0.2,0.25,0.3,0.35,0.45}-{0,105,555,1005,2755,5505,13505},0),2)+LOOKUP(AH$2/12,{0,1500.001,4500.001,9000.001,35000.001,55000.001,80000.001},{0.03,0.1,0.2,0.25,0.3,0.35,0.45})*AH$2-LOOKUP(AH$2/12,{0,1500.001,4500.001,9000.001,35000.001,55000.001,80000.001},{0,105,555,1005,2755,5505,13505})</f>
        <v>990</v>
      </c>
      <c r="AI18" s="11">
        <f>12*ROUND(MAX(($B18-3500)*{0.03,0.1,0.2,0.25,0.3,0.35,0.45}-{0,105,555,1005,2755,5505,13505},0),2)+LOOKUP(AI$2/12,{0,1500.001,4500.001,9000.001,35000.001,55000.001,80000.001},{0.03,0.1,0.2,0.25,0.3,0.35,0.45})*AI$2-LOOKUP(AI$2/12,{0,1500.001,4500.001,9000.001,35000.001,55000.001,80000.001},{0,105,555,1005,2755,5505,13505})</f>
        <v>1020</v>
      </c>
      <c r="AJ18" s="11">
        <f>12*ROUND(MAX(($B18-3500)*{0.03,0.1,0.2,0.25,0.3,0.35,0.45}-{0,105,555,1005,2755,5505,13505},0),2)+LOOKUP(AJ$2/12,{0,1500.001,4500.001,9000.001,35000.001,55000.001,80000.001},{0.03,0.1,0.2,0.25,0.3,0.35,0.45})*AJ$2-LOOKUP(AJ$2/12,{0,1500.001,4500.001,9000.001,35000.001,55000.001,80000.001},{0,105,555,1005,2755,5505,13505})</f>
        <v>1050</v>
      </c>
      <c r="AK18" s="11">
        <f>12*ROUND(MAX(($B18-3500)*{0.03,0.1,0.2,0.25,0.3,0.35,0.45}-{0,105,555,1005,2755,5505,13505},0),2)+LOOKUP(AK$2/12,{0,1500.001,4500.001,9000.001,35000.001,55000.001,80000.001},{0.03,0.1,0.2,0.25,0.3,0.35,0.45})*AK$2-LOOKUP(AK$2/12,{0,1500.001,4500.001,9000.001,35000.001,55000.001,80000.001},{0,105,555,1005,2755,5505,13505})</f>
        <v>1080</v>
      </c>
      <c r="AL18" s="11">
        <f>12*ROUND(MAX(($B18-3500)*{0.03,0.1,0.2,0.25,0.3,0.35,0.45}-{0,105,555,1005,2755,5505,13505},0),2)+LOOKUP(AL$2/12,{0,1500.001,4500.001,9000.001,35000.001,55000.001,80000.001},{0.03,0.1,0.2,0.25,0.3,0.35,0.45})*AL$2-LOOKUP(AL$2/12,{0,1500.001,4500.001,9000.001,35000.001,55000.001,80000.001},{0,105,555,1005,2755,5505,13505})</f>
        <v>2335</v>
      </c>
      <c r="AM18" s="11">
        <f>12*ROUND(MAX(($B18-3500)*{0.03,0.1,0.2,0.25,0.3,0.35,0.45}-{0,105,555,1005,2755,5505,13505},0),2)+LOOKUP(AM$2/12,{0,1500.001,4500.001,9000.001,35000.001,55000.001,80000.001},{0.03,0.1,0.2,0.25,0.3,0.35,0.45})*AM$2-LOOKUP(AM$2/12,{0,1500.001,4500.001,9000.001,35000.001,55000.001,80000.001},{0,105,555,1005,2755,5505,13505})</f>
        <v>2435</v>
      </c>
      <c r="AN18" s="11">
        <f>12*ROUND(MAX(($B18-3500)*{0.03,0.1,0.2,0.25,0.3,0.35,0.45}-{0,105,555,1005,2755,5505,13505},0),2)+LOOKUP(AN$2/12,{0,1500.001,4500.001,9000.001,35000.001,55000.001,80000.001},{0.03,0.1,0.2,0.25,0.3,0.35,0.45})*AN$2-LOOKUP(AN$2/12,{0,1500.001,4500.001,9000.001,35000.001,55000.001,80000.001},{0,105,555,1005,2755,5505,13505})</f>
        <v>2635</v>
      </c>
      <c r="AO18" s="11">
        <f>12*ROUND(MAX(($B18-3500)*{0.03,0.1,0.2,0.25,0.3,0.35,0.45}-{0,105,555,1005,2755,5505,13505},0),2)+LOOKUP(AO$2/12,{0,1500.001,4500.001,9000.001,35000.001,55000.001,80000.001},{0.03,0.1,0.2,0.25,0.3,0.35,0.45})*AO$2-LOOKUP(AO$2/12,{0,1500.001,4500.001,9000.001,35000.001,55000.001,80000.001},{0,105,555,1005,2755,5505,13505})</f>
        <v>2835</v>
      </c>
      <c r="AP18" s="11">
        <f>12*ROUND(MAX(($B18-3500)*{0.03,0.1,0.2,0.25,0.3,0.35,0.45}-{0,105,555,1005,2755,5505,13505},0),2)+LOOKUP(AP$2/12,{0,1500.001,4500.001,9000.001,35000.001,55000.001,80000.001},{0.03,0.1,0.2,0.25,0.3,0.35,0.45})*AP$2-LOOKUP(AP$2/12,{0,1500.001,4500.001,9000.001,35000.001,55000.001,80000.001},{0,105,555,1005,2755,5505,13505})</f>
        <v>3035</v>
      </c>
      <c r="AQ18" s="11">
        <f>12*ROUND(MAX(($B18-3500)*{0.03,0.1,0.2,0.25,0.3,0.35,0.45}-{0,105,555,1005,2755,5505,13505},0),2)+LOOKUP(AQ$2/12,{0,1500.001,4500.001,9000.001,35000.001,55000.001,80000.001},{0.03,0.1,0.2,0.25,0.3,0.35,0.45})*AQ$2-LOOKUP(AQ$2/12,{0,1500.001,4500.001,9000.001,35000.001,55000.001,80000.001},{0,105,555,1005,2755,5505,13505})</f>
        <v>3235</v>
      </c>
      <c r="AR18" s="11">
        <f>12*ROUND(MAX(($B18-3500)*{0.03,0.1,0.2,0.25,0.3,0.35,0.45}-{0,105,555,1005,2755,5505,13505},0),2)+LOOKUP(AR$2/12,{0,1500.001,4500.001,9000.001,35000.001,55000.001,80000.001},{0.03,0.1,0.2,0.25,0.3,0.35,0.45})*AR$2-LOOKUP(AR$2/12,{0,1500.001,4500.001,9000.001,35000.001,55000.001,80000.001},{0,105,555,1005,2755,5505,13505})</f>
        <v>3435</v>
      </c>
      <c r="AS18" s="11">
        <f>12*ROUND(MAX(($B18-3500)*{0.03,0.1,0.2,0.25,0.3,0.35,0.45}-{0,105,555,1005,2755,5505,13505},0),2)+LOOKUP(AS$2/12,{0,1500.001,4500.001,9000.001,35000.001,55000.001,80000.001},{0.03,0.1,0.2,0.25,0.3,0.35,0.45})*AS$2-LOOKUP(AS$2/12,{0,1500.001,4500.001,9000.001,35000.001,55000.001,80000.001},{0,105,555,1005,2755,5505,13505})</f>
        <v>3935</v>
      </c>
      <c r="AT18" s="34">
        <f>12*ROUND(MAX(($B18-3500)*{0.03,0.1,0.2,0.25,0.3,0.35,0.45}-{0,105,555,1005,2755,5505,13505},0),2)+LOOKUP(AT$2/12,{0,1500.001,4500.001,9000.001,35000.001,55000.001,80000.001},{0.03,0.1,0.2,0.25,0.3,0.35,0.45})*AT$2-LOOKUP(AT$2/12,{0,1500.001,4500.001,9000.001,35000.001,55000.001,80000.001},{0,105,555,1005,2755,5505,13505})</f>
        <v>4435</v>
      </c>
      <c r="AU18" s="11">
        <f>12*ROUND(MAX(($B18-3500)*{0.03,0.1,0.2,0.25,0.3,0.35,0.45}-{0,105,555,1005,2755,5505,13505},0),2)+LOOKUP(AU$2/12,{0,1500.001,4500.001,9000.001,35000.001,55000.001,80000.001},{0.03,0.1,0.2,0.25,0.3,0.35,0.45})*AU$2-LOOKUP(AU$2/12,{0,1500.001,4500.001,9000.001,35000.001,55000.001,80000.001},{0,105,555,1005,2755,5505,13505})</f>
        <v>4935</v>
      </c>
      <c r="AV18" s="11">
        <f>12*ROUND(MAX(($B18-3500)*{0.03,0.1,0.2,0.25,0.3,0.35,0.45}-{0,105,555,1005,2755,5505,13505},0),2)+LOOKUP(AV$2/12,{0,1500.001,4500.001,9000.001,35000.001,55000.001,80000.001},{0.03,0.1,0.2,0.25,0.3,0.35,0.45})*AV$2-LOOKUP(AV$2/12,{0,1500.001,4500.001,9000.001,35000.001,55000.001,80000.001},{0,105,555,1005,2755,5505,13505})</f>
        <v>5435</v>
      </c>
      <c r="AW18" s="11">
        <f>12*ROUND(MAX(($B18-3500)*{0.03,0.1,0.2,0.25,0.3,0.35,0.45}-{0,105,555,1005,2755,5505,13505},0),2)+LOOKUP(AW$2/12,{0,1500.001,4500.001,9000.001,35000.001,55000.001,80000.001},{0.03,0.1,0.2,0.25,0.3,0.35,0.45})*AW$2-LOOKUP(AW$2/12,{0,1500.001,4500.001,9000.001,35000.001,55000.001,80000.001},{0,105,555,1005,2755,5505,13505})</f>
        <v>10985</v>
      </c>
      <c r="AX18" s="11">
        <f>12*ROUND(MAX(($B18-3500)*{0.03,0.1,0.2,0.25,0.3,0.35,0.45}-{0,105,555,1005,2755,5505,13505},0),2)+LOOKUP(AX$2/12,{0,1500.001,4500.001,9000.001,35000.001,55000.001,80000.001},{0.03,0.1,0.2,0.25,0.3,0.35,0.45})*AX$2-LOOKUP(AX$2/12,{0,1500.001,4500.001,9000.001,35000.001,55000.001,80000.001},{0,105,555,1005,2755,5505,13505})</f>
        <v>11985</v>
      </c>
      <c r="AY18" s="11">
        <f>12*ROUND(MAX(($B18-3500)*{0.03,0.1,0.2,0.25,0.3,0.35,0.45}-{0,105,555,1005,2755,5505,13505},0),2)+LOOKUP(AY$2/12,{0,1500.001,4500.001,9000.001,35000.001,55000.001,80000.001},{0.03,0.1,0.2,0.25,0.3,0.35,0.45})*AY$2-LOOKUP(AY$2/12,{0,1500.001,4500.001,9000.001,35000.001,55000.001,80000.001},{0,105,555,1005,2755,5505,13505})</f>
        <v>12985</v>
      </c>
      <c r="AZ18" s="11">
        <f>12*ROUND(MAX(($B18-3500)*{0.03,0.1,0.2,0.25,0.3,0.35,0.45}-{0,105,555,1005,2755,5505,13505},0),2)+LOOKUP(AZ$2/12,{0,1500.001,4500.001,9000.001,35000.001,55000.001,80000.001},{0.03,0.1,0.2,0.25,0.3,0.35,0.45})*AZ$2-LOOKUP(AZ$2/12,{0,1500.001,4500.001,9000.001,35000.001,55000.001,80000.001},{0,105,555,1005,2755,5505,13505})</f>
        <v>13985</v>
      </c>
      <c r="BA18" s="11">
        <f>12*ROUND(MAX(($B18-3500)*{0.03,0.1,0.2,0.25,0.3,0.35,0.45}-{0,105,555,1005,2755,5505,13505},0),2)+LOOKUP(BA$2/12,{0,1500.001,4500.001,9000.001,35000.001,55000.001,80000.001},{0.03,0.1,0.2,0.25,0.3,0.35,0.45})*BA$2-LOOKUP(BA$2/12,{0,1500.001,4500.001,9000.001,35000.001,55000.001,80000.001},{0,105,555,1005,2755,5505,13505})</f>
        <v>14985</v>
      </c>
      <c r="BB18" s="11">
        <f>12*ROUND(MAX(($B18-3500)*{0.03,0.1,0.2,0.25,0.3,0.35,0.45}-{0,105,555,1005,2755,5505,13505},0),2)+LOOKUP(BB$2/12,{0,1500.001,4500.001,9000.001,35000.001,55000.001,80000.001},{0.03,0.1,0.2,0.25,0.3,0.35,0.45})*BB$2-LOOKUP(BB$2/12,{0,1500.001,4500.001,9000.001,35000.001,55000.001,80000.001},{0,105,555,1005,2755,5505,13505})</f>
        <v>15985</v>
      </c>
      <c r="BC18" s="11">
        <f>12*ROUND(MAX(($B18-3500)*{0.03,0.1,0.2,0.25,0.3,0.35,0.45}-{0,105,555,1005,2755,5505,13505},0),2)+LOOKUP(BC$2/12,{0,1500.001,4500.001,9000.001,35000.001,55000.001,80000.001},{0.03,0.1,0.2,0.25,0.3,0.35,0.45})*BC$2-LOOKUP(BC$2/12,{0,1500.001,4500.001,9000.001,35000.001,55000.001,80000.001},{0,105,555,1005,2755,5505,13505})</f>
        <v>16985</v>
      </c>
      <c r="BD18" s="11">
        <f>12*ROUND(MAX(($B18-3500)*{0.03,0.1,0.2,0.25,0.3,0.35,0.45}-{0,105,555,1005,2755,5505,13505},0),2)+LOOKUP(BD$2/12,{0,1500.001,4500.001,9000.001,35000.001,55000.001,80000.001},{0.03,0.1,0.2,0.25,0.3,0.35,0.45})*BD$2-LOOKUP(BD$2/12,{0,1500.001,4500.001,9000.001,35000.001,55000.001,80000.001},{0,105,555,1005,2755,5505,13505})</f>
        <v>17985</v>
      </c>
      <c r="BE18" s="11">
        <f>12*ROUND(MAX(($B18-3500)*{0.03,0.1,0.2,0.25,0.3,0.35,0.45}-{0,105,555,1005,2755,5505,13505},0),2)+LOOKUP(BE$2/12,{0,1500.001,4500.001,9000.001,35000.001,55000.001,80000.001},{0.03,0.1,0.2,0.25,0.3,0.35,0.45})*BE$2-LOOKUP(BE$2/12,{0,1500.001,4500.001,9000.001,35000.001,55000.001,80000.001},{0,105,555,1005,2755,5505,13505})</f>
        <v>18985</v>
      </c>
      <c r="BF18" s="11">
        <f>12*ROUND(MAX(($B18-3500)*{0.03,0.1,0.2,0.25,0.3,0.35,0.45}-{0,105,555,1005,2755,5505,13505},0),2)+LOOKUP(BF$2/12,{0,1500.001,4500.001,9000.001,35000.001,55000.001,80000.001},{0.03,0.1,0.2,0.25,0.3,0.35,0.45})*BF$2-LOOKUP(BF$2/12,{0,1500.001,4500.001,9000.001,35000.001,55000.001,80000.001},{0,105,555,1005,2755,5505,13505})</f>
        <v>19985</v>
      </c>
    </row>
    <row r="19" spans="1:58">
      <c r="A19" s="21"/>
      <c r="B19" s="22">
        <v>5200</v>
      </c>
      <c r="C19" s="24">
        <f>12*ROUND(MAX(($B19-3500)*{0.03,0.1,0.2,0.25,0.3,0.35,0.45}-{0,105,555,1005,2755,5505,13505},0),2)+LOOKUP(C$2/12,{0,1500.001,4500.001,9000.001,35000.001,55000.001,80000.001},{0.03,0.1,0.2,0.25,0.3,0.35,0.45})*C$2-LOOKUP(C$2/12,{0,1500.001,4500.001,9000.001,35000.001,55000.001,80000.001},{0,105,555,1005,2755,5505,13505})</f>
        <v>780</v>
      </c>
      <c r="D19" s="24">
        <f>12*ROUND(MAX(($B19-3500)*{0.03,0.1,0.2,0.25,0.3,0.35,0.45}-{0,105,555,1005,2755,5505,13505},0),2)+LOOKUP(D$2/12,{0,1500.001,4500.001,9000.001,35000.001,55000.001,80000.001},{0.03,0.1,0.2,0.25,0.3,0.35,0.45})*D$2-LOOKUP(D$2/12,{0,1500.001,4500.001,9000.001,35000.001,55000.001,80000.001},{0,105,555,1005,2755,5505,13505})</f>
        <v>786</v>
      </c>
      <c r="E19" s="24">
        <f>12*ROUND(MAX(($B19-3500)*{0.03,0.1,0.2,0.25,0.3,0.35,0.45}-{0,105,555,1005,2755,5505,13505},0),2)+LOOKUP(E$2/12,{0,1500.001,4500.001,9000.001,35000.001,55000.001,80000.001},{0.03,0.1,0.2,0.25,0.3,0.35,0.45})*E$2-LOOKUP(E$2/12,{0,1500.001,4500.001,9000.001,35000.001,55000.001,80000.001},{0,105,555,1005,2755,5505,13505})</f>
        <v>792</v>
      </c>
      <c r="F19" s="24">
        <f>12*ROUND(MAX(($B19-3500)*{0.03,0.1,0.2,0.25,0.3,0.35,0.45}-{0,105,555,1005,2755,5505,13505},0),2)+LOOKUP(F$2/12,{0,1500.001,4500.001,9000.001,35000.001,55000.001,80000.001},{0.03,0.1,0.2,0.25,0.3,0.35,0.45})*F$2-LOOKUP(F$2/12,{0,1500.001,4500.001,9000.001,35000.001,55000.001,80000.001},{0,105,555,1005,2755,5505,13505})</f>
        <v>798</v>
      </c>
      <c r="G19" s="24">
        <f>12*ROUND(MAX(($B19-3500)*{0.03,0.1,0.2,0.25,0.3,0.35,0.45}-{0,105,555,1005,2755,5505,13505},0),2)+LOOKUP(G$2/12,{0,1500.001,4500.001,9000.001,35000.001,55000.001,80000.001},{0.03,0.1,0.2,0.25,0.3,0.35,0.45})*G$2-LOOKUP(G$2/12,{0,1500.001,4500.001,9000.001,35000.001,55000.001,80000.001},{0,105,555,1005,2755,5505,13505})</f>
        <v>804</v>
      </c>
      <c r="H19" s="24">
        <f>12*ROUND(MAX(($B19-3500)*{0.03,0.1,0.2,0.25,0.3,0.35,0.45}-{0,105,555,1005,2755,5505,13505},0),2)+LOOKUP(H$2/12,{0,1500.001,4500.001,9000.001,35000.001,55000.001,80000.001},{0.03,0.1,0.2,0.25,0.3,0.35,0.45})*H$2-LOOKUP(H$2/12,{0,1500.001,4500.001,9000.001,35000.001,55000.001,80000.001},{0,105,555,1005,2755,5505,13505})</f>
        <v>810</v>
      </c>
      <c r="I19" s="24">
        <f>12*ROUND(MAX(($B19-3500)*{0.03,0.1,0.2,0.25,0.3,0.35,0.45}-{0,105,555,1005,2755,5505,13505},0),2)+LOOKUP(I$2/12,{0,1500.001,4500.001,9000.001,35000.001,55000.001,80000.001},{0.03,0.1,0.2,0.25,0.3,0.35,0.45})*I$2-LOOKUP(I$2/12,{0,1500.001,4500.001,9000.001,35000.001,55000.001,80000.001},{0,105,555,1005,2755,5505,13505})</f>
        <v>816</v>
      </c>
      <c r="J19" s="24">
        <f>12*ROUND(MAX(($B19-3500)*{0.03,0.1,0.2,0.25,0.3,0.35,0.45}-{0,105,555,1005,2755,5505,13505},0),2)+LOOKUP(J$2/12,{0,1500.001,4500.001,9000.001,35000.001,55000.001,80000.001},{0.03,0.1,0.2,0.25,0.3,0.35,0.45})*J$2-LOOKUP(J$2/12,{0,1500.001,4500.001,9000.001,35000.001,55000.001,80000.001},{0,105,555,1005,2755,5505,13505})</f>
        <v>822</v>
      </c>
      <c r="K19" s="24">
        <f>12*ROUND(MAX(($B19-3500)*{0.03,0.1,0.2,0.25,0.3,0.35,0.45}-{0,105,555,1005,2755,5505,13505},0),2)+LOOKUP(K$2/12,{0,1500.001,4500.001,9000.001,35000.001,55000.001,80000.001},{0.03,0.1,0.2,0.25,0.3,0.35,0.45})*K$2-LOOKUP(K$2/12,{0,1500.001,4500.001,9000.001,35000.001,55000.001,80000.001},{0,105,555,1005,2755,5505,13505})</f>
        <v>828</v>
      </c>
      <c r="L19" s="24">
        <f>12*ROUND(MAX(($B19-3500)*{0.03,0.1,0.2,0.25,0.3,0.35,0.45}-{0,105,555,1005,2755,5505,13505},0),2)+LOOKUP(L$2/12,{0,1500.001,4500.001,9000.001,35000.001,55000.001,80000.001},{0.03,0.1,0.2,0.25,0.3,0.35,0.45})*L$2-LOOKUP(L$2/12,{0,1500.001,4500.001,9000.001,35000.001,55000.001,80000.001},{0,105,555,1005,2755,5505,13505})</f>
        <v>834</v>
      </c>
      <c r="M19" s="29">
        <f>12*ROUND(MAX(($B19-3500)*{0.03,0.1,0.2,0.25,0.3,0.35,0.45}-{0,105,555,1005,2755,5505,13505},0),2)+LOOKUP(M$2/12,{0,1500.001,4500.001,9000.001,35000.001,55000.001,80000.001},{0.03,0.1,0.2,0.25,0.3,0.35,0.45})*M$2-LOOKUP(M$2/12,{0,1500.001,4500.001,9000.001,35000.001,55000.001,80000.001},{0,105,555,1005,2755,5505,13505})</f>
        <v>840</v>
      </c>
      <c r="N19" s="24">
        <f>12*ROUND(MAX(($B19-3500)*{0.03,0.1,0.2,0.25,0.3,0.35,0.45}-{0,105,555,1005,2755,5505,13505},0),2)+LOOKUP(N$2/12,{0,1500.001,4500.001,9000.001,35000.001,55000.001,80000.001},{0.03,0.1,0.2,0.25,0.3,0.35,0.45})*N$2-LOOKUP(N$2/12,{0,1500.001,4500.001,9000.001,35000.001,55000.001,80000.001},{0,105,555,1005,2755,5505,13505})</f>
        <v>855</v>
      </c>
      <c r="O19" s="24">
        <f>12*ROUND(MAX(($B19-3500)*{0.03,0.1,0.2,0.25,0.3,0.35,0.45}-{0,105,555,1005,2755,5505,13505},0),2)+LOOKUP(O$2/12,{0,1500.001,4500.001,9000.001,35000.001,55000.001,80000.001},{0.03,0.1,0.2,0.25,0.3,0.35,0.45})*O$2-LOOKUP(O$2/12,{0,1500.001,4500.001,9000.001,35000.001,55000.001,80000.001},{0,105,555,1005,2755,5505,13505})</f>
        <v>870</v>
      </c>
      <c r="P19" s="24">
        <f>12*ROUND(MAX(($B19-3500)*{0.03,0.1,0.2,0.25,0.3,0.35,0.45}-{0,105,555,1005,2755,5505,13505},0),2)+LOOKUP(P$2/12,{0,1500.001,4500.001,9000.001,35000.001,55000.001,80000.001},{0.03,0.1,0.2,0.25,0.3,0.35,0.45})*P$2-LOOKUP(P$2/12,{0,1500.001,4500.001,9000.001,35000.001,55000.001,80000.001},{0,105,555,1005,2755,5505,13505})</f>
        <v>885</v>
      </c>
      <c r="Q19" s="24">
        <f>12*ROUND(MAX(($B19-3500)*{0.03,0.1,0.2,0.25,0.3,0.35,0.45}-{0,105,555,1005,2755,5505,13505},0),2)+LOOKUP(Q$2/12,{0,1500.001,4500.001,9000.001,35000.001,55000.001,80000.001},{0.03,0.1,0.2,0.25,0.3,0.35,0.45})*Q$2-LOOKUP(Q$2/12,{0,1500.001,4500.001,9000.001,35000.001,55000.001,80000.001},{0,105,555,1005,2755,5505,13505})</f>
        <v>900</v>
      </c>
      <c r="R19" s="24">
        <f>12*ROUND(MAX(($B19-3500)*{0.03,0.1,0.2,0.25,0.3,0.35,0.45}-{0,105,555,1005,2755,5505,13505},0),2)+LOOKUP(R$2/12,{0,1500.001,4500.001,9000.001,35000.001,55000.001,80000.001},{0.03,0.1,0.2,0.25,0.3,0.35,0.45})*R$2-LOOKUP(R$2/12,{0,1500.001,4500.001,9000.001,35000.001,55000.001,80000.001},{0,105,555,1005,2755,5505,13505})</f>
        <v>915</v>
      </c>
      <c r="S19" s="24">
        <f>12*ROUND(MAX(($B19-3500)*{0.03,0.1,0.2,0.25,0.3,0.35,0.45}-{0,105,555,1005,2755,5505,13505},0),2)+LOOKUP(S$2/12,{0,1500.001,4500.001,9000.001,35000.001,55000.001,80000.001},{0.03,0.1,0.2,0.25,0.3,0.35,0.45})*S$2-LOOKUP(S$2/12,{0,1500.001,4500.001,9000.001,35000.001,55000.001,80000.001},{0,105,555,1005,2755,5505,13505})</f>
        <v>930</v>
      </c>
      <c r="T19" s="2">
        <f>12*ROUND(MAX(($B19-3500)*{0.03,0.1,0.2,0.25,0.3,0.35,0.45}-{0,105,555,1005,2755,5505,13505},0),2)+LOOKUP(T$2/12,{0,1500.001,4500.001,9000.001,35000.001,55000.001,80000.001},{0.03,0.1,0.2,0.25,0.3,0.35,0.45})*T$2-LOOKUP(T$2/12,{0,1500.001,4500.001,9000.001,35000.001,55000.001,80000.001},{0,105,555,1005,2755,5505,13505})</f>
        <v>945</v>
      </c>
      <c r="U19" s="2">
        <f>12*ROUND(MAX(($B19-3500)*{0.03,0.1,0.2,0.25,0.3,0.35,0.45}-{0,105,555,1005,2755,5505,13505},0),2)+LOOKUP(U$2/12,{0,1500.001,4500.001,9000.001,35000.001,55000.001,80000.001},{0.03,0.1,0.2,0.25,0.3,0.35,0.45})*U$2-LOOKUP(U$2/12,{0,1500.001,4500.001,9000.001,35000.001,55000.001,80000.001},{0,105,555,1005,2755,5505,13505})</f>
        <v>960</v>
      </c>
      <c r="V19" s="2">
        <f>12*ROUND(MAX(($B19-3500)*{0.03,0.1,0.2,0.25,0.3,0.35,0.45}-{0,105,555,1005,2755,5505,13505},0),2)+LOOKUP(V$2/12,{0,1500.001,4500.001,9000.001,35000.001,55000.001,80000.001},{0.03,0.1,0.2,0.25,0.3,0.35,0.45})*V$2-LOOKUP(V$2/12,{0,1500.001,4500.001,9000.001,35000.001,55000.001,80000.001},{0,105,555,1005,2755,5505,13505})</f>
        <v>975</v>
      </c>
      <c r="W19" s="2">
        <f>12*ROUND(MAX(($B19-3500)*{0.03,0.1,0.2,0.25,0.3,0.35,0.45}-{0,105,555,1005,2755,5505,13505},0),2)+LOOKUP(W$2/12,{0,1500.001,4500.001,9000.001,35000.001,55000.001,80000.001},{0.03,0.1,0.2,0.25,0.3,0.35,0.45})*W$2-LOOKUP(W$2/12,{0,1500.001,4500.001,9000.001,35000.001,55000.001,80000.001},{0,105,555,1005,2755,5505,13505})</f>
        <v>990</v>
      </c>
      <c r="X19" s="2">
        <f>12*ROUND(MAX(($B19-3500)*{0.03,0.1,0.2,0.25,0.3,0.35,0.45}-{0,105,555,1005,2755,5505,13505},0),2)+LOOKUP(X$2/12,{0,1500.001,4500.001,9000.001,35000.001,55000.001,80000.001},{0.03,0.1,0.2,0.25,0.3,0.35,0.45})*X$2-LOOKUP(X$2/12,{0,1500.001,4500.001,9000.001,35000.001,55000.001,80000.001},{0,105,555,1005,2755,5505,13505})</f>
        <v>1005</v>
      </c>
      <c r="Y19" s="2">
        <f>12*ROUND(MAX(($B19-3500)*{0.03,0.1,0.2,0.25,0.3,0.35,0.45}-{0,105,555,1005,2755,5505,13505},0),2)+LOOKUP(Y$2/12,{0,1500.001,4500.001,9000.001,35000.001,55000.001,80000.001},{0.03,0.1,0.2,0.25,0.3,0.35,0.45})*Y$2-LOOKUP(Y$2/12,{0,1500.001,4500.001,9000.001,35000.001,55000.001,80000.001},{0,105,555,1005,2755,5505,13505})</f>
        <v>1020</v>
      </c>
      <c r="Z19" s="2">
        <f>12*ROUND(MAX(($B19-3500)*{0.03,0.1,0.2,0.25,0.3,0.35,0.45}-{0,105,555,1005,2755,5505,13505},0),2)+LOOKUP(Z$2/12,{0,1500.001,4500.001,9000.001,35000.001,55000.001,80000.001},{0.03,0.1,0.2,0.25,0.3,0.35,0.45})*Z$2-LOOKUP(Z$2/12,{0,1500.001,4500.001,9000.001,35000.001,55000.001,80000.001},{0,105,555,1005,2755,5505,13505})</f>
        <v>1035</v>
      </c>
      <c r="AA19" s="2">
        <f>12*ROUND(MAX(($B19-3500)*{0.03,0.1,0.2,0.25,0.3,0.35,0.45}-{0,105,555,1005,2755,5505,13505},0),2)+LOOKUP(AA$2/12,{0,1500.001,4500.001,9000.001,35000.001,55000.001,80000.001},{0.03,0.1,0.2,0.25,0.3,0.35,0.45})*AA$2-LOOKUP(AA$2/12,{0,1500.001,4500.001,9000.001,35000.001,55000.001,80000.001},{0,105,555,1005,2755,5505,13505})</f>
        <v>1050</v>
      </c>
      <c r="AB19" s="2">
        <f>12*ROUND(MAX(($B19-3500)*{0.03,0.1,0.2,0.25,0.3,0.35,0.45}-{0,105,555,1005,2755,5505,13505},0),2)+LOOKUP(AB$2/12,{0,1500.001,4500.001,9000.001,35000.001,55000.001,80000.001},{0.03,0.1,0.2,0.25,0.3,0.35,0.45})*AB$2-LOOKUP(AB$2/12,{0,1500.001,4500.001,9000.001,35000.001,55000.001,80000.001},{0,105,555,1005,2755,5505,13505})</f>
        <v>1065</v>
      </c>
      <c r="AC19" s="12">
        <f>12*ROUND(MAX(($B19-3500)*{0.03,0.1,0.2,0.25,0.3,0.35,0.45}-{0,105,555,1005,2755,5505,13505},0),2)+LOOKUP(AC$2/12,{0,1500.001,4500.001,9000.001,35000.001,55000.001,80000.001},{0.03,0.1,0.2,0.25,0.3,0.35,0.45})*AC$2-LOOKUP(AC$2/12,{0,1500.001,4500.001,9000.001,35000.001,55000.001,80000.001},{0,105,555,1005,2755,5505,13505})</f>
        <v>1080</v>
      </c>
      <c r="AD19" s="2">
        <f>12*ROUND(MAX(($B19-3500)*{0.03,0.1,0.2,0.25,0.3,0.35,0.45}-{0,105,555,1005,2755,5505,13505},0),2)+LOOKUP(AD$2/12,{0,1500.001,4500.001,9000.001,35000.001,55000.001,80000.001},{0.03,0.1,0.2,0.25,0.3,0.35,0.45})*AD$2-LOOKUP(AD$2/12,{0,1500.001,4500.001,9000.001,35000.001,55000.001,80000.001},{0,105,555,1005,2755,5505,13505})</f>
        <v>1110</v>
      </c>
      <c r="AE19" s="2">
        <f>12*ROUND(MAX(($B19-3500)*{0.03,0.1,0.2,0.25,0.3,0.35,0.45}-{0,105,555,1005,2755,5505,13505},0),2)+LOOKUP(AE$2/12,{0,1500.001,4500.001,9000.001,35000.001,55000.001,80000.001},{0.03,0.1,0.2,0.25,0.3,0.35,0.45})*AE$2-LOOKUP(AE$2/12,{0,1500.001,4500.001,9000.001,35000.001,55000.001,80000.001},{0,105,555,1005,2755,5505,13505})</f>
        <v>1140</v>
      </c>
      <c r="AF19" s="2">
        <f>12*ROUND(MAX(($B19-3500)*{0.03,0.1,0.2,0.25,0.3,0.35,0.45}-{0,105,555,1005,2755,5505,13505},0),2)+LOOKUP(AF$2/12,{0,1500.001,4500.001,9000.001,35000.001,55000.001,80000.001},{0.03,0.1,0.2,0.25,0.3,0.35,0.45})*AF$2-LOOKUP(AF$2/12,{0,1500.001,4500.001,9000.001,35000.001,55000.001,80000.001},{0,105,555,1005,2755,5505,13505})</f>
        <v>1170</v>
      </c>
      <c r="AG19" s="2">
        <f>12*ROUND(MAX(($B19-3500)*{0.03,0.1,0.2,0.25,0.3,0.35,0.45}-{0,105,555,1005,2755,5505,13505},0),2)+LOOKUP(AG$2/12,{0,1500.001,4500.001,9000.001,35000.001,55000.001,80000.001},{0.03,0.1,0.2,0.25,0.3,0.35,0.45})*AG$2-LOOKUP(AG$2/12,{0,1500.001,4500.001,9000.001,35000.001,55000.001,80000.001},{0,105,555,1005,2755,5505,13505})</f>
        <v>1200</v>
      </c>
      <c r="AH19" s="2">
        <f>12*ROUND(MAX(($B19-3500)*{0.03,0.1,0.2,0.25,0.3,0.35,0.45}-{0,105,555,1005,2755,5505,13505},0),2)+LOOKUP(AH$2/12,{0,1500.001,4500.001,9000.001,35000.001,55000.001,80000.001},{0.03,0.1,0.2,0.25,0.3,0.35,0.45})*AH$2-LOOKUP(AH$2/12,{0,1500.001,4500.001,9000.001,35000.001,55000.001,80000.001},{0,105,555,1005,2755,5505,13505})</f>
        <v>1230</v>
      </c>
      <c r="AI19" s="2">
        <f>12*ROUND(MAX(($B19-3500)*{0.03,0.1,0.2,0.25,0.3,0.35,0.45}-{0,105,555,1005,2755,5505,13505},0),2)+LOOKUP(AI$2/12,{0,1500.001,4500.001,9000.001,35000.001,55000.001,80000.001},{0.03,0.1,0.2,0.25,0.3,0.35,0.45})*AI$2-LOOKUP(AI$2/12,{0,1500.001,4500.001,9000.001,35000.001,55000.001,80000.001},{0,105,555,1005,2755,5505,13505})</f>
        <v>1260</v>
      </c>
      <c r="AJ19" s="2">
        <f>12*ROUND(MAX(($B19-3500)*{0.03,0.1,0.2,0.25,0.3,0.35,0.45}-{0,105,555,1005,2755,5505,13505},0),2)+LOOKUP(AJ$2/12,{0,1500.001,4500.001,9000.001,35000.001,55000.001,80000.001},{0.03,0.1,0.2,0.25,0.3,0.35,0.45})*AJ$2-LOOKUP(AJ$2/12,{0,1500.001,4500.001,9000.001,35000.001,55000.001,80000.001},{0,105,555,1005,2755,5505,13505})</f>
        <v>1290</v>
      </c>
      <c r="AK19" s="2">
        <f>12*ROUND(MAX(($B19-3500)*{0.03,0.1,0.2,0.25,0.3,0.35,0.45}-{0,105,555,1005,2755,5505,13505},0),2)+LOOKUP(AK$2/12,{0,1500.001,4500.001,9000.001,35000.001,55000.001,80000.001},{0.03,0.1,0.2,0.25,0.3,0.35,0.45})*AK$2-LOOKUP(AK$2/12,{0,1500.001,4500.001,9000.001,35000.001,55000.001,80000.001},{0,105,555,1005,2755,5505,13505})</f>
        <v>1320</v>
      </c>
      <c r="AL19" s="2">
        <f>12*ROUND(MAX(($B19-3500)*{0.03,0.1,0.2,0.25,0.3,0.35,0.45}-{0,105,555,1005,2755,5505,13505},0),2)+LOOKUP(AL$2/12,{0,1500.001,4500.001,9000.001,35000.001,55000.001,80000.001},{0.03,0.1,0.2,0.25,0.3,0.35,0.45})*AL$2-LOOKUP(AL$2/12,{0,1500.001,4500.001,9000.001,35000.001,55000.001,80000.001},{0,105,555,1005,2755,5505,13505})</f>
        <v>2575</v>
      </c>
      <c r="AM19" s="2">
        <f>12*ROUND(MAX(($B19-3500)*{0.03,0.1,0.2,0.25,0.3,0.35,0.45}-{0,105,555,1005,2755,5505,13505},0),2)+LOOKUP(AM$2/12,{0,1500.001,4500.001,9000.001,35000.001,55000.001,80000.001},{0.03,0.1,0.2,0.25,0.3,0.35,0.45})*AM$2-LOOKUP(AM$2/12,{0,1500.001,4500.001,9000.001,35000.001,55000.001,80000.001},{0,105,555,1005,2755,5505,13505})</f>
        <v>2675</v>
      </c>
      <c r="AN19" s="2">
        <f>12*ROUND(MAX(($B19-3500)*{0.03,0.1,0.2,0.25,0.3,0.35,0.45}-{0,105,555,1005,2755,5505,13505},0),2)+LOOKUP(AN$2/12,{0,1500.001,4500.001,9000.001,35000.001,55000.001,80000.001},{0.03,0.1,0.2,0.25,0.3,0.35,0.45})*AN$2-LOOKUP(AN$2/12,{0,1500.001,4500.001,9000.001,35000.001,55000.001,80000.001},{0,105,555,1005,2755,5505,13505})</f>
        <v>2875</v>
      </c>
      <c r="AO19" s="2">
        <f>12*ROUND(MAX(($B19-3500)*{0.03,0.1,0.2,0.25,0.3,0.35,0.45}-{0,105,555,1005,2755,5505,13505},0),2)+LOOKUP(AO$2/12,{0,1500.001,4500.001,9000.001,35000.001,55000.001,80000.001},{0.03,0.1,0.2,0.25,0.3,0.35,0.45})*AO$2-LOOKUP(AO$2/12,{0,1500.001,4500.001,9000.001,35000.001,55000.001,80000.001},{0,105,555,1005,2755,5505,13505})</f>
        <v>3075</v>
      </c>
      <c r="AP19" s="2">
        <f>12*ROUND(MAX(($B19-3500)*{0.03,0.1,0.2,0.25,0.3,0.35,0.45}-{0,105,555,1005,2755,5505,13505},0),2)+LOOKUP(AP$2/12,{0,1500.001,4500.001,9000.001,35000.001,55000.001,80000.001},{0.03,0.1,0.2,0.25,0.3,0.35,0.45})*AP$2-LOOKUP(AP$2/12,{0,1500.001,4500.001,9000.001,35000.001,55000.001,80000.001},{0,105,555,1005,2755,5505,13505})</f>
        <v>3275</v>
      </c>
      <c r="AQ19" s="2">
        <f>12*ROUND(MAX(($B19-3500)*{0.03,0.1,0.2,0.25,0.3,0.35,0.45}-{0,105,555,1005,2755,5505,13505},0),2)+LOOKUP(AQ$2/12,{0,1500.001,4500.001,9000.001,35000.001,55000.001,80000.001},{0.03,0.1,0.2,0.25,0.3,0.35,0.45})*AQ$2-LOOKUP(AQ$2/12,{0,1500.001,4500.001,9000.001,35000.001,55000.001,80000.001},{0,105,555,1005,2755,5505,13505})</f>
        <v>3475</v>
      </c>
      <c r="AR19" s="2">
        <f>12*ROUND(MAX(($B19-3500)*{0.03,0.1,0.2,0.25,0.3,0.35,0.45}-{0,105,555,1005,2755,5505,13505},0),2)+LOOKUP(AR$2/12,{0,1500.001,4500.001,9000.001,35000.001,55000.001,80000.001},{0.03,0.1,0.2,0.25,0.3,0.35,0.45})*AR$2-LOOKUP(AR$2/12,{0,1500.001,4500.001,9000.001,35000.001,55000.001,80000.001},{0,105,555,1005,2755,5505,13505})</f>
        <v>3675</v>
      </c>
      <c r="AS19" s="2">
        <f>12*ROUND(MAX(($B19-3500)*{0.03,0.1,0.2,0.25,0.3,0.35,0.45}-{0,105,555,1005,2755,5505,13505},0),2)+LOOKUP(AS$2/12,{0,1500.001,4500.001,9000.001,35000.001,55000.001,80000.001},{0.03,0.1,0.2,0.25,0.3,0.35,0.45})*AS$2-LOOKUP(AS$2/12,{0,1500.001,4500.001,9000.001,35000.001,55000.001,80000.001},{0,105,555,1005,2755,5505,13505})</f>
        <v>4175</v>
      </c>
      <c r="AT19" s="12">
        <f>12*ROUND(MAX(($B19-3500)*{0.03,0.1,0.2,0.25,0.3,0.35,0.45}-{0,105,555,1005,2755,5505,13505},0),2)+LOOKUP(AT$2/12,{0,1500.001,4500.001,9000.001,35000.001,55000.001,80000.001},{0.03,0.1,0.2,0.25,0.3,0.35,0.45})*AT$2-LOOKUP(AT$2/12,{0,1500.001,4500.001,9000.001,35000.001,55000.001,80000.001},{0,105,555,1005,2755,5505,13505})</f>
        <v>4675</v>
      </c>
      <c r="AU19" s="2">
        <f>12*ROUND(MAX(($B19-3500)*{0.03,0.1,0.2,0.25,0.3,0.35,0.45}-{0,105,555,1005,2755,5505,13505},0),2)+LOOKUP(AU$2/12,{0,1500.001,4500.001,9000.001,35000.001,55000.001,80000.001},{0.03,0.1,0.2,0.25,0.3,0.35,0.45})*AU$2-LOOKUP(AU$2/12,{0,1500.001,4500.001,9000.001,35000.001,55000.001,80000.001},{0,105,555,1005,2755,5505,13505})</f>
        <v>5175</v>
      </c>
      <c r="AV19" s="2">
        <f>12*ROUND(MAX(($B19-3500)*{0.03,0.1,0.2,0.25,0.3,0.35,0.45}-{0,105,555,1005,2755,5505,13505},0),2)+LOOKUP(AV$2/12,{0,1500.001,4500.001,9000.001,35000.001,55000.001,80000.001},{0.03,0.1,0.2,0.25,0.3,0.35,0.45})*AV$2-LOOKUP(AV$2/12,{0,1500.001,4500.001,9000.001,35000.001,55000.001,80000.001},{0,105,555,1005,2755,5505,13505})</f>
        <v>5675</v>
      </c>
      <c r="AW19" s="2">
        <f>12*ROUND(MAX(($B19-3500)*{0.03,0.1,0.2,0.25,0.3,0.35,0.45}-{0,105,555,1005,2755,5505,13505},0),2)+LOOKUP(AW$2/12,{0,1500.001,4500.001,9000.001,35000.001,55000.001,80000.001},{0.03,0.1,0.2,0.25,0.3,0.35,0.45})*AW$2-LOOKUP(AW$2/12,{0,1500.001,4500.001,9000.001,35000.001,55000.001,80000.001},{0,105,555,1005,2755,5505,13505})</f>
        <v>11225</v>
      </c>
      <c r="AX19" s="2">
        <f>12*ROUND(MAX(($B19-3500)*{0.03,0.1,0.2,0.25,0.3,0.35,0.45}-{0,105,555,1005,2755,5505,13505},0),2)+LOOKUP(AX$2/12,{0,1500.001,4500.001,9000.001,35000.001,55000.001,80000.001},{0.03,0.1,0.2,0.25,0.3,0.35,0.45})*AX$2-LOOKUP(AX$2/12,{0,1500.001,4500.001,9000.001,35000.001,55000.001,80000.001},{0,105,555,1005,2755,5505,13505})</f>
        <v>12225</v>
      </c>
      <c r="AY19" s="2">
        <f>12*ROUND(MAX(($B19-3500)*{0.03,0.1,0.2,0.25,0.3,0.35,0.45}-{0,105,555,1005,2755,5505,13505},0),2)+LOOKUP(AY$2/12,{0,1500.001,4500.001,9000.001,35000.001,55000.001,80000.001},{0.03,0.1,0.2,0.25,0.3,0.35,0.45})*AY$2-LOOKUP(AY$2/12,{0,1500.001,4500.001,9000.001,35000.001,55000.001,80000.001},{0,105,555,1005,2755,5505,13505})</f>
        <v>13225</v>
      </c>
      <c r="AZ19" s="2">
        <f>12*ROUND(MAX(($B19-3500)*{0.03,0.1,0.2,0.25,0.3,0.35,0.45}-{0,105,555,1005,2755,5505,13505},0),2)+LOOKUP(AZ$2/12,{0,1500.001,4500.001,9000.001,35000.001,55000.001,80000.001},{0.03,0.1,0.2,0.25,0.3,0.35,0.45})*AZ$2-LOOKUP(AZ$2/12,{0,1500.001,4500.001,9000.001,35000.001,55000.001,80000.001},{0,105,555,1005,2755,5505,13505})</f>
        <v>14225</v>
      </c>
      <c r="BA19" s="2">
        <f>12*ROUND(MAX(($B19-3500)*{0.03,0.1,0.2,0.25,0.3,0.35,0.45}-{0,105,555,1005,2755,5505,13505},0),2)+LOOKUP(BA$2/12,{0,1500.001,4500.001,9000.001,35000.001,55000.001,80000.001},{0.03,0.1,0.2,0.25,0.3,0.35,0.45})*BA$2-LOOKUP(BA$2/12,{0,1500.001,4500.001,9000.001,35000.001,55000.001,80000.001},{0,105,555,1005,2755,5505,13505})</f>
        <v>15225</v>
      </c>
      <c r="BB19" s="2">
        <f>12*ROUND(MAX(($B19-3500)*{0.03,0.1,0.2,0.25,0.3,0.35,0.45}-{0,105,555,1005,2755,5505,13505},0),2)+LOOKUP(BB$2/12,{0,1500.001,4500.001,9000.001,35000.001,55000.001,80000.001},{0.03,0.1,0.2,0.25,0.3,0.35,0.45})*BB$2-LOOKUP(BB$2/12,{0,1500.001,4500.001,9000.001,35000.001,55000.001,80000.001},{0,105,555,1005,2755,5505,13505})</f>
        <v>16225</v>
      </c>
      <c r="BC19" s="2">
        <f>12*ROUND(MAX(($B19-3500)*{0.03,0.1,0.2,0.25,0.3,0.35,0.45}-{0,105,555,1005,2755,5505,13505},0),2)+LOOKUP(BC$2/12,{0,1500.001,4500.001,9000.001,35000.001,55000.001,80000.001},{0.03,0.1,0.2,0.25,0.3,0.35,0.45})*BC$2-LOOKUP(BC$2/12,{0,1500.001,4500.001,9000.001,35000.001,55000.001,80000.001},{0,105,555,1005,2755,5505,13505})</f>
        <v>17225</v>
      </c>
      <c r="BD19" s="2">
        <f>12*ROUND(MAX(($B19-3500)*{0.03,0.1,0.2,0.25,0.3,0.35,0.45}-{0,105,555,1005,2755,5505,13505},0),2)+LOOKUP(BD$2/12,{0,1500.001,4500.001,9000.001,35000.001,55000.001,80000.001},{0.03,0.1,0.2,0.25,0.3,0.35,0.45})*BD$2-LOOKUP(BD$2/12,{0,1500.001,4500.001,9000.001,35000.001,55000.001,80000.001},{0,105,555,1005,2755,5505,13505})</f>
        <v>18225</v>
      </c>
      <c r="BE19" s="2">
        <f>12*ROUND(MAX(($B19-3500)*{0.03,0.1,0.2,0.25,0.3,0.35,0.45}-{0,105,555,1005,2755,5505,13505},0),2)+LOOKUP(BE$2/12,{0,1500.001,4500.001,9000.001,35000.001,55000.001,80000.001},{0.03,0.1,0.2,0.25,0.3,0.35,0.45})*BE$2-LOOKUP(BE$2/12,{0,1500.001,4500.001,9000.001,35000.001,55000.001,80000.001},{0,105,555,1005,2755,5505,13505})</f>
        <v>19225</v>
      </c>
      <c r="BF19" s="2">
        <f>12*ROUND(MAX(($B19-3500)*{0.03,0.1,0.2,0.25,0.3,0.35,0.45}-{0,105,555,1005,2755,5505,13505},0),2)+LOOKUP(BF$2/12,{0,1500.001,4500.001,9000.001,35000.001,55000.001,80000.001},{0.03,0.1,0.2,0.25,0.3,0.35,0.45})*BF$2-LOOKUP(BF$2/12,{0,1500.001,4500.001,9000.001,35000.001,55000.001,80000.001},{0,105,555,1005,2755,5505,13505})</f>
        <v>20225</v>
      </c>
    </row>
    <row r="20" spans="1:58">
      <c r="A20" s="21"/>
      <c r="B20" s="22">
        <v>5400</v>
      </c>
      <c r="C20" s="24">
        <f>12*ROUND(MAX(($B20-3500)*{0.03,0.1,0.2,0.25,0.3,0.35,0.45}-{0,105,555,1005,2755,5505,13505},0),2)+LOOKUP(C$2/12,{0,1500.001,4500.001,9000.001,35000.001,55000.001,80000.001},{0.03,0.1,0.2,0.25,0.3,0.35,0.45})*C$2-LOOKUP(C$2/12,{0,1500.001,4500.001,9000.001,35000.001,55000.001,80000.001},{0,105,555,1005,2755,5505,13505})</f>
        <v>1020</v>
      </c>
      <c r="D20" s="24">
        <f>12*ROUND(MAX(($B20-3500)*{0.03,0.1,0.2,0.25,0.3,0.35,0.45}-{0,105,555,1005,2755,5505,13505},0),2)+LOOKUP(D$2/12,{0,1500.001,4500.001,9000.001,35000.001,55000.001,80000.001},{0.03,0.1,0.2,0.25,0.3,0.35,0.45})*D$2-LOOKUP(D$2/12,{0,1500.001,4500.001,9000.001,35000.001,55000.001,80000.001},{0,105,555,1005,2755,5505,13505})</f>
        <v>1026</v>
      </c>
      <c r="E20" s="24">
        <f>12*ROUND(MAX(($B20-3500)*{0.03,0.1,0.2,0.25,0.3,0.35,0.45}-{0,105,555,1005,2755,5505,13505},0),2)+LOOKUP(E$2/12,{0,1500.001,4500.001,9000.001,35000.001,55000.001,80000.001},{0.03,0.1,0.2,0.25,0.3,0.35,0.45})*E$2-LOOKUP(E$2/12,{0,1500.001,4500.001,9000.001,35000.001,55000.001,80000.001},{0,105,555,1005,2755,5505,13505})</f>
        <v>1032</v>
      </c>
      <c r="F20" s="24">
        <f>12*ROUND(MAX(($B20-3500)*{0.03,0.1,0.2,0.25,0.3,0.35,0.45}-{0,105,555,1005,2755,5505,13505},0),2)+LOOKUP(F$2/12,{0,1500.001,4500.001,9000.001,35000.001,55000.001,80000.001},{0.03,0.1,0.2,0.25,0.3,0.35,0.45})*F$2-LOOKUP(F$2/12,{0,1500.001,4500.001,9000.001,35000.001,55000.001,80000.001},{0,105,555,1005,2755,5505,13505})</f>
        <v>1038</v>
      </c>
      <c r="G20" s="24">
        <f>12*ROUND(MAX(($B20-3500)*{0.03,0.1,0.2,0.25,0.3,0.35,0.45}-{0,105,555,1005,2755,5505,13505},0),2)+LOOKUP(G$2/12,{0,1500.001,4500.001,9000.001,35000.001,55000.001,80000.001},{0.03,0.1,0.2,0.25,0.3,0.35,0.45})*G$2-LOOKUP(G$2/12,{0,1500.001,4500.001,9000.001,35000.001,55000.001,80000.001},{0,105,555,1005,2755,5505,13505})</f>
        <v>1044</v>
      </c>
      <c r="H20" s="24">
        <f>12*ROUND(MAX(($B20-3500)*{0.03,0.1,0.2,0.25,0.3,0.35,0.45}-{0,105,555,1005,2755,5505,13505},0),2)+LOOKUP(H$2/12,{0,1500.001,4500.001,9000.001,35000.001,55000.001,80000.001},{0.03,0.1,0.2,0.25,0.3,0.35,0.45})*H$2-LOOKUP(H$2/12,{0,1500.001,4500.001,9000.001,35000.001,55000.001,80000.001},{0,105,555,1005,2755,5505,13505})</f>
        <v>1050</v>
      </c>
      <c r="I20" s="24">
        <f>12*ROUND(MAX(($B20-3500)*{0.03,0.1,0.2,0.25,0.3,0.35,0.45}-{0,105,555,1005,2755,5505,13505},0),2)+LOOKUP(I$2/12,{0,1500.001,4500.001,9000.001,35000.001,55000.001,80000.001},{0.03,0.1,0.2,0.25,0.3,0.35,0.45})*I$2-LOOKUP(I$2/12,{0,1500.001,4500.001,9000.001,35000.001,55000.001,80000.001},{0,105,555,1005,2755,5505,13505})</f>
        <v>1056</v>
      </c>
      <c r="J20" s="24">
        <f>12*ROUND(MAX(($B20-3500)*{0.03,0.1,0.2,0.25,0.3,0.35,0.45}-{0,105,555,1005,2755,5505,13505},0),2)+LOOKUP(J$2/12,{0,1500.001,4500.001,9000.001,35000.001,55000.001,80000.001},{0.03,0.1,0.2,0.25,0.3,0.35,0.45})*J$2-LOOKUP(J$2/12,{0,1500.001,4500.001,9000.001,35000.001,55000.001,80000.001},{0,105,555,1005,2755,5505,13505})</f>
        <v>1062</v>
      </c>
      <c r="K20" s="24">
        <f>12*ROUND(MAX(($B20-3500)*{0.03,0.1,0.2,0.25,0.3,0.35,0.45}-{0,105,555,1005,2755,5505,13505},0),2)+LOOKUP(K$2/12,{0,1500.001,4500.001,9000.001,35000.001,55000.001,80000.001},{0.03,0.1,0.2,0.25,0.3,0.35,0.45})*K$2-LOOKUP(K$2/12,{0,1500.001,4500.001,9000.001,35000.001,55000.001,80000.001},{0,105,555,1005,2755,5505,13505})</f>
        <v>1068</v>
      </c>
      <c r="L20" s="24">
        <f>12*ROUND(MAX(($B20-3500)*{0.03,0.1,0.2,0.25,0.3,0.35,0.45}-{0,105,555,1005,2755,5505,13505},0),2)+LOOKUP(L$2/12,{0,1500.001,4500.001,9000.001,35000.001,55000.001,80000.001},{0.03,0.1,0.2,0.25,0.3,0.35,0.45})*L$2-LOOKUP(L$2/12,{0,1500.001,4500.001,9000.001,35000.001,55000.001,80000.001},{0,105,555,1005,2755,5505,13505})</f>
        <v>1074</v>
      </c>
      <c r="M20" s="29">
        <f>12*ROUND(MAX(($B20-3500)*{0.03,0.1,0.2,0.25,0.3,0.35,0.45}-{0,105,555,1005,2755,5505,13505},0),2)+LOOKUP(M$2/12,{0,1500.001,4500.001,9000.001,35000.001,55000.001,80000.001},{0.03,0.1,0.2,0.25,0.3,0.35,0.45})*M$2-LOOKUP(M$2/12,{0,1500.001,4500.001,9000.001,35000.001,55000.001,80000.001},{0,105,555,1005,2755,5505,13505})</f>
        <v>1080</v>
      </c>
      <c r="N20" s="24">
        <f>12*ROUND(MAX(($B20-3500)*{0.03,0.1,0.2,0.25,0.3,0.35,0.45}-{0,105,555,1005,2755,5505,13505},0),2)+LOOKUP(N$2/12,{0,1500.001,4500.001,9000.001,35000.001,55000.001,80000.001},{0.03,0.1,0.2,0.25,0.3,0.35,0.45})*N$2-LOOKUP(N$2/12,{0,1500.001,4500.001,9000.001,35000.001,55000.001,80000.001},{0,105,555,1005,2755,5505,13505})</f>
        <v>1095</v>
      </c>
      <c r="O20" s="24">
        <f>12*ROUND(MAX(($B20-3500)*{0.03,0.1,0.2,0.25,0.3,0.35,0.45}-{0,105,555,1005,2755,5505,13505},0),2)+LOOKUP(O$2/12,{0,1500.001,4500.001,9000.001,35000.001,55000.001,80000.001},{0.03,0.1,0.2,0.25,0.3,0.35,0.45})*O$2-LOOKUP(O$2/12,{0,1500.001,4500.001,9000.001,35000.001,55000.001,80000.001},{0,105,555,1005,2755,5505,13505})</f>
        <v>1110</v>
      </c>
      <c r="P20" s="24">
        <f>12*ROUND(MAX(($B20-3500)*{0.03,0.1,0.2,0.25,0.3,0.35,0.45}-{0,105,555,1005,2755,5505,13505},0),2)+LOOKUP(P$2/12,{0,1500.001,4500.001,9000.001,35000.001,55000.001,80000.001},{0.03,0.1,0.2,0.25,0.3,0.35,0.45})*P$2-LOOKUP(P$2/12,{0,1500.001,4500.001,9000.001,35000.001,55000.001,80000.001},{0,105,555,1005,2755,5505,13505})</f>
        <v>1125</v>
      </c>
      <c r="Q20" s="24">
        <f>12*ROUND(MAX(($B20-3500)*{0.03,0.1,0.2,0.25,0.3,0.35,0.45}-{0,105,555,1005,2755,5505,13505},0),2)+LOOKUP(Q$2/12,{0,1500.001,4500.001,9000.001,35000.001,55000.001,80000.001},{0.03,0.1,0.2,0.25,0.3,0.35,0.45})*Q$2-LOOKUP(Q$2/12,{0,1500.001,4500.001,9000.001,35000.001,55000.001,80000.001},{0,105,555,1005,2755,5505,13505})</f>
        <v>1140</v>
      </c>
      <c r="R20" s="24">
        <f>12*ROUND(MAX(($B20-3500)*{0.03,0.1,0.2,0.25,0.3,0.35,0.45}-{0,105,555,1005,2755,5505,13505},0),2)+LOOKUP(R$2/12,{0,1500.001,4500.001,9000.001,35000.001,55000.001,80000.001},{0.03,0.1,0.2,0.25,0.3,0.35,0.45})*R$2-LOOKUP(R$2/12,{0,1500.001,4500.001,9000.001,35000.001,55000.001,80000.001},{0,105,555,1005,2755,5505,13505})</f>
        <v>1155</v>
      </c>
      <c r="S20" s="24">
        <f>12*ROUND(MAX(($B20-3500)*{0.03,0.1,0.2,0.25,0.3,0.35,0.45}-{0,105,555,1005,2755,5505,13505},0),2)+LOOKUP(S$2/12,{0,1500.001,4500.001,9000.001,35000.001,55000.001,80000.001},{0.03,0.1,0.2,0.25,0.3,0.35,0.45})*S$2-LOOKUP(S$2/12,{0,1500.001,4500.001,9000.001,35000.001,55000.001,80000.001},{0,105,555,1005,2755,5505,13505})</f>
        <v>1170</v>
      </c>
      <c r="T20" s="2">
        <f>12*ROUND(MAX(($B20-3500)*{0.03,0.1,0.2,0.25,0.3,0.35,0.45}-{0,105,555,1005,2755,5505,13505},0),2)+LOOKUP(T$2/12,{0,1500.001,4500.001,9000.001,35000.001,55000.001,80000.001},{0.03,0.1,0.2,0.25,0.3,0.35,0.45})*T$2-LOOKUP(T$2/12,{0,1500.001,4500.001,9000.001,35000.001,55000.001,80000.001},{0,105,555,1005,2755,5505,13505})</f>
        <v>1185</v>
      </c>
      <c r="U20" s="2">
        <f>12*ROUND(MAX(($B20-3500)*{0.03,0.1,0.2,0.25,0.3,0.35,0.45}-{0,105,555,1005,2755,5505,13505},0),2)+LOOKUP(U$2/12,{0,1500.001,4500.001,9000.001,35000.001,55000.001,80000.001},{0.03,0.1,0.2,0.25,0.3,0.35,0.45})*U$2-LOOKUP(U$2/12,{0,1500.001,4500.001,9000.001,35000.001,55000.001,80000.001},{0,105,555,1005,2755,5505,13505})</f>
        <v>1200</v>
      </c>
      <c r="V20" s="2">
        <f>12*ROUND(MAX(($B20-3500)*{0.03,0.1,0.2,0.25,0.3,0.35,0.45}-{0,105,555,1005,2755,5505,13505},0),2)+LOOKUP(V$2/12,{0,1500.001,4500.001,9000.001,35000.001,55000.001,80000.001},{0.03,0.1,0.2,0.25,0.3,0.35,0.45})*V$2-LOOKUP(V$2/12,{0,1500.001,4500.001,9000.001,35000.001,55000.001,80000.001},{0,105,555,1005,2755,5505,13505})</f>
        <v>1215</v>
      </c>
      <c r="W20" s="2">
        <f>12*ROUND(MAX(($B20-3500)*{0.03,0.1,0.2,0.25,0.3,0.35,0.45}-{0,105,555,1005,2755,5505,13505},0),2)+LOOKUP(W$2/12,{0,1500.001,4500.001,9000.001,35000.001,55000.001,80000.001},{0.03,0.1,0.2,0.25,0.3,0.35,0.45})*W$2-LOOKUP(W$2/12,{0,1500.001,4500.001,9000.001,35000.001,55000.001,80000.001},{0,105,555,1005,2755,5505,13505})</f>
        <v>1230</v>
      </c>
      <c r="X20" s="2">
        <f>12*ROUND(MAX(($B20-3500)*{0.03,0.1,0.2,0.25,0.3,0.35,0.45}-{0,105,555,1005,2755,5505,13505},0),2)+LOOKUP(X$2/12,{0,1500.001,4500.001,9000.001,35000.001,55000.001,80000.001},{0.03,0.1,0.2,0.25,0.3,0.35,0.45})*X$2-LOOKUP(X$2/12,{0,1500.001,4500.001,9000.001,35000.001,55000.001,80000.001},{0,105,555,1005,2755,5505,13505})</f>
        <v>1245</v>
      </c>
      <c r="Y20" s="2">
        <f>12*ROUND(MAX(($B20-3500)*{0.03,0.1,0.2,0.25,0.3,0.35,0.45}-{0,105,555,1005,2755,5505,13505},0),2)+LOOKUP(Y$2/12,{0,1500.001,4500.001,9000.001,35000.001,55000.001,80000.001},{0.03,0.1,0.2,0.25,0.3,0.35,0.45})*Y$2-LOOKUP(Y$2/12,{0,1500.001,4500.001,9000.001,35000.001,55000.001,80000.001},{0,105,555,1005,2755,5505,13505})</f>
        <v>1260</v>
      </c>
      <c r="Z20" s="2">
        <f>12*ROUND(MAX(($B20-3500)*{0.03,0.1,0.2,0.25,0.3,0.35,0.45}-{0,105,555,1005,2755,5505,13505},0),2)+LOOKUP(Z$2/12,{0,1500.001,4500.001,9000.001,35000.001,55000.001,80000.001},{0.03,0.1,0.2,0.25,0.3,0.35,0.45})*Z$2-LOOKUP(Z$2/12,{0,1500.001,4500.001,9000.001,35000.001,55000.001,80000.001},{0,105,555,1005,2755,5505,13505})</f>
        <v>1275</v>
      </c>
      <c r="AA20" s="2">
        <f>12*ROUND(MAX(($B20-3500)*{0.03,0.1,0.2,0.25,0.3,0.35,0.45}-{0,105,555,1005,2755,5505,13505},0),2)+LOOKUP(AA$2/12,{0,1500.001,4500.001,9000.001,35000.001,55000.001,80000.001},{0.03,0.1,0.2,0.25,0.3,0.35,0.45})*AA$2-LOOKUP(AA$2/12,{0,1500.001,4500.001,9000.001,35000.001,55000.001,80000.001},{0,105,555,1005,2755,5505,13505})</f>
        <v>1290</v>
      </c>
      <c r="AB20" s="2">
        <f>12*ROUND(MAX(($B20-3500)*{0.03,0.1,0.2,0.25,0.3,0.35,0.45}-{0,105,555,1005,2755,5505,13505},0),2)+LOOKUP(AB$2/12,{0,1500.001,4500.001,9000.001,35000.001,55000.001,80000.001},{0.03,0.1,0.2,0.25,0.3,0.35,0.45})*AB$2-LOOKUP(AB$2/12,{0,1500.001,4500.001,9000.001,35000.001,55000.001,80000.001},{0,105,555,1005,2755,5505,13505})</f>
        <v>1305</v>
      </c>
      <c r="AC20" s="12">
        <f>12*ROUND(MAX(($B20-3500)*{0.03,0.1,0.2,0.25,0.3,0.35,0.45}-{0,105,555,1005,2755,5505,13505},0),2)+LOOKUP(AC$2/12,{0,1500.001,4500.001,9000.001,35000.001,55000.001,80000.001},{0.03,0.1,0.2,0.25,0.3,0.35,0.45})*AC$2-LOOKUP(AC$2/12,{0,1500.001,4500.001,9000.001,35000.001,55000.001,80000.001},{0,105,555,1005,2755,5505,13505})</f>
        <v>1320</v>
      </c>
      <c r="AD20" s="2">
        <f>12*ROUND(MAX(($B20-3500)*{0.03,0.1,0.2,0.25,0.3,0.35,0.45}-{0,105,555,1005,2755,5505,13505},0),2)+LOOKUP(AD$2/12,{0,1500.001,4500.001,9000.001,35000.001,55000.001,80000.001},{0.03,0.1,0.2,0.25,0.3,0.35,0.45})*AD$2-LOOKUP(AD$2/12,{0,1500.001,4500.001,9000.001,35000.001,55000.001,80000.001},{0,105,555,1005,2755,5505,13505})</f>
        <v>1350</v>
      </c>
      <c r="AE20" s="2">
        <f>12*ROUND(MAX(($B20-3500)*{0.03,0.1,0.2,0.25,0.3,0.35,0.45}-{0,105,555,1005,2755,5505,13505},0),2)+LOOKUP(AE$2/12,{0,1500.001,4500.001,9000.001,35000.001,55000.001,80000.001},{0.03,0.1,0.2,0.25,0.3,0.35,0.45})*AE$2-LOOKUP(AE$2/12,{0,1500.001,4500.001,9000.001,35000.001,55000.001,80000.001},{0,105,555,1005,2755,5505,13505})</f>
        <v>1380</v>
      </c>
      <c r="AF20" s="2">
        <f>12*ROUND(MAX(($B20-3500)*{0.03,0.1,0.2,0.25,0.3,0.35,0.45}-{0,105,555,1005,2755,5505,13505},0),2)+LOOKUP(AF$2/12,{0,1500.001,4500.001,9000.001,35000.001,55000.001,80000.001},{0.03,0.1,0.2,0.25,0.3,0.35,0.45})*AF$2-LOOKUP(AF$2/12,{0,1500.001,4500.001,9000.001,35000.001,55000.001,80000.001},{0,105,555,1005,2755,5505,13505})</f>
        <v>1410</v>
      </c>
      <c r="AG20" s="2">
        <f>12*ROUND(MAX(($B20-3500)*{0.03,0.1,0.2,0.25,0.3,0.35,0.45}-{0,105,555,1005,2755,5505,13505},0),2)+LOOKUP(AG$2/12,{0,1500.001,4500.001,9000.001,35000.001,55000.001,80000.001},{0.03,0.1,0.2,0.25,0.3,0.35,0.45})*AG$2-LOOKUP(AG$2/12,{0,1500.001,4500.001,9000.001,35000.001,55000.001,80000.001},{0,105,555,1005,2755,5505,13505})</f>
        <v>1440</v>
      </c>
      <c r="AH20" s="2">
        <f>12*ROUND(MAX(($B20-3500)*{0.03,0.1,0.2,0.25,0.3,0.35,0.45}-{0,105,555,1005,2755,5505,13505},0),2)+LOOKUP(AH$2/12,{0,1500.001,4500.001,9000.001,35000.001,55000.001,80000.001},{0.03,0.1,0.2,0.25,0.3,0.35,0.45})*AH$2-LOOKUP(AH$2/12,{0,1500.001,4500.001,9000.001,35000.001,55000.001,80000.001},{0,105,555,1005,2755,5505,13505})</f>
        <v>1470</v>
      </c>
      <c r="AI20" s="2">
        <f>12*ROUND(MAX(($B20-3500)*{0.03,0.1,0.2,0.25,0.3,0.35,0.45}-{0,105,555,1005,2755,5505,13505},0),2)+LOOKUP(AI$2/12,{0,1500.001,4500.001,9000.001,35000.001,55000.001,80000.001},{0.03,0.1,0.2,0.25,0.3,0.35,0.45})*AI$2-LOOKUP(AI$2/12,{0,1500.001,4500.001,9000.001,35000.001,55000.001,80000.001},{0,105,555,1005,2755,5505,13505})</f>
        <v>1500</v>
      </c>
      <c r="AJ20" s="2">
        <f>12*ROUND(MAX(($B20-3500)*{0.03,0.1,0.2,0.25,0.3,0.35,0.45}-{0,105,555,1005,2755,5505,13505},0),2)+LOOKUP(AJ$2/12,{0,1500.001,4500.001,9000.001,35000.001,55000.001,80000.001},{0.03,0.1,0.2,0.25,0.3,0.35,0.45})*AJ$2-LOOKUP(AJ$2/12,{0,1500.001,4500.001,9000.001,35000.001,55000.001,80000.001},{0,105,555,1005,2755,5505,13505})</f>
        <v>1530</v>
      </c>
      <c r="AK20" s="2">
        <f>12*ROUND(MAX(($B20-3500)*{0.03,0.1,0.2,0.25,0.3,0.35,0.45}-{0,105,555,1005,2755,5505,13505},0),2)+LOOKUP(AK$2/12,{0,1500.001,4500.001,9000.001,35000.001,55000.001,80000.001},{0.03,0.1,0.2,0.25,0.3,0.35,0.45})*AK$2-LOOKUP(AK$2/12,{0,1500.001,4500.001,9000.001,35000.001,55000.001,80000.001},{0,105,555,1005,2755,5505,13505})</f>
        <v>1560</v>
      </c>
      <c r="AL20" s="2">
        <f>12*ROUND(MAX(($B20-3500)*{0.03,0.1,0.2,0.25,0.3,0.35,0.45}-{0,105,555,1005,2755,5505,13505},0),2)+LOOKUP(AL$2/12,{0,1500.001,4500.001,9000.001,35000.001,55000.001,80000.001},{0.03,0.1,0.2,0.25,0.3,0.35,0.45})*AL$2-LOOKUP(AL$2/12,{0,1500.001,4500.001,9000.001,35000.001,55000.001,80000.001},{0,105,555,1005,2755,5505,13505})</f>
        <v>2815</v>
      </c>
      <c r="AM20" s="2">
        <f>12*ROUND(MAX(($B20-3500)*{0.03,0.1,0.2,0.25,0.3,0.35,0.45}-{0,105,555,1005,2755,5505,13505},0),2)+LOOKUP(AM$2/12,{0,1500.001,4500.001,9000.001,35000.001,55000.001,80000.001},{0.03,0.1,0.2,0.25,0.3,0.35,0.45})*AM$2-LOOKUP(AM$2/12,{0,1500.001,4500.001,9000.001,35000.001,55000.001,80000.001},{0,105,555,1005,2755,5505,13505})</f>
        <v>2915</v>
      </c>
      <c r="AN20" s="2">
        <f>12*ROUND(MAX(($B20-3500)*{0.03,0.1,0.2,0.25,0.3,0.35,0.45}-{0,105,555,1005,2755,5505,13505},0),2)+LOOKUP(AN$2/12,{0,1500.001,4500.001,9000.001,35000.001,55000.001,80000.001},{0.03,0.1,0.2,0.25,0.3,0.35,0.45})*AN$2-LOOKUP(AN$2/12,{0,1500.001,4500.001,9000.001,35000.001,55000.001,80000.001},{0,105,555,1005,2755,5505,13505})</f>
        <v>3115</v>
      </c>
      <c r="AO20" s="2">
        <f>12*ROUND(MAX(($B20-3500)*{0.03,0.1,0.2,0.25,0.3,0.35,0.45}-{0,105,555,1005,2755,5505,13505},0),2)+LOOKUP(AO$2/12,{0,1500.001,4500.001,9000.001,35000.001,55000.001,80000.001},{0.03,0.1,0.2,0.25,0.3,0.35,0.45})*AO$2-LOOKUP(AO$2/12,{0,1500.001,4500.001,9000.001,35000.001,55000.001,80000.001},{0,105,555,1005,2755,5505,13505})</f>
        <v>3315</v>
      </c>
      <c r="AP20" s="2">
        <f>12*ROUND(MAX(($B20-3500)*{0.03,0.1,0.2,0.25,0.3,0.35,0.45}-{0,105,555,1005,2755,5505,13505},0),2)+LOOKUP(AP$2/12,{0,1500.001,4500.001,9000.001,35000.001,55000.001,80000.001},{0.03,0.1,0.2,0.25,0.3,0.35,0.45})*AP$2-LOOKUP(AP$2/12,{0,1500.001,4500.001,9000.001,35000.001,55000.001,80000.001},{0,105,555,1005,2755,5505,13505})</f>
        <v>3515</v>
      </c>
      <c r="AQ20" s="2">
        <f>12*ROUND(MAX(($B20-3500)*{0.03,0.1,0.2,0.25,0.3,0.35,0.45}-{0,105,555,1005,2755,5505,13505},0),2)+LOOKUP(AQ$2/12,{0,1500.001,4500.001,9000.001,35000.001,55000.001,80000.001},{0.03,0.1,0.2,0.25,0.3,0.35,0.45})*AQ$2-LOOKUP(AQ$2/12,{0,1500.001,4500.001,9000.001,35000.001,55000.001,80000.001},{0,105,555,1005,2755,5505,13505})</f>
        <v>3715</v>
      </c>
      <c r="AR20" s="2">
        <f>12*ROUND(MAX(($B20-3500)*{0.03,0.1,0.2,0.25,0.3,0.35,0.45}-{0,105,555,1005,2755,5505,13505},0),2)+LOOKUP(AR$2/12,{0,1500.001,4500.001,9000.001,35000.001,55000.001,80000.001},{0.03,0.1,0.2,0.25,0.3,0.35,0.45})*AR$2-LOOKUP(AR$2/12,{0,1500.001,4500.001,9000.001,35000.001,55000.001,80000.001},{0,105,555,1005,2755,5505,13505})</f>
        <v>3915</v>
      </c>
      <c r="AS20" s="2">
        <f>12*ROUND(MAX(($B20-3500)*{0.03,0.1,0.2,0.25,0.3,0.35,0.45}-{0,105,555,1005,2755,5505,13505},0),2)+LOOKUP(AS$2/12,{0,1500.001,4500.001,9000.001,35000.001,55000.001,80000.001},{0.03,0.1,0.2,0.25,0.3,0.35,0.45})*AS$2-LOOKUP(AS$2/12,{0,1500.001,4500.001,9000.001,35000.001,55000.001,80000.001},{0,105,555,1005,2755,5505,13505})</f>
        <v>4415</v>
      </c>
      <c r="AT20" s="12">
        <f>12*ROUND(MAX(($B20-3500)*{0.03,0.1,0.2,0.25,0.3,0.35,0.45}-{0,105,555,1005,2755,5505,13505},0),2)+LOOKUP(AT$2/12,{0,1500.001,4500.001,9000.001,35000.001,55000.001,80000.001},{0.03,0.1,0.2,0.25,0.3,0.35,0.45})*AT$2-LOOKUP(AT$2/12,{0,1500.001,4500.001,9000.001,35000.001,55000.001,80000.001},{0,105,555,1005,2755,5505,13505})</f>
        <v>4915</v>
      </c>
      <c r="AU20" s="2">
        <f>12*ROUND(MAX(($B20-3500)*{0.03,0.1,0.2,0.25,0.3,0.35,0.45}-{0,105,555,1005,2755,5505,13505},0),2)+LOOKUP(AU$2/12,{0,1500.001,4500.001,9000.001,35000.001,55000.001,80000.001},{0.03,0.1,0.2,0.25,0.3,0.35,0.45})*AU$2-LOOKUP(AU$2/12,{0,1500.001,4500.001,9000.001,35000.001,55000.001,80000.001},{0,105,555,1005,2755,5505,13505})</f>
        <v>5415</v>
      </c>
      <c r="AV20" s="2">
        <f>12*ROUND(MAX(($B20-3500)*{0.03,0.1,0.2,0.25,0.3,0.35,0.45}-{0,105,555,1005,2755,5505,13505},0),2)+LOOKUP(AV$2/12,{0,1500.001,4500.001,9000.001,35000.001,55000.001,80000.001},{0.03,0.1,0.2,0.25,0.3,0.35,0.45})*AV$2-LOOKUP(AV$2/12,{0,1500.001,4500.001,9000.001,35000.001,55000.001,80000.001},{0,105,555,1005,2755,5505,13505})</f>
        <v>5915</v>
      </c>
      <c r="AW20" s="2">
        <f>12*ROUND(MAX(($B20-3500)*{0.03,0.1,0.2,0.25,0.3,0.35,0.45}-{0,105,555,1005,2755,5505,13505},0),2)+LOOKUP(AW$2/12,{0,1500.001,4500.001,9000.001,35000.001,55000.001,80000.001},{0.03,0.1,0.2,0.25,0.3,0.35,0.45})*AW$2-LOOKUP(AW$2/12,{0,1500.001,4500.001,9000.001,35000.001,55000.001,80000.001},{0,105,555,1005,2755,5505,13505})</f>
        <v>11465</v>
      </c>
      <c r="AX20" s="2">
        <f>12*ROUND(MAX(($B20-3500)*{0.03,0.1,0.2,0.25,0.3,0.35,0.45}-{0,105,555,1005,2755,5505,13505},0),2)+LOOKUP(AX$2/12,{0,1500.001,4500.001,9000.001,35000.001,55000.001,80000.001},{0.03,0.1,0.2,0.25,0.3,0.35,0.45})*AX$2-LOOKUP(AX$2/12,{0,1500.001,4500.001,9000.001,35000.001,55000.001,80000.001},{0,105,555,1005,2755,5505,13505})</f>
        <v>12465</v>
      </c>
      <c r="AY20" s="2">
        <f>12*ROUND(MAX(($B20-3500)*{0.03,0.1,0.2,0.25,0.3,0.35,0.45}-{0,105,555,1005,2755,5505,13505},0),2)+LOOKUP(AY$2/12,{0,1500.001,4500.001,9000.001,35000.001,55000.001,80000.001},{0.03,0.1,0.2,0.25,0.3,0.35,0.45})*AY$2-LOOKUP(AY$2/12,{0,1500.001,4500.001,9000.001,35000.001,55000.001,80000.001},{0,105,555,1005,2755,5505,13505})</f>
        <v>13465</v>
      </c>
      <c r="AZ20" s="2">
        <f>12*ROUND(MAX(($B20-3500)*{0.03,0.1,0.2,0.25,0.3,0.35,0.45}-{0,105,555,1005,2755,5505,13505},0),2)+LOOKUP(AZ$2/12,{0,1500.001,4500.001,9000.001,35000.001,55000.001,80000.001},{0.03,0.1,0.2,0.25,0.3,0.35,0.45})*AZ$2-LOOKUP(AZ$2/12,{0,1500.001,4500.001,9000.001,35000.001,55000.001,80000.001},{0,105,555,1005,2755,5505,13505})</f>
        <v>14465</v>
      </c>
      <c r="BA20" s="2">
        <f>12*ROUND(MAX(($B20-3500)*{0.03,0.1,0.2,0.25,0.3,0.35,0.45}-{0,105,555,1005,2755,5505,13505},0),2)+LOOKUP(BA$2/12,{0,1500.001,4500.001,9000.001,35000.001,55000.001,80000.001},{0.03,0.1,0.2,0.25,0.3,0.35,0.45})*BA$2-LOOKUP(BA$2/12,{0,1500.001,4500.001,9000.001,35000.001,55000.001,80000.001},{0,105,555,1005,2755,5505,13505})</f>
        <v>15465</v>
      </c>
      <c r="BB20" s="2">
        <f>12*ROUND(MAX(($B20-3500)*{0.03,0.1,0.2,0.25,0.3,0.35,0.45}-{0,105,555,1005,2755,5505,13505},0),2)+LOOKUP(BB$2/12,{0,1500.001,4500.001,9000.001,35000.001,55000.001,80000.001},{0.03,0.1,0.2,0.25,0.3,0.35,0.45})*BB$2-LOOKUP(BB$2/12,{0,1500.001,4500.001,9000.001,35000.001,55000.001,80000.001},{0,105,555,1005,2755,5505,13505})</f>
        <v>16465</v>
      </c>
      <c r="BC20" s="2">
        <f>12*ROUND(MAX(($B20-3500)*{0.03,0.1,0.2,0.25,0.3,0.35,0.45}-{0,105,555,1005,2755,5505,13505},0),2)+LOOKUP(BC$2/12,{0,1500.001,4500.001,9000.001,35000.001,55000.001,80000.001},{0.03,0.1,0.2,0.25,0.3,0.35,0.45})*BC$2-LOOKUP(BC$2/12,{0,1500.001,4500.001,9000.001,35000.001,55000.001,80000.001},{0,105,555,1005,2755,5505,13505})</f>
        <v>17465</v>
      </c>
      <c r="BD20" s="2">
        <f>12*ROUND(MAX(($B20-3500)*{0.03,0.1,0.2,0.25,0.3,0.35,0.45}-{0,105,555,1005,2755,5505,13505},0),2)+LOOKUP(BD$2/12,{0,1500.001,4500.001,9000.001,35000.001,55000.001,80000.001},{0.03,0.1,0.2,0.25,0.3,0.35,0.45})*BD$2-LOOKUP(BD$2/12,{0,1500.001,4500.001,9000.001,35000.001,55000.001,80000.001},{0,105,555,1005,2755,5505,13505})</f>
        <v>18465</v>
      </c>
      <c r="BE20" s="2">
        <f>12*ROUND(MAX(($B20-3500)*{0.03,0.1,0.2,0.25,0.3,0.35,0.45}-{0,105,555,1005,2755,5505,13505},0),2)+LOOKUP(BE$2/12,{0,1500.001,4500.001,9000.001,35000.001,55000.001,80000.001},{0.03,0.1,0.2,0.25,0.3,0.35,0.45})*BE$2-LOOKUP(BE$2/12,{0,1500.001,4500.001,9000.001,35000.001,55000.001,80000.001},{0,105,555,1005,2755,5505,13505})</f>
        <v>19465</v>
      </c>
      <c r="BF20" s="2">
        <f>12*ROUND(MAX(($B20-3500)*{0.03,0.1,0.2,0.25,0.3,0.35,0.45}-{0,105,555,1005,2755,5505,13505},0),2)+LOOKUP(BF$2/12,{0,1500.001,4500.001,9000.001,35000.001,55000.001,80000.001},{0.03,0.1,0.2,0.25,0.3,0.35,0.45})*BF$2-LOOKUP(BF$2/12,{0,1500.001,4500.001,9000.001,35000.001,55000.001,80000.001},{0,105,555,1005,2755,5505,13505})</f>
        <v>20465</v>
      </c>
    </row>
    <row r="21" spans="1:58">
      <c r="A21" s="21"/>
      <c r="B21" s="22">
        <v>5600</v>
      </c>
      <c r="C21" s="24">
        <f>12*ROUND(MAX(($B21-3500)*{0.03,0.1,0.2,0.25,0.3,0.35,0.45}-{0,105,555,1005,2755,5505,13505},0),2)+LOOKUP(C$2/12,{0,1500.001,4500.001,9000.001,35000.001,55000.001,80000.001},{0.03,0.1,0.2,0.25,0.3,0.35,0.45})*C$2-LOOKUP(C$2/12,{0,1500.001,4500.001,9000.001,35000.001,55000.001,80000.001},{0,105,555,1005,2755,5505,13505})</f>
        <v>1260</v>
      </c>
      <c r="D21" s="24">
        <f>12*ROUND(MAX(($B21-3500)*{0.03,0.1,0.2,0.25,0.3,0.35,0.45}-{0,105,555,1005,2755,5505,13505},0),2)+LOOKUP(D$2/12,{0,1500.001,4500.001,9000.001,35000.001,55000.001,80000.001},{0.03,0.1,0.2,0.25,0.3,0.35,0.45})*D$2-LOOKUP(D$2/12,{0,1500.001,4500.001,9000.001,35000.001,55000.001,80000.001},{0,105,555,1005,2755,5505,13505})</f>
        <v>1266</v>
      </c>
      <c r="E21" s="24">
        <f>12*ROUND(MAX(($B21-3500)*{0.03,0.1,0.2,0.25,0.3,0.35,0.45}-{0,105,555,1005,2755,5505,13505},0),2)+LOOKUP(E$2/12,{0,1500.001,4500.001,9000.001,35000.001,55000.001,80000.001},{0.03,0.1,0.2,0.25,0.3,0.35,0.45})*E$2-LOOKUP(E$2/12,{0,1500.001,4500.001,9000.001,35000.001,55000.001,80000.001},{0,105,555,1005,2755,5505,13505})</f>
        <v>1272</v>
      </c>
      <c r="F21" s="24">
        <f>12*ROUND(MAX(($B21-3500)*{0.03,0.1,0.2,0.25,0.3,0.35,0.45}-{0,105,555,1005,2755,5505,13505},0),2)+LOOKUP(F$2/12,{0,1500.001,4500.001,9000.001,35000.001,55000.001,80000.001},{0.03,0.1,0.2,0.25,0.3,0.35,0.45})*F$2-LOOKUP(F$2/12,{0,1500.001,4500.001,9000.001,35000.001,55000.001,80000.001},{0,105,555,1005,2755,5505,13505})</f>
        <v>1278</v>
      </c>
      <c r="G21" s="24">
        <f>12*ROUND(MAX(($B21-3500)*{0.03,0.1,0.2,0.25,0.3,0.35,0.45}-{0,105,555,1005,2755,5505,13505},0),2)+LOOKUP(G$2/12,{0,1500.001,4500.001,9000.001,35000.001,55000.001,80000.001},{0.03,0.1,0.2,0.25,0.3,0.35,0.45})*G$2-LOOKUP(G$2/12,{0,1500.001,4500.001,9000.001,35000.001,55000.001,80000.001},{0,105,555,1005,2755,5505,13505})</f>
        <v>1284</v>
      </c>
      <c r="H21" s="24">
        <f>12*ROUND(MAX(($B21-3500)*{0.03,0.1,0.2,0.25,0.3,0.35,0.45}-{0,105,555,1005,2755,5505,13505},0),2)+LOOKUP(H$2/12,{0,1500.001,4500.001,9000.001,35000.001,55000.001,80000.001},{0.03,0.1,0.2,0.25,0.3,0.35,0.45})*H$2-LOOKUP(H$2/12,{0,1500.001,4500.001,9000.001,35000.001,55000.001,80000.001},{0,105,555,1005,2755,5505,13505})</f>
        <v>1290</v>
      </c>
      <c r="I21" s="24">
        <f>12*ROUND(MAX(($B21-3500)*{0.03,0.1,0.2,0.25,0.3,0.35,0.45}-{0,105,555,1005,2755,5505,13505},0),2)+LOOKUP(I$2/12,{0,1500.001,4500.001,9000.001,35000.001,55000.001,80000.001},{0.03,0.1,0.2,0.25,0.3,0.35,0.45})*I$2-LOOKUP(I$2/12,{0,1500.001,4500.001,9000.001,35000.001,55000.001,80000.001},{0,105,555,1005,2755,5505,13505})</f>
        <v>1296</v>
      </c>
      <c r="J21" s="24">
        <f>12*ROUND(MAX(($B21-3500)*{0.03,0.1,0.2,0.25,0.3,0.35,0.45}-{0,105,555,1005,2755,5505,13505},0),2)+LOOKUP(J$2/12,{0,1500.001,4500.001,9000.001,35000.001,55000.001,80000.001},{0.03,0.1,0.2,0.25,0.3,0.35,0.45})*J$2-LOOKUP(J$2/12,{0,1500.001,4500.001,9000.001,35000.001,55000.001,80000.001},{0,105,555,1005,2755,5505,13505})</f>
        <v>1302</v>
      </c>
      <c r="K21" s="24">
        <f>12*ROUND(MAX(($B21-3500)*{0.03,0.1,0.2,0.25,0.3,0.35,0.45}-{0,105,555,1005,2755,5505,13505},0),2)+LOOKUP(K$2/12,{0,1500.001,4500.001,9000.001,35000.001,55000.001,80000.001},{0.03,0.1,0.2,0.25,0.3,0.35,0.45})*K$2-LOOKUP(K$2/12,{0,1500.001,4500.001,9000.001,35000.001,55000.001,80000.001},{0,105,555,1005,2755,5505,13505})</f>
        <v>1308</v>
      </c>
      <c r="L21" s="24">
        <f>12*ROUND(MAX(($B21-3500)*{0.03,0.1,0.2,0.25,0.3,0.35,0.45}-{0,105,555,1005,2755,5505,13505},0),2)+LOOKUP(L$2/12,{0,1500.001,4500.001,9000.001,35000.001,55000.001,80000.001},{0.03,0.1,0.2,0.25,0.3,0.35,0.45})*L$2-LOOKUP(L$2/12,{0,1500.001,4500.001,9000.001,35000.001,55000.001,80000.001},{0,105,555,1005,2755,5505,13505})</f>
        <v>1314</v>
      </c>
      <c r="M21" s="29">
        <f>12*ROUND(MAX(($B21-3500)*{0.03,0.1,0.2,0.25,0.3,0.35,0.45}-{0,105,555,1005,2755,5505,13505},0),2)+LOOKUP(M$2/12,{0,1500.001,4500.001,9000.001,35000.001,55000.001,80000.001},{0.03,0.1,0.2,0.25,0.3,0.35,0.45})*M$2-LOOKUP(M$2/12,{0,1500.001,4500.001,9000.001,35000.001,55000.001,80000.001},{0,105,555,1005,2755,5505,13505})</f>
        <v>1320</v>
      </c>
      <c r="N21" s="24">
        <f>12*ROUND(MAX(($B21-3500)*{0.03,0.1,0.2,0.25,0.3,0.35,0.45}-{0,105,555,1005,2755,5505,13505},0),2)+LOOKUP(N$2/12,{0,1500.001,4500.001,9000.001,35000.001,55000.001,80000.001},{0.03,0.1,0.2,0.25,0.3,0.35,0.45})*N$2-LOOKUP(N$2/12,{0,1500.001,4500.001,9000.001,35000.001,55000.001,80000.001},{0,105,555,1005,2755,5505,13505})</f>
        <v>1335</v>
      </c>
      <c r="O21" s="24">
        <f>12*ROUND(MAX(($B21-3500)*{0.03,0.1,0.2,0.25,0.3,0.35,0.45}-{0,105,555,1005,2755,5505,13505},0),2)+LOOKUP(O$2/12,{0,1500.001,4500.001,9000.001,35000.001,55000.001,80000.001},{0.03,0.1,0.2,0.25,0.3,0.35,0.45})*O$2-LOOKUP(O$2/12,{0,1500.001,4500.001,9000.001,35000.001,55000.001,80000.001},{0,105,555,1005,2755,5505,13505})</f>
        <v>1350</v>
      </c>
      <c r="P21" s="24">
        <f>12*ROUND(MAX(($B21-3500)*{0.03,0.1,0.2,0.25,0.3,0.35,0.45}-{0,105,555,1005,2755,5505,13505},0),2)+LOOKUP(P$2/12,{0,1500.001,4500.001,9000.001,35000.001,55000.001,80000.001},{0.03,0.1,0.2,0.25,0.3,0.35,0.45})*P$2-LOOKUP(P$2/12,{0,1500.001,4500.001,9000.001,35000.001,55000.001,80000.001},{0,105,555,1005,2755,5505,13505})</f>
        <v>1365</v>
      </c>
      <c r="Q21" s="24">
        <f>12*ROUND(MAX(($B21-3500)*{0.03,0.1,0.2,0.25,0.3,0.35,0.45}-{0,105,555,1005,2755,5505,13505},0),2)+LOOKUP(Q$2/12,{0,1500.001,4500.001,9000.001,35000.001,55000.001,80000.001},{0.03,0.1,0.2,0.25,0.3,0.35,0.45})*Q$2-LOOKUP(Q$2/12,{0,1500.001,4500.001,9000.001,35000.001,55000.001,80000.001},{0,105,555,1005,2755,5505,13505})</f>
        <v>1380</v>
      </c>
      <c r="R21" s="24">
        <f>12*ROUND(MAX(($B21-3500)*{0.03,0.1,0.2,0.25,0.3,0.35,0.45}-{0,105,555,1005,2755,5505,13505},0),2)+LOOKUP(R$2/12,{0,1500.001,4500.001,9000.001,35000.001,55000.001,80000.001},{0.03,0.1,0.2,0.25,0.3,0.35,0.45})*R$2-LOOKUP(R$2/12,{0,1500.001,4500.001,9000.001,35000.001,55000.001,80000.001},{0,105,555,1005,2755,5505,13505})</f>
        <v>1395</v>
      </c>
      <c r="S21" s="24">
        <f>12*ROUND(MAX(($B21-3500)*{0.03,0.1,0.2,0.25,0.3,0.35,0.45}-{0,105,555,1005,2755,5505,13505},0),2)+LOOKUP(S$2/12,{0,1500.001,4500.001,9000.001,35000.001,55000.001,80000.001},{0.03,0.1,0.2,0.25,0.3,0.35,0.45})*S$2-LOOKUP(S$2/12,{0,1500.001,4500.001,9000.001,35000.001,55000.001,80000.001},{0,105,555,1005,2755,5505,13505})</f>
        <v>1410</v>
      </c>
      <c r="T21" s="2">
        <f>12*ROUND(MAX(($B21-3500)*{0.03,0.1,0.2,0.25,0.3,0.35,0.45}-{0,105,555,1005,2755,5505,13505},0),2)+LOOKUP(T$2/12,{0,1500.001,4500.001,9000.001,35000.001,55000.001,80000.001},{0.03,0.1,0.2,0.25,0.3,0.35,0.45})*T$2-LOOKUP(T$2/12,{0,1500.001,4500.001,9000.001,35000.001,55000.001,80000.001},{0,105,555,1005,2755,5505,13505})</f>
        <v>1425</v>
      </c>
      <c r="U21" s="2">
        <f>12*ROUND(MAX(($B21-3500)*{0.03,0.1,0.2,0.25,0.3,0.35,0.45}-{0,105,555,1005,2755,5505,13505},0),2)+LOOKUP(U$2/12,{0,1500.001,4500.001,9000.001,35000.001,55000.001,80000.001},{0.03,0.1,0.2,0.25,0.3,0.35,0.45})*U$2-LOOKUP(U$2/12,{0,1500.001,4500.001,9000.001,35000.001,55000.001,80000.001},{0,105,555,1005,2755,5505,13505})</f>
        <v>1440</v>
      </c>
      <c r="V21" s="2">
        <f>12*ROUND(MAX(($B21-3500)*{0.03,0.1,0.2,0.25,0.3,0.35,0.45}-{0,105,555,1005,2755,5505,13505},0),2)+LOOKUP(V$2/12,{0,1500.001,4500.001,9000.001,35000.001,55000.001,80000.001},{0.03,0.1,0.2,0.25,0.3,0.35,0.45})*V$2-LOOKUP(V$2/12,{0,1500.001,4500.001,9000.001,35000.001,55000.001,80000.001},{0,105,555,1005,2755,5505,13505})</f>
        <v>1455</v>
      </c>
      <c r="W21" s="2">
        <f>12*ROUND(MAX(($B21-3500)*{0.03,0.1,0.2,0.25,0.3,0.35,0.45}-{0,105,555,1005,2755,5505,13505},0),2)+LOOKUP(W$2/12,{0,1500.001,4500.001,9000.001,35000.001,55000.001,80000.001},{0.03,0.1,0.2,0.25,0.3,0.35,0.45})*W$2-LOOKUP(W$2/12,{0,1500.001,4500.001,9000.001,35000.001,55000.001,80000.001},{0,105,555,1005,2755,5505,13505})</f>
        <v>1470</v>
      </c>
      <c r="X21" s="2">
        <f>12*ROUND(MAX(($B21-3500)*{0.03,0.1,0.2,0.25,0.3,0.35,0.45}-{0,105,555,1005,2755,5505,13505},0),2)+LOOKUP(X$2/12,{0,1500.001,4500.001,9000.001,35000.001,55000.001,80000.001},{0.03,0.1,0.2,0.25,0.3,0.35,0.45})*X$2-LOOKUP(X$2/12,{0,1500.001,4500.001,9000.001,35000.001,55000.001,80000.001},{0,105,555,1005,2755,5505,13505})</f>
        <v>1485</v>
      </c>
      <c r="Y21" s="2">
        <f>12*ROUND(MAX(($B21-3500)*{0.03,0.1,0.2,0.25,0.3,0.35,0.45}-{0,105,555,1005,2755,5505,13505},0),2)+LOOKUP(Y$2/12,{0,1500.001,4500.001,9000.001,35000.001,55000.001,80000.001},{0.03,0.1,0.2,0.25,0.3,0.35,0.45})*Y$2-LOOKUP(Y$2/12,{0,1500.001,4500.001,9000.001,35000.001,55000.001,80000.001},{0,105,555,1005,2755,5505,13505})</f>
        <v>1500</v>
      </c>
      <c r="Z21" s="2">
        <f>12*ROUND(MAX(($B21-3500)*{0.03,0.1,0.2,0.25,0.3,0.35,0.45}-{0,105,555,1005,2755,5505,13505},0),2)+LOOKUP(Z$2/12,{0,1500.001,4500.001,9000.001,35000.001,55000.001,80000.001},{0.03,0.1,0.2,0.25,0.3,0.35,0.45})*Z$2-LOOKUP(Z$2/12,{0,1500.001,4500.001,9000.001,35000.001,55000.001,80000.001},{0,105,555,1005,2755,5505,13505})</f>
        <v>1515</v>
      </c>
      <c r="AA21" s="2">
        <f>12*ROUND(MAX(($B21-3500)*{0.03,0.1,0.2,0.25,0.3,0.35,0.45}-{0,105,555,1005,2755,5505,13505},0),2)+LOOKUP(AA$2/12,{0,1500.001,4500.001,9000.001,35000.001,55000.001,80000.001},{0.03,0.1,0.2,0.25,0.3,0.35,0.45})*AA$2-LOOKUP(AA$2/12,{0,1500.001,4500.001,9000.001,35000.001,55000.001,80000.001},{0,105,555,1005,2755,5505,13505})</f>
        <v>1530</v>
      </c>
      <c r="AB21" s="2">
        <f>12*ROUND(MAX(($B21-3500)*{0.03,0.1,0.2,0.25,0.3,0.35,0.45}-{0,105,555,1005,2755,5505,13505},0),2)+LOOKUP(AB$2/12,{0,1500.001,4500.001,9000.001,35000.001,55000.001,80000.001},{0.03,0.1,0.2,0.25,0.3,0.35,0.45})*AB$2-LOOKUP(AB$2/12,{0,1500.001,4500.001,9000.001,35000.001,55000.001,80000.001},{0,105,555,1005,2755,5505,13505})</f>
        <v>1545</v>
      </c>
      <c r="AC21" s="12">
        <f>12*ROUND(MAX(($B21-3500)*{0.03,0.1,0.2,0.25,0.3,0.35,0.45}-{0,105,555,1005,2755,5505,13505},0),2)+LOOKUP(AC$2/12,{0,1500.001,4500.001,9000.001,35000.001,55000.001,80000.001},{0.03,0.1,0.2,0.25,0.3,0.35,0.45})*AC$2-LOOKUP(AC$2/12,{0,1500.001,4500.001,9000.001,35000.001,55000.001,80000.001},{0,105,555,1005,2755,5505,13505})</f>
        <v>1560</v>
      </c>
      <c r="AD21" s="2">
        <f>12*ROUND(MAX(($B21-3500)*{0.03,0.1,0.2,0.25,0.3,0.35,0.45}-{0,105,555,1005,2755,5505,13505},0),2)+LOOKUP(AD$2/12,{0,1500.001,4500.001,9000.001,35000.001,55000.001,80000.001},{0.03,0.1,0.2,0.25,0.3,0.35,0.45})*AD$2-LOOKUP(AD$2/12,{0,1500.001,4500.001,9000.001,35000.001,55000.001,80000.001},{0,105,555,1005,2755,5505,13505})</f>
        <v>1590</v>
      </c>
      <c r="AE21" s="2">
        <f>12*ROUND(MAX(($B21-3500)*{0.03,0.1,0.2,0.25,0.3,0.35,0.45}-{0,105,555,1005,2755,5505,13505},0),2)+LOOKUP(AE$2/12,{0,1500.001,4500.001,9000.001,35000.001,55000.001,80000.001},{0.03,0.1,0.2,0.25,0.3,0.35,0.45})*AE$2-LOOKUP(AE$2/12,{0,1500.001,4500.001,9000.001,35000.001,55000.001,80000.001},{0,105,555,1005,2755,5505,13505})</f>
        <v>1620</v>
      </c>
      <c r="AF21" s="2">
        <f>12*ROUND(MAX(($B21-3500)*{0.03,0.1,0.2,0.25,0.3,0.35,0.45}-{0,105,555,1005,2755,5505,13505},0),2)+LOOKUP(AF$2/12,{0,1500.001,4500.001,9000.001,35000.001,55000.001,80000.001},{0.03,0.1,0.2,0.25,0.3,0.35,0.45})*AF$2-LOOKUP(AF$2/12,{0,1500.001,4500.001,9000.001,35000.001,55000.001,80000.001},{0,105,555,1005,2755,5505,13505})</f>
        <v>1650</v>
      </c>
      <c r="AG21" s="2">
        <f>12*ROUND(MAX(($B21-3500)*{0.03,0.1,0.2,0.25,0.3,0.35,0.45}-{0,105,555,1005,2755,5505,13505},0),2)+LOOKUP(AG$2/12,{0,1500.001,4500.001,9000.001,35000.001,55000.001,80000.001},{0.03,0.1,0.2,0.25,0.3,0.35,0.45})*AG$2-LOOKUP(AG$2/12,{0,1500.001,4500.001,9000.001,35000.001,55000.001,80000.001},{0,105,555,1005,2755,5505,13505})</f>
        <v>1680</v>
      </c>
      <c r="AH21" s="2">
        <f>12*ROUND(MAX(($B21-3500)*{0.03,0.1,0.2,0.25,0.3,0.35,0.45}-{0,105,555,1005,2755,5505,13505},0),2)+LOOKUP(AH$2/12,{0,1500.001,4500.001,9000.001,35000.001,55000.001,80000.001},{0.03,0.1,0.2,0.25,0.3,0.35,0.45})*AH$2-LOOKUP(AH$2/12,{0,1500.001,4500.001,9000.001,35000.001,55000.001,80000.001},{0,105,555,1005,2755,5505,13505})</f>
        <v>1710</v>
      </c>
      <c r="AI21" s="2">
        <f>12*ROUND(MAX(($B21-3500)*{0.03,0.1,0.2,0.25,0.3,0.35,0.45}-{0,105,555,1005,2755,5505,13505},0),2)+LOOKUP(AI$2/12,{0,1500.001,4500.001,9000.001,35000.001,55000.001,80000.001},{0.03,0.1,0.2,0.25,0.3,0.35,0.45})*AI$2-LOOKUP(AI$2/12,{0,1500.001,4500.001,9000.001,35000.001,55000.001,80000.001},{0,105,555,1005,2755,5505,13505})</f>
        <v>1740</v>
      </c>
      <c r="AJ21" s="2">
        <f>12*ROUND(MAX(($B21-3500)*{0.03,0.1,0.2,0.25,0.3,0.35,0.45}-{0,105,555,1005,2755,5505,13505},0),2)+LOOKUP(AJ$2/12,{0,1500.001,4500.001,9000.001,35000.001,55000.001,80000.001},{0.03,0.1,0.2,0.25,0.3,0.35,0.45})*AJ$2-LOOKUP(AJ$2/12,{0,1500.001,4500.001,9000.001,35000.001,55000.001,80000.001},{0,105,555,1005,2755,5505,13505})</f>
        <v>1770</v>
      </c>
      <c r="AK21" s="2">
        <f>12*ROUND(MAX(($B21-3500)*{0.03,0.1,0.2,0.25,0.3,0.35,0.45}-{0,105,555,1005,2755,5505,13505},0),2)+LOOKUP(AK$2/12,{0,1500.001,4500.001,9000.001,35000.001,55000.001,80000.001},{0.03,0.1,0.2,0.25,0.3,0.35,0.45})*AK$2-LOOKUP(AK$2/12,{0,1500.001,4500.001,9000.001,35000.001,55000.001,80000.001},{0,105,555,1005,2755,5505,13505})</f>
        <v>1800</v>
      </c>
      <c r="AL21" s="2">
        <f>12*ROUND(MAX(($B21-3500)*{0.03,0.1,0.2,0.25,0.3,0.35,0.45}-{0,105,555,1005,2755,5505,13505},0),2)+LOOKUP(AL$2/12,{0,1500.001,4500.001,9000.001,35000.001,55000.001,80000.001},{0.03,0.1,0.2,0.25,0.3,0.35,0.45})*AL$2-LOOKUP(AL$2/12,{0,1500.001,4500.001,9000.001,35000.001,55000.001,80000.001},{0,105,555,1005,2755,5505,13505})</f>
        <v>3055</v>
      </c>
      <c r="AM21" s="2">
        <f>12*ROUND(MAX(($B21-3500)*{0.03,0.1,0.2,0.25,0.3,0.35,0.45}-{0,105,555,1005,2755,5505,13505},0),2)+LOOKUP(AM$2/12,{0,1500.001,4500.001,9000.001,35000.001,55000.001,80000.001},{0.03,0.1,0.2,0.25,0.3,0.35,0.45})*AM$2-LOOKUP(AM$2/12,{0,1500.001,4500.001,9000.001,35000.001,55000.001,80000.001},{0,105,555,1005,2755,5505,13505})</f>
        <v>3155</v>
      </c>
      <c r="AN21" s="2">
        <f>12*ROUND(MAX(($B21-3500)*{0.03,0.1,0.2,0.25,0.3,0.35,0.45}-{0,105,555,1005,2755,5505,13505},0),2)+LOOKUP(AN$2/12,{0,1500.001,4500.001,9000.001,35000.001,55000.001,80000.001},{0.03,0.1,0.2,0.25,0.3,0.35,0.45})*AN$2-LOOKUP(AN$2/12,{0,1500.001,4500.001,9000.001,35000.001,55000.001,80000.001},{0,105,555,1005,2755,5505,13505})</f>
        <v>3355</v>
      </c>
      <c r="AO21" s="2">
        <f>12*ROUND(MAX(($B21-3500)*{0.03,0.1,0.2,0.25,0.3,0.35,0.45}-{0,105,555,1005,2755,5505,13505},0),2)+LOOKUP(AO$2/12,{0,1500.001,4500.001,9000.001,35000.001,55000.001,80000.001},{0.03,0.1,0.2,0.25,0.3,0.35,0.45})*AO$2-LOOKUP(AO$2/12,{0,1500.001,4500.001,9000.001,35000.001,55000.001,80000.001},{0,105,555,1005,2755,5505,13505})</f>
        <v>3555</v>
      </c>
      <c r="AP21" s="2">
        <f>12*ROUND(MAX(($B21-3500)*{0.03,0.1,0.2,0.25,0.3,0.35,0.45}-{0,105,555,1005,2755,5505,13505},0),2)+LOOKUP(AP$2/12,{0,1500.001,4500.001,9000.001,35000.001,55000.001,80000.001},{0.03,0.1,0.2,0.25,0.3,0.35,0.45})*AP$2-LOOKUP(AP$2/12,{0,1500.001,4500.001,9000.001,35000.001,55000.001,80000.001},{0,105,555,1005,2755,5505,13505})</f>
        <v>3755</v>
      </c>
      <c r="AQ21" s="2">
        <f>12*ROUND(MAX(($B21-3500)*{0.03,0.1,0.2,0.25,0.3,0.35,0.45}-{0,105,555,1005,2755,5505,13505},0),2)+LOOKUP(AQ$2/12,{0,1500.001,4500.001,9000.001,35000.001,55000.001,80000.001},{0.03,0.1,0.2,0.25,0.3,0.35,0.45})*AQ$2-LOOKUP(AQ$2/12,{0,1500.001,4500.001,9000.001,35000.001,55000.001,80000.001},{0,105,555,1005,2755,5505,13505})</f>
        <v>3955</v>
      </c>
      <c r="AR21" s="2">
        <f>12*ROUND(MAX(($B21-3500)*{0.03,0.1,0.2,0.25,0.3,0.35,0.45}-{0,105,555,1005,2755,5505,13505},0),2)+LOOKUP(AR$2/12,{0,1500.001,4500.001,9000.001,35000.001,55000.001,80000.001},{0.03,0.1,0.2,0.25,0.3,0.35,0.45})*AR$2-LOOKUP(AR$2/12,{0,1500.001,4500.001,9000.001,35000.001,55000.001,80000.001},{0,105,555,1005,2755,5505,13505})</f>
        <v>4155</v>
      </c>
      <c r="AS21" s="2">
        <f>12*ROUND(MAX(($B21-3500)*{0.03,0.1,0.2,0.25,0.3,0.35,0.45}-{0,105,555,1005,2755,5505,13505},0),2)+LOOKUP(AS$2/12,{0,1500.001,4500.001,9000.001,35000.001,55000.001,80000.001},{0.03,0.1,0.2,0.25,0.3,0.35,0.45})*AS$2-LOOKUP(AS$2/12,{0,1500.001,4500.001,9000.001,35000.001,55000.001,80000.001},{0,105,555,1005,2755,5505,13505})</f>
        <v>4655</v>
      </c>
      <c r="AT21" s="12">
        <f>12*ROUND(MAX(($B21-3500)*{0.03,0.1,0.2,0.25,0.3,0.35,0.45}-{0,105,555,1005,2755,5505,13505},0),2)+LOOKUP(AT$2/12,{0,1500.001,4500.001,9000.001,35000.001,55000.001,80000.001},{0.03,0.1,0.2,0.25,0.3,0.35,0.45})*AT$2-LOOKUP(AT$2/12,{0,1500.001,4500.001,9000.001,35000.001,55000.001,80000.001},{0,105,555,1005,2755,5505,13505})</f>
        <v>5155</v>
      </c>
      <c r="AU21" s="2">
        <f>12*ROUND(MAX(($B21-3500)*{0.03,0.1,0.2,0.25,0.3,0.35,0.45}-{0,105,555,1005,2755,5505,13505},0),2)+LOOKUP(AU$2/12,{0,1500.001,4500.001,9000.001,35000.001,55000.001,80000.001},{0.03,0.1,0.2,0.25,0.3,0.35,0.45})*AU$2-LOOKUP(AU$2/12,{0,1500.001,4500.001,9000.001,35000.001,55000.001,80000.001},{0,105,555,1005,2755,5505,13505})</f>
        <v>5655</v>
      </c>
      <c r="AV21" s="2">
        <f>12*ROUND(MAX(($B21-3500)*{0.03,0.1,0.2,0.25,0.3,0.35,0.45}-{0,105,555,1005,2755,5505,13505},0),2)+LOOKUP(AV$2/12,{0,1500.001,4500.001,9000.001,35000.001,55000.001,80000.001},{0.03,0.1,0.2,0.25,0.3,0.35,0.45})*AV$2-LOOKUP(AV$2/12,{0,1500.001,4500.001,9000.001,35000.001,55000.001,80000.001},{0,105,555,1005,2755,5505,13505})</f>
        <v>6155</v>
      </c>
      <c r="AW21" s="2">
        <f>12*ROUND(MAX(($B21-3500)*{0.03,0.1,0.2,0.25,0.3,0.35,0.45}-{0,105,555,1005,2755,5505,13505},0),2)+LOOKUP(AW$2/12,{0,1500.001,4500.001,9000.001,35000.001,55000.001,80000.001},{0.03,0.1,0.2,0.25,0.3,0.35,0.45})*AW$2-LOOKUP(AW$2/12,{0,1500.001,4500.001,9000.001,35000.001,55000.001,80000.001},{0,105,555,1005,2755,5505,13505})</f>
        <v>11705</v>
      </c>
      <c r="AX21" s="2">
        <f>12*ROUND(MAX(($B21-3500)*{0.03,0.1,0.2,0.25,0.3,0.35,0.45}-{0,105,555,1005,2755,5505,13505},0),2)+LOOKUP(AX$2/12,{0,1500.001,4500.001,9000.001,35000.001,55000.001,80000.001},{0.03,0.1,0.2,0.25,0.3,0.35,0.45})*AX$2-LOOKUP(AX$2/12,{0,1500.001,4500.001,9000.001,35000.001,55000.001,80000.001},{0,105,555,1005,2755,5505,13505})</f>
        <v>12705</v>
      </c>
      <c r="AY21" s="2">
        <f>12*ROUND(MAX(($B21-3500)*{0.03,0.1,0.2,0.25,0.3,0.35,0.45}-{0,105,555,1005,2755,5505,13505},0),2)+LOOKUP(AY$2/12,{0,1500.001,4500.001,9000.001,35000.001,55000.001,80000.001},{0.03,0.1,0.2,0.25,0.3,0.35,0.45})*AY$2-LOOKUP(AY$2/12,{0,1500.001,4500.001,9000.001,35000.001,55000.001,80000.001},{0,105,555,1005,2755,5505,13505})</f>
        <v>13705</v>
      </c>
      <c r="AZ21" s="2">
        <f>12*ROUND(MAX(($B21-3500)*{0.03,0.1,0.2,0.25,0.3,0.35,0.45}-{0,105,555,1005,2755,5505,13505},0),2)+LOOKUP(AZ$2/12,{0,1500.001,4500.001,9000.001,35000.001,55000.001,80000.001},{0.03,0.1,0.2,0.25,0.3,0.35,0.45})*AZ$2-LOOKUP(AZ$2/12,{0,1500.001,4500.001,9000.001,35000.001,55000.001,80000.001},{0,105,555,1005,2755,5505,13505})</f>
        <v>14705</v>
      </c>
      <c r="BA21" s="2">
        <f>12*ROUND(MAX(($B21-3500)*{0.03,0.1,0.2,0.25,0.3,0.35,0.45}-{0,105,555,1005,2755,5505,13505},0),2)+LOOKUP(BA$2/12,{0,1500.001,4500.001,9000.001,35000.001,55000.001,80000.001},{0.03,0.1,0.2,0.25,0.3,0.35,0.45})*BA$2-LOOKUP(BA$2/12,{0,1500.001,4500.001,9000.001,35000.001,55000.001,80000.001},{0,105,555,1005,2755,5505,13505})</f>
        <v>15705</v>
      </c>
      <c r="BB21" s="2">
        <f>12*ROUND(MAX(($B21-3500)*{0.03,0.1,0.2,0.25,0.3,0.35,0.45}-{0,105,555,1005,2755,5505,13505},0),2)+LOOKUP(BB$2/12,{0,1500.001,4500.001,9000.001,35000.001,55000.001,80000.001},{0.03,0.1,0.2,0.25,0.3,0.35,0.45})*BB$2-LOOKUP(BB$2/12,{0,1500.001,4500.001,9000.001,35000.001,55000.001,80000.001},{0,105,555,1005,2755,5505,13505})</f>
        <v>16705</v>
      </c>
      <c r="BC21" s="2">
        <f>12*ROUND(MAX(($B21-3500)*{0.03,0.1,0.2,0.25,0.3,0.35,0.45}-{0,105,555,1005,2755,5505,13505},0),2)+LOOKUP(BC$2/12,{0,1500.001,4500.001,9000.001,35000.001,55000.001,80000.001},{0.03,0.1,0.2,0.25,0.3,0.35,0.45})*BC$2-LOOKUP(BC$2/12,{0,1500.001,4500.001,9000.001,35000.001,55000.001,80000.001},{0,105,555,1005,2755,5505,13505})</f>
        <v>17705</v>
      </c>
      <c r="BD21" s="2">
        <f>12*ROUND(MAX(($B21-3500)*{0.03,0.1,0.2,0.25,0.3,0.35,0.45}-{0,105,555,1005,2755,5505,13505},0),2)+LOOKUP(BD$2/12,{0,1500.001,4500.001,9000.001,35000.001,55000.001,80000.001},{0.03,0.1,0.2,0.25,0.3,0.35,0.45})*BD$2-LOOKUP(BD$2/12,{0,1500.001,4500.001,9000.001,35000.001,55000.001,80000.001},{0,105,555,1005,2755,5505,13505})</f>
        <v>18705</v>
      </c>
      <c r="BE21" s="2">
        <f>12*ROUND(MAX(($B21-3500)*{0.03,0.1,0.2,0.25,0.3,0.35,0.45}-{0,105,555,1005,2755,5505,13505},0),2)+LOOKUP(BE$2/12,{0,1500.001,4500.001,9000.001,35000.001,55000.001,80000.001},{0.03,0.1,0.2,0.25,0.3,0.35,0.45})*BE$2-LOOKUP(BE$2/12,{0,1500.001,4500.001,9000.001,35000.001,55000.001,80000.001},{0,105,555,1005,2755,5505,13505})</f>
        <v>19705</v>
      </c>
      <c r="BF21" s="2">
        <f>12*ROUND(MAX(($B21-3500)*{0.03,0.1,0.2,0.25,0.3,0.35,0.45}-{0,105,555,1005,2755,5505,13505},0),2)+LOOKUP(BF$2/12,{0,1500.001,4500.001,9000.001,35000.001,55000.001,80000.001},{0.03,0.1,0.2,0.25,0.3,0.35,0.45})*BF$2-LOOKUP(BF$2/12,{0,1500.001,4500.001,9000.001,35000.001,55000.001,80000.001},{0,105,555,1005,2755,5505,13505})</f>
        <v>20705</v>
      </c>
    </row>
    <row r="22" spans="1:58">
      <c r="A22" s="21"/>
      <c r="B22" s="22">
        <v>5800</v>
      </c>
      <c r="C22" s="24">
        <f>12*ROUND(MAX(($B22-3500)*{0.03,0.1,0.2,0.25,0.3,0.35,0.45}-{0,105,555,1005,2755,5505,13505},0),2)+LOOKUP(C$2/12,{0,1500.001,4500.001,9000.001,35000.001,55000.001,80000.001},{0.03,0.1,0.2,0.25,0.3,0.35,0.45})*C$2-LOOKUP(C$2/12,{0,1500.001,4500.001,9000.001,35000.001,55000.001,80000.001},{0,105,555,1005,2755,5505,13505})</f>
        <v>1500</v>
      </c>
      <c r="D22" s="24">
        <f>12*ROUND(MAX(($B22-3500)*{0.03,0.1,0.2,0.25,0.3,0.35,0.45}-{0,105,555,1005,2755,5505,13505},0),2)+LOOKUP(D$2/12,{0,1500.001,4500.001,9000.001,35000.001,55000.001,80000.001},{0.03,0.1,0.2,0.25,0.3,0.35,0.45})*D$2-LOOKUP(D$2/12,{0,1500.001,4500.001,9000.001,35000.001,55000.001,80000.001},{0,105,555,1005,2755,5505,13505})</f>
        <v>1506</v>
      </c>
      <c r="E22" s="24">
        <f>12*ROUND(MAX(($B22-3500)*{0.03,0.1,0.2,0.25,0.3,0.35,0.45}-{0,105,555,1005,2755,5505,13505},0),2)+LOOKUP(E$2/12,{0,1500.001,4500.001,9000.001,35000.001,55000.001,80000.001},{0.03,0.1,0.2,0.25,0.3,0.35,0.45})*E$2-LOOKUP(E$2/12,{0,1500.001,4500.001,9000.001,35000.001,55000.001,80000.001},{0,105,555,1005,2755,5505,13505})</f>
        <v>1512</v>
      </c>
      <c r="F22" s="24">
        <f>12*ROUND(MAX(($B22-3500)*{0.03,0.1,0.2,0.25,0.3,0.35,0.45}-{0,105,555,1005,2755,5505,13505},0),2)+LOOKUP(F$2/12,{0,1500.001,4500.001,9000.001,35000.001,55000.001,80000.001},{0.03,0.1,0.2,0.25,0.3,0.35,0.45})*F$2-LOOKUP(F$2/12,{0,1500.001,4500.001,9000.001,35000.001,55000.001,80000.001},{0,105,555,1005,2755,5505,13505})</f>
        <v>1518</v>
      </c>
      <c r="G22" s="24">
        <f>12*ROUND(MAX(($B22-3500)*{0.03,0.1,0.2,0.25,0.3,0.35,0.45}-{0,105,555,1005,2755,5505,13505},0),2)+LOOKUP(G$2/12,{0,1500.001,4500.001,9000.001,35000.001,55000.001,80000.001},{0.03,0.1,0.2,0.25,0.3,0.35,0.45})*G$2-LOOKUP(G$2/12,{0,1500.001,4500.001,9000.001,35000.001,55000.001,80000.001},{0,105,555,1005,2755,5505,13505})</f>
        <v>1524</v>
      </c>
      <c r="H22" s="24">
        <f>12*ROUND(MAX(($B22-3500)*{0.03,0.1,0.2,0.25,0.3,0.35,0.45}-{0,105,555,1005,2755,5505,13505},0),2)+LOOKUP(H$2/12,{0,1500.001,4500.001,9000.001,35000.001,55000.001,80000.001},{0.03,0.1,0.2,0.25,0.3,0.35,0.45})*H$2-LOOKUP(H$2/12,{0,1500.001,4500.001,9000.001,35000.001,55000.001,80000.001},{0,105,555,1005,2755,5505,13505})</f>
        <v>1530</v>
      </c>
      <c r="I22" s="24">
        <f>12*ROUND(MAX(($B22-3500)*{0.03,0.1,0.2,0.25,0.3,0.35,0.45}-{0,105,555,1005,2755,5505,13505},0),2)+LOOKUP(I$2/12,{0,1500.001,4500.001,9000.001,35000.001,55000.001,80000.001},{0.03,0.1,0.2,0.25,0.3,0.35,0.45})*I$2-LOOKUP(I$2/12,{0,1500.001,4500.001,9000.001,35000.001,55000.001,80000.001},{0,105,555,1005,2755,5505,13505})</f>
        <v>1536</v>
      </c>
      <c r="J22" s="24">
        <f>12*ROUND(MAX(($B22-3500)*{0.03,0.1,0.2,0.25,0.3,0.35,0.45}-{0,105,555,1005,2755,5505,13505},0),2)+LOOKUP(J$2/12,{0,1500.001,4500.001,9000.001,35000.001,55000.001,80000.001},{0.03,0.1,0.2,0.25,0.3,0.35,0.45})*J$2-LOOKUP(J$2/12,{0,1500.001,4500.001,9000.001,35000.001,55000.001,80000.001},{0,105,555,1005,2755,5505,13505})</f>
        <v>1542</v>
      </c>
      <c r="K22" s="24">
        <f>12*ROUND(MAX(($B22-3500)*{0.03,0.1,0.2,0.25,0.3,0.35,0.45}-{0,105,555,1005,2755,5505,13505},0),2)+LOOKUP(K$2/12,{0,1500.001,4500.001,9000.001,35000.001,55000.001,80000.001},{0.03,0.1,0.2,0.25,0.3,0.35,0.45})*K$2-LOOKUP(K$2/12,{0,1500.001,4500.001,9000.001,35000.001,55000.001,80000.001},{0,105,555,1005,2755,5505,13505})</f>
        <v>1548</v>
      </c>
      <c r="L22" s="24">
        <f>12*ROUND(MAX(($B22-3500)*{0.03,0.1,0.2,0.25,0.3,0.35,0.45}-{0,105,555,1005,2755,5505,13505},0),2)+LOOKUP(L$2/12,{0,1500.001,4500.001,9000.001,35000.001,55000.001,80000.001},{0.03,0.1,0.2,0.25,0.3,0.35,0.45})*L$2-LOOKUP(L$2/12,{0,1500.001,4500.001,9000.001,35000.001,55000.001,80000.001},{0,105,555,1005,2755,5505,13505})</f>
        <v>1554</v>
      </c>
      <c r="M22" s="29">
        <f>12*ROUND(MAX(($B22-3500)*{0.03,0.1,0.2,0.25,0.3,0.35,0.45}-{0,105,555,1005,2755,5505,13505},0),2)+LOOKUP(M$2/12,{0,1500.001,4500.001,9000.001,35000.001,55000.001,80000.001},{0.03,0.1,0.2,0.25,0.3,0.35,0.45})*M$2-LOOKUP(M$2/12,{0,1500.001,4500.001,9000.001,35000.001,55000.001,80000.001},{0,105,555,1005,2755,5505,13505})</f>
        <v>1560</v>
      </c>
      <c r="N22" s="24">
        <f>12*ROUND(MAX(($B22-3500)*{0.03,0.1,0.2,0.25,0.3,0.35,0.45}-{0,105,555,1005,2755,5505,13505},0),2)+LOOKUP(N$2/12,{0,1500.001,4500.001,9000.001,35000.001,55000.001,80000.001},{0.03,0.1,0.2,0.25,0.3,0.35,0.45})*N$2-LOOKUP(N$2/12,{0,1500.001,4500.001,9000.001,35000.001,55000.001,80000.001},{0,105,555,1005,2755,5505,13505})</f>
        <v>1575</v>
      </c>
      <c r="O22" s="24">
        <f>12*ROUND(MAX(($B22-3500)*{0.03,0.1,0.2,0.25,0.3,0.35,0.45}-{0,105,555,1005,2755,5505,13505},0),2)+LOOKUP(O$2/12,{0,1500.001,4500.001,9000.001,35000.001,55000.001,80000.001},{0.03,0.1,0.2,0.25,0.3,0.35,0.45})*O$2-LOOKUP(O$2/12,{0,1500.001,4500.001,9000.001,35000.001,55000.001,80000.001},{0,105,555,1005,2755,5505,13505})</f>
        <v>1590</v>
      </c>
      <c r="P22" s="24">
        <f>12*ROUND(MAX(($B22-3500)*{0.03,0.1,0.2,0.25,0.3,0.35,0.45}-{0,105,555,1005,2755,5505,13505},0),2)+LOOKUP(P$2/12,{0,1500.001,4500.001,9000.001,35000.001,55000.001,80000.001},{0.03,0.1,0.2,0.25,0.3,0.35,0.45})*P$2-LOOKUP(P$2/12,{0,1500.001,4500.001,9000.001,35000.001,55000.001,80000.001},{0,105,555,1005,2755,5505,13505})</f>
        <v>1605</v>
      </c>
      <c r="Q22" s="24">
        <f>12*ROUND(MAX(($B22-3500)*{0.03,0.1,0.2,0.25,0.3,0.35,0.45}-{0,105,555,1005,2755,5505,13505},0),2)+LOOKUP(Q$2/12,{0,1500.001,4500.001,9000.001,35000.001,55000.001,80000.001},{0.03,0.1,0.2,0.25,0.3,0.35,0.45})*Q$2-LOOKUP(Q$2/12,{0,1500.001,4500.001,9000.001,35000.001,55000.001,80000.001},{0,105,555,1005,2755,5505,13505})</f>
        <v>1620</v>
      </c>
      <c r="R22" s="24">
        <f>12*ROUND(MAX(($B22-3500)*{0.03,0.1,0.2,0.25,0.3,0.35,0.45}-{0,105,555,1005,2755,5505,13505},0),2)+LOOKUP(R$2/12,{0,1500.001,4500.001,9000.001,35000.001,55000.001,80000.001},{0.03,0.1,0.2,0.25,0.3,0.35,0.45})*R$2-LOOKUP(R$2/12,{0,1500.001,4500.001,9000.001,35000.001,55000.001,80000.001},{0,105,555,1005,2755,5505,13505})</f>
        <v>1635</v>
      </c>
      <c r="S22" s="24">
        <f>12*ROUND(MAX(($B22-3500)*{0.03,0.1,0.2,0.25,0.3,0.35,0.45}-{0,105,555,1005,2755,5505,13505},0),2)+LOOKUP(S$2/12,{0,1500.001,4500.001,9000.001,35000.001,55000.001,80000.001},{0.03,0.1,0.2,0.25,0.3,0.35,0.45})*S$2-LOOKUP(S$2/12,{0,1500.001,4500.001,9000.001,35000.001,55000.001,80000.001},{0,105,555,1005,2755,5505,13505})</f>
        <v>1650</v>
      </c>
      <c r="T22" s="2">
        <f>12*ROUND(MAX(($B22-3500)*{0.03,0.1,0.2,0.25,0.3,0.35,0.45}-{0,105,555,1005,2755,5505,13505},0),2)+LOOKUP(T$2/12,{0,1500.001,4500.001,9000.001,35000.001,55000.001,80000.001},{0.03,0.1,0.2,0.25,0.3,0.35,0.45})*T$2-LOOKUP(T$2/12,{0,1500.001,4500.001,9000.001,35000.001,55000.001,80000.001},{0,105,555,1005,2755,5505,13505})</f>
        <v>1665</v>
      </c>
      <c r="U22" s="2">
        <f>12*ROUND(MAX(($B22-3500)*{0.03,0.1,0.2,0.25,0.3,0.35,0.45}-{0,105,555,1005,2755,5505,13505},0),2)+LOOKUP(U$2/12,{0,1500.001,4500.001,9000.001,35000.001,55000.001,80000.001},{0.03,0.1,0.2,0.25,0.3,0.35,0.45})*U$2-LOOKUP(U$2/12,{0,1500.001,4500.001,9000.001,35000.001,55000.001,80000.001},{0,105,555,1005,2755,5505,13505})</f>
        <v>1680</v>
      </c>
      <c r="V22" s="2">
        <f>12*ROUND(MAX(($B22-3500)*{0.03,0.1,0.2,0.25,0.3,0.35,0.45}-{0,105,555,1005,2755,5505,13505},0),2)+LOOKUP(V$2/12,{0,1500.001,4500.001,9000.001,35000.001,55000.001,80000.001},{0.03,0.1,0.2,0.25,0.3,0.35,0.45})*V$2-LOOKUP(V$2/12,{0,1500.001,4500.001,9000.001,35000.001,55000.001,80000.001},{0,105,555,1005,2755,5505,13505})</f>
        <v>1695</v>
      </c>
      <c r="W22" s="2">
        <f>12*ROUND(MAX(($B22-3500)*{0.03,0.1,0.2,0.25,0.3,0.35,0.45}-{0,105,555,1005,2755,5505,13505},0),2)+LOOKUP(W$2/12,{0,1500.001,4500.001,9000.001,35000.001,55000.001,80000.001},{0.03,0.1,0.2,0.25,0.3,0.35,0.45})*W$2-LOOKUP(W$2/12,{0,1500.001,4500.001,9000.001,35000.001,55000.001,80000.001},{0,105,555,1005,2755,5505,13505})</f>
        <v>1710</v>
      </c>
      <c r="X22" s="2">
        <f>12*ROUND(MAX(($B22-3500)*{0.03,0.1,0.2,0.25,0.3,0.35,0.45}-{0,105,555,1005,2755,5505,13505},0),2)+LOOKUP(X$2/12,{0,1500.001,4500.001,9000.001,35000.001,55000.001,80000.001},{0.03,0.1,0.2,0.25,0.3,0.35,0.45})*X$2-LOOKUP(X$2/12,{0,1500.001,4500.001,9000.001,35000.001,55000.001,80000.001},{0,105,555,1005,2755,5505,13505})</f>
        <v>1725</v>
      </c>
      <c r="Y22" s="2">
        <f>12*ROUND(MAX(($B22-3500)*{0.03,0.1,0.2,0.25,0.3,0.35,0.45}-{0,105,555,1005,2755,5505,13505},0),2)+LOOKUP(Y$2/12,{0,1500.001,4500.001,9000.001,35000.001,55000.001,80000.001},{0.03,0.1,0.2,0.25,0.3,0.35,0.45})*Y$2-LOOKUP(Y$2/12,{0,1500.001,4500.001,9000.001,35000.001,55000.001,80000.001},{0,105,555,1005,2755,5505,13505})</f>
        <v>1740</v>
      </c>
      <c r="Z22" s="2">
        <f>12*ROUND(MAX(($B22-3500)*{0.03,0.1,0.2,0.25,0.3,0.35,0.45}-{0,105,555,1005,2755,5505,13505},0),2)+LOOKUP(Z$2/12,{0,1500.001,4500.001,9000.001,35000.001,55000.001,80000.001},{0.03,0.1,0.2,0.25,0.3,0.35,0.45})*Z$2-LOOKUP(Z$2/12,{0,1500.001,4500.001,9000.001,35000.001,55000.001,80000.001},{0,105,555,1005,2755,5505,13505})</f>
        <v>1755</v>
      </c>
      <c r="AA22" s="2">
        <f>12*ROUND(MAX(($B22-3500)*{0.03,0.1,0.2,0.25,0.3,0.35,0.45}-{0,105,555,1005,2755,5505,13505},0),2)+LOOKUP(AA$2/12,{0,1500.001,4500.001,9000.001,35000.001,55000.001,80000.001},{0.03,0.1,0.2,0.25,0.3,0.35,0.45})*AA$2-LOOKUP(AA$2/12,{0,1500.001,4500.001,9000.001,35000.001,55000.001,80000.001},{0,105,555,1005,2755,5505,13505})</f>
        <v>1770</v>
      </c>
      <c r="AB22" s="2">
        <f>12*ROUND(MAX(($B22-3500)*{0.03,0.1,0.2,0.25,0.3,0.35,0.45}-{0,105,555,1005,2755,5505,13505},0),2)+LOOKUP(AB$2/12,{0,1500.001,4500.001,9000.001,35000.001,55000.001,80000.001},{0.03,0.1,0.2,0.25,0.3,0.35,0.45})*AB$2-LOOKUP(AB$2/12,{0,1500.001,4500.001,9000.001,35000.001,55000.001,80000.001},{0,105,555,1005,2755,5505,13505})</f>
        <v>1785</v>
      </c>
      <c r="AC22" s="12">
        <f>12*ROUND(MAX(($B22-3500)*{0.03,0.1,0.2,0.25,0.3,0.35,0.45}-{0,105,555,1005,2755,5505,13505},0),2)+LOOKUP(AC$2/12,{0,1500.001,4500.001,9000.001,35000.001,55000.001,80000.001},{0.03,0.1,0.2,0.25,0.3,0.35,0.45})*AC$2-LOOKUP(AC$2/12,{0,1500.001,4500.001,9000.001,35000.001,55000.001,80000.001},{0,105,555,1005,2755,5505,13505})</f>
        <v>1800</v>
      </c>
      <c r="AD22" s="2">
        <f>12*ROUND(MAX(($B22-3500)*{0.03,0.1,0.2,0.25,0.3,0.35,0.45}-{0,105,555,1005,2755,5505,13505},0),2)+LOOKUP(AD$2/12,{0,1500.001,4500.001,9000.001,35000.001,55000.001,80000.001},{0.03,0.1,0.2,0.25,0.3,0.35,0.45})*AD$2-LOOKUP(AD$2/12,{0,1500.001,4500.001,9000.001,35000.001,55000.001,80000.001},{0,105,555,1005,2755,5505,13505})</f>
        <v>1830</v>
      </c>
      <c r="AE22" s="2">
        <f>12*ROUND(MAX(($B22-3500)*{0.03,0.1,0.2,0.25,0.3,0.35,0.45}-{0,105,555,1005,2755,5505,13505},0),2)+LOOKUP(AE$2/12,{0,1500.001,4500.001,9000.001,35000.001,55000.001,80000.001},{0.03,0.1,0.2,0.25,0.3,0.35,0.45})*AE$2-LOOKUP(AE$2/12,{0,1500.001,4500.001,9000.001,35000.001,55000.001,80000.001},{0,105,555,1005,2755,5505,13505})</f>
        <v>1860</v>
      </c>
      <c r="AF22" s="2">
        <f>12*ROUND(MAX(($B22-3500)*{0.03,0.1,0.2,0.25,0.3,0.35,0.45}-{0,105,555,1005,2755,5505,13505},0),2)+LOOKUP(AF$2/12,{0,1500.001,4500.001,9000.001,35000.001,55000.001,80000.001},{0.03,0.1,0.2,0.25,0.3,0.35,0.45})*AF$2-LOOKUP(AF$2/12,{0,1500.001,4500.001,9000.001,35000.001,55000.001,80000.001},{0,105,555,1005,2755,5505,13505})</f>
        <v>1890</v>
      </c>
      <c r="AG22" s="2">
        <f>12*ROUND(MAX(($B22-3500)*{0.03,0.1,0.2,0.25,0.3,0.35,0.45}-{0,105,555,1005,2755,5505,13505},0),2)+LOOKUP(AG$2/12,{0,1500.001,4500.001,9000.001,35000.001,55000.001,80000.001},{0.03,0.1,0.2,0.25,0.3,0.35,0.45})*AG$2-LOOKUP(AG$2/12,{0,1500.001,4500.001,9000.001,35000.001,55000.001,80000.001},{0,105,555,1005,2755,5505,13505})</f>
        <v>1920</v>
      </c>
      <c r="AH22" s="2">
        <f>12*ROUND(MAX(($B22-3500)*{0.03,0.1,0.2,0.25,0.3,0.35,0.45}-{0,105,555,1005,2755,5505,13505},0),2)+LOOKUP(AH$2/12,{0,1500.001,4500.001,9000.001,35000.001,55000.001,80000.001},{0.03,0.1,0.2,0.25,0.3,0.35,0.45})*AH$2-LOOKUP(AH$2/12,{0,1500.001,4500.001,9000.001,35000.001,55000.001,80000.001},{0,105,555,1005,2755,5505,13505})</f>
        <v>1950</v>
      </c>
      <c r="AI22" s="2">
        <f>12*ROUND(MAX(($B22-3500)*{0.03,0.1,0.2,0.25,0.3,0.35,0.45}-{0,105,555,1005,2755,5505,13505},0),2)+LOOKUP(AI$2/12,{0,1500.001,4500.001,9000.001,35000.001,55000.001,80000.001},{0.03,0.1,0.2,0.25,0.3,0.35,0.45})*AI$2-LOOKUP(AI$2/12,{0,1500.001,4500.001,9000.001,35000.001,55000.001,80000.001},{0,105,555,1005,2755,5505,13505})</f>
        <v>1980</v>
      </c>
      <c r="AJ22" s="2">
        <f>12*ROUND(MAX(($B22-3500)*{0.03,0.1,0.2,0.25,0.3,0.35,0.45}-{0,105,555,1005,2755,5505,13505},0),2)+LOOKUP(AJ$2/12,{0,1500.001,4500.001,9000.001,35000.001,55000.001,80000.001},{0.03,0.1,0.2,0.25,0.3,0.35,0.45})*AJ$2-LOOKUP(AJ$2/12,{0,1500.001,4500.001,9000.001,35000.001,55000.001,80000.001},{0,105,555,1005,2755,5505,13505})</f>
        <v>2010</v>
      </c>
      <c r="AK22" s="2">
        <f>12*ROUND(MAX(($B22-3500)*{0.03,0.1,0.2,0.25,0.3,0.35,0.45}-{0,105,555,1005,2755,5505,13505},0),2)+LOOKUP(AK$2/12,{0,1500.001,4500.001,9000.001,35000.001,55000.001,80000.001},{0.03,0.1,0.2,0.25,0.3,0.35,0.45})*AK$2-LOOKUP(AK$2/12,{0,1500.001,4500.001,9000.001,35000.001,55000.001,80000.001},{0,105,555,1005,2755,5505,13505})</f>
        <v>2040</v>
      </c>
      <c r="AL22" s="2">
        <f>12*ROUND(MAX(($B22-3500)*{0.03,0.1,0.2,0.25,0.3,0.35,0.45}-{0,105,555,1005,2755,5505,13505},0),2)+LOOKUP(AL$2/12,{0,1500.001,4500.001,9000.001,35000.001,55000.001,80000.001},{0.03,0.1,0.2,0.25,0.3,0.35,0.45})*AL$2-LOOKUP(AL$2/12,{0,1500.001,4500.001,9000.001,35000.001,55000.001,80000.001},{0,105,555,1005,2755,5505,13505})</f>
        <v>3295</v>
      </c>
      <c r="AM22" s="2">
        <f>12*ROUND(MAX(($B22-3500)*{0.03,0.1,0.2,0.25,0.3,0.35,0.45}-{0,105,555,1005,2755,5505,13505},0),2)+LOOKUP(AM$2/12,{0,1500.001,4500.001,9000.001,35000.001,55000.001,80000.001},{0.03,0.1,0.2,0.25,0.3,0.35,0.45})*AM$2-LOOKUP(AM$2/12,{0,1500.001,4500.001,9000.001,35000.001,55000.001,80000.001},{0,105,555,1005,2755,5505,13505})</f>
        <v>3395</v>
      </c>
      <c r="AN22" s="2">
        <f>12*ROUND(MAX(($B22-3500)*{0.03,0.1,0.2,0.25,0.3,0.35,0.45}-{0,105,555,1005,2755,5505,13505},0),2)+LOOKUP(AN$2/12,{0,1500.001,4500.001,9000.001,35000.001,55000.001,80000.001},{0.03,0.1,0.2,0.25,0.3,0.35,0.45})*AN$2-LOOKUP(AN$2/12,{0,1500.001,4500.001,9000.001,35000.001,55000.001,80000.001},{0,105,555,1005,2755,5505,13505})</f>
        <v>3595</v>
      </c>
      <c r="AO22" s="2">
        <f>12*ROUND(MAX(($B22-3500)*{0.03,0.1,0.2,0.25,0.3,0.35,0.45}-{0,105,555,1005,2755,5505,13505},0),2)+LOOKUP(AO$2/12,{0,1500.001,4500.001,9000.001,35000.001,55000.001,80000.001},{0.03,0.1,0.2,0.25,0.3,0.35,0.45})*AO$2-LOOKUP(AO$2/12,{0,1500.001,4500.001,9000.001,35000.001,55000.001,80000.001},{0,105,555,1005,2755,5505,13505})</f>
        <v>3795</v>
      </c>
      <c r="AP22" s="2">
        <f>12*ROUND(MAX(($B22-3500)*{0.03,0.1,0.2,0.25,0.3,0.35,0.45}-{0,105,555,1005,2755,5505,13505},0),2)+LOOKUP(AP$2/12,{0,1500.001,4500.001,9000.001,35000.001,55000.001,80000.001},{0.03,0.1,0.2,0.25,0.3,0.35,0.45})*AP$2-LOOKUP(AP$2/12,{0,1500.001,4500.001,9000.001,35000.001,55000.001,80000.001},{0,105,555,1005,2755,5505,13505})</f>
        <v>3995</v>
      </c>
      <c r="AQ22" s="2">
        <f>12*ROUND(MAX(($B22-3500)*{0.03,0.1,0.2,0.25,0.3,0.35,0.45}-{0,105,555,1005,2755,5505,13505},0),2)+LOOKUP(AQ$2/12,{0,1500.001,4500.001,9000.001,35000.001,55000.001,80000.001},{0.03,0.1,0.2,0.25,0.3,0.35,0.45})*AQ$2-LOOKUP(AQ$2/12,{0,1500.001,4500.001,9000.001,35000.001,55000.001,80000.001},{0,105,555,1005,2755,5505,13505})</f>
        <v>4195</v>
      </c>
      <c r="AR22" s="2">
        <f>12*ROUND(MAX(($B22-3500)*{0.03,0.1,0.2,0.25,0.3,0.35,0.45}-{0,105,555,1005,2755,5505,13505},0),2)+LOOKUP(AR$2/12,{0,1500.001,4500.001,9000.001,35000.001,55000.001,80000.001},{0.03,0.1,0.2,0.25,0.3,0.35,0.45})*AR$2-LOOKUP(AR$2/12,{0,1500.001,4500.001,9000.001,35000.001,55000.001,80000.001},{0,105,555,1005,2755,5505,13505})</f>
        <v>4395</v>
      </c>
      <c r="AS22" s="2">
        <f>12*ROUND(MAX(($B22-3500)*{0.03,0.1,0.2,0.25,0.3,0.35,0.45}-{0,105,555,1005,2755,5505,13505},0),2)+LOOKUP(AS$2/12,{0,1500.001,4500.001,9000.001,35000.001,55000.001,80000.001},{0.03,0.1,0.2,0.25,0.3,0.35,0.45})*AS$2-LOOKUP(AS$2/12,{0,1500.001,4500.001,9000.001,35000.001,55000.001,80000.001},{0,105,555,1005,2755,5505,13505})</f>
        <v>4895</v>
      </c>
      <c r="AT22" s="12">
        <f>12*ROUND(MAX(($B22-3500)*{0.03,0.1,0.2,0.25,0.3,0.35,0.45}-{0,105,555,1005,2755,5505,13505},0),2)+LOOKUP(AT$2/12,{0,1500.001,4500.001,9000.001,35000.001,55000.001,80000.001},{0.03,0.1,0.2,0.25,0.3,0.35,0.45})*AT$2-LOOKUP(AT$2/12,{0,1500.001,4500.001,9000.001,35000.001,55000.001,80000.001},{0,105,555,1005,2755,5505,13505})</f>
        <v>5395</v>
      </c>
      <c r="AU22" s="2">
        <f>12*ROUND(MAX(($B22-3500)*{0.03,0.1,0.2,0.25,0.3,0.35,0.45}-{0,105,555,1005,2755,5505,13505},0),2)+LOOKUP(AU$2/12,{0,1500.001,4500.001,9000.001,35000.001,55000.001,80000.001},{0.03,0.1,0.2,0.25,0.3,0.35,0.45})*AU$2-LOOKUP(AU$2/12,{0,1500.001,4500.001,9000.001,35000.001,55000.001,80000.001},{0,105,555,1005,2755,5505,13505})</f>
        <v>5895</v>
      </c>
      <c r="AV22" s="2">
        <f>12*ROUND(MAX(($B22-3500)*{0.03,0.1,0.2,0.25,0.3,0.35,0.45}-{0,105,555,1005,2755,5505,13505},0),2)+LOOKUP(AV$2/12,{0,1500.001,4500.001,9000.001,35000.001,55000.001,80000.001},{0.03,0.1,0.2,0.25,0.3,0.35,0.45})*AV$2-LOOKUP(AV$2/12,{0,1500.001,4500.001,9000.001,35000.001,55000.001,80000.001},{0,105,555,1005,2755,5505,13505})</f>
        <v>6395</v>
      </c>
      <c r="AW22" s="2">
        <f>12*ROUND(MAX(($B22-3500)*{0.03,0.1,0.2,0.25,0.3,0.35,0.45}-{0,105,555,1005,2755,5505,13505},0),2)+LOOKUP(AW$2/12,{0,1500.001,4500.001,9000.001,35000.001,55000.001,80000.001},{0.03,0.1,0.2,0.25,0.3,0.35,0.45})*AW$2-LOOKUP(AW$2/12,{0,1500.001,4500.001,9000.001,35000.001,55000.001,80000.001},{0,105,555,1005,2755,5505,13505})</f>
        <v>11945</v>
      </c>
      <c r="AX22" s="2">
        <f>12*ROUND(MAX(($B22-3500)*{0.03,0.1,0.2,0.25,0.3,0.35,0.45}-{0,105,555,1005,2755,5505,13505},0),2)+LOOKUP(AX$2/12,{0,1500.001,4500.001,9000.001,35000.001,55000.001,80000.001},{0.03,0.1,0.2,0.25,0.3,0.35,0.45})*AX$2-LOOKUP(AX$2/12,{0,1500.001,4500.001,9000.001,35000.001,55000.001,80000.001},{0,105,555,1005,2755,5505,13505})</f>
        <v>12945</v>
      </c>
      <c r="AY22" s="2">
        <f>12*ROUND(MAX(($B22-3500)*{0.03,0.1,0.2,0.25,0.3,0.35,0.45}-{0,105,555,1005,2755,5505,13505},0),2)+LOOKUP(AY$2/12,{0,1500.001,4500.001,9000.001,35000.001,55000.001,80000.001},{0.03,0.1,0.2,0.25,0.3,0.35,0.45})*AY$2-LOOKUP(AY$2/12,{0,1500.001,4500.001,9000.001,35000.001,55000.001,80000.001},{0,105,555,1005,2755,5505,13505})</f>
        <v>13945</v>
      </c>
      <c r="AZ22" s="2">
        <f>12*ROUND(MAX(($B22-3500)*{0.03,0.1,0.2,0.25,0.3,0.35,0.45}-{0,105,555,1005,2755,5505,13505},0),2)+LOOKUP(AZ$2/12,{0,1500.001,4500.001,9000.001,35000.001,55000.001,80000.001},{0.03,0.1,0.2,0.25,0.3,0.35,0.45})*AZ$2-LOOKUP(AZ$2/12,{0,1500.001,4500.001,9000.001,35000.001,55000.001,80000.001},{0,105,555,1005,2755,5505,13505})</f>
        <v>14945</v>
      </c>
      <c r="BA22" s="2">
        <f>12*ROUND(MAX(($B22-3500)*{0.03,0.1,0.2,0.25,0.3,0.35,0.45}-{0,105,555,1005,2755,5505,13505},0),2)+LOOKUP(BA$2/12,{0,1500.001,4500.001,9000.001,35000.001,55000.001,80000.001},{0.03,0.1,0.2,0.25,0.3,0.35,0.45})*BA$2-LOOKUP(BA$2/12,{0,1500.001,4500.001,9000.001,35000.001,55000.001,80000.001},{0,105,555,1005,2755,5505,13505})</f>
        <v>15945</v>
      </c>
      <c r="BB22" s="2">
        <f>12*ROUND(MAX(($B22-3500)*{0.03,0.1,0.2,0.25,0.3,0.35,0.45}-{0,105,555,1005,2755,5505,13505},0),2)+LOOKUP(BB$2/12,{0,1500.001,4500.001,9000.001,35000.001,55000.001,80000.001},{0.03,0.1,0.2,0.25,0.3,0.35,0.45})*BB$2-LOOKUP(BB$2/12,{0,1500.001,4500.001,9000.001,35000.001,55000.001,80000.001},{0,105,555,1005,2755,5505,13505})</f>
        <v>16945</v>
      </c>
      <c r="BC22" s="2">
        <f>12*ROUND(MAX(($B22-3500)*{0.03,0.1,0.2,0.25,0.3,0.35,0.45}-{0,105,555,1005,2755,5505,13505},0),2)+LOOKUP(BC$2/12,{0,1500.001,4500.001,9000.001,35000.001,55000.001,80000.001},{0.03,0.1,0.2,0.25,0.3,0.35,0.45})*BC$2-LOOKUP(BC$2/12,{0,1500.001,4500.001,9000.001,35000.001,55000.001,80000.001},{0,105,555,1005,2755,5505,13505})</f>
        <v>17945</v>
      </c>
      <c r="BD22" s="2">
        <f>12*ROUND(MAX(($B22-3500)*{0.03,0.1,0.2,0.25,0.3,0.35,0.45}-{0,105,555,1005,2755,5505,13505},0),2)+LOOKUP(BD$2/12,{0,1500.001,4500.001,9000.001,35000.001,55000.001,80000.001},{0.03,0.1,0.2,0.25,0.3,0.35,0.45})*BD$2-LOOKUP(BD$2/12,{0,1500.001,4500.001,9000.001,35000.001,55000.001,80000.001},{0,105,555,1005,2755,5505,13505})</f>
        <v>18945</v>
      </c>
      <c r="BE22" s="2">
        <f>12*ROUND(MAX(($B22-3500)*{0.03,0.1,0.2,0.25,0.3,0.35,0.45}-{0,105,555,1005,2755,5505,13505},0),2)+LOOKUP(BE$2/12,{0,1500.001,4500.001,9000.001,35000.001,55000.001,80000.001},{0.03,0.1,0.2,0.25,0.3,0.35,0.45})*BE$2-LOOKUP(BE$2/12,{0,1500.001,4500.001,9000.001,35000.001,55000.001,80000.001},{0,105,555,1005,2755,5505,13505})</f>
        <v>19945</v>
      </c>
      <c r="BF22" s="2">
        <f>12*ROUND(MAX(($B22-3500)*{0.03,0.1,0.2,0.25,0.3,0.35,0.45}-{0,105,555,1005,2755,5505,13505},0),2)+LOOKUP(BF$2/12,{0,1500.001,4500.001,9000.001,35000.001,55000.001,80000.001},{0.03,0.1,0.2,0.25,0.3,0.35,0.45})*BF$2-LOOKUP(BF$2/12,{0,1500.001,4500.001,9000.001,35000.001,55000.001,80000.001},{0,105,555,1005,2755,5505,13505})</f>
        <v>20945</v>
      </c>
    </row>
    <row r="23" spans="1:58">
      <c r="A23" s="21"/>
      <c r="B23" s="22">
        <v>6000</v>
      </c>
      <c r="C23" s="24">
        <f>12*ROUND(MAX(($B23-3500)*{0.03,0.1,0.2,0.25,0.3,0.35,0.45}-{0,105,555,1005,2755,5505,13505},0),2)+LOOKUP(C$2/12,{0,1500.001,4500.001,9000.001,35000.001,55000.001,80000.001},{0.03,0.1,0.2,0.25,0.3,0.35,0.45})*C$2-LOOKUP(C$2/12,{0,1500.001,4500.001,9000.001,35000.001,55000.001,80000.001},{0,105,555,1005,2755,5505,13505})</f>
        <v>1740</v>
      </c>
      <c r="D23" s="24">
        <f>12*ROUND(MAX(($B23-3500)*{0.03,0.1,0.2,0.25,0.3,0.35,0.45}-{0,105,555,1005,2755,5505,13505},0),2)+LOOKUP(D$2/12,{0,1500.001,4500.001,9000.001,35000.001,55000.001,80000.001},{0.03,0.1,0.2,0.25,0.3,0.35,0.45})*D$2-LOOKUP(D$2/12,{0,1500.001,4500.001,9000.001,35000.001,55000.001,80000.001},{0,105,555,1005,2755,5505,13505})</f>
        <v>1746</v>
      </c>
      <c r="E23" s="24">
        <f>12*ROUND(MAX(($B23-3500)*{0.03,0.1,0.2,0.25,0.3,0.35,0.45}-{0,105,555,1005,2755,5505,13505},0),2)+LOOKUP(E$2/12,{0,1500.001,4500.001,9000.001,35000.001,55000.001,80000.001},{0.03,0.1,0.2,0.25,0.3,0.35,0.45})*E$2-LOOKUP(E$2/12,{0,1500.001,4500.001,9000.001,35000.001,55000.001,80000.001},{0,105,555,1005,2755,5505,13505})</f>
        <v>1752</v>
      </c>
      <c r="F23" s="24">
        <f>12*ROUND(MAX(($B23-3500)*{0.03,0.1,0.2,0.25,0.3,0.35,0.45}-{0,105,555,1005,2755,5505,13505},0),2)+LOOKUP(F$2/12,{0,1500.001,4500.001,9000.001,35000.001,55000.001,80000.001},{0.03,0.1,0.2,0.25,0.3,0.35,0.45})*F$2-LOOKUP(F$2/12,{0,1500.001,4500.001,9000.001,35000.001,55000.001,80000.001},{0,105,555,1005,2755,5505,13505})</f>
        <v>1758</v>
      </c>
      <c r="G23" s="24">
        <f>12*ROUND(MAX(($B23-3500)*{0.03,0.1,0.2,0.25,0.3,0.35,0.45}-{0,105,555,1005,2755,5505,13505},0),2)+LOOKUP(G$2/12,{0,1500.001,4500.001,9000.001,35000.001,55000.001,80000.001},{0.03,0.1,0.2,0.25,0.3,0.35,0.45})*G$2-LOOKUP(G$2/12,{0,1500.001,4500.001,9000.001,35000.001,55000.001,80000.001},{0,105,555,1005,2755,5505,13505})</f>
        <v>1764</v>
      </c>
      <c r="H23" s="24">
        <f>12*ROUND(MAX(($B23-3500)*{0.03,0.1,0.2,0.25,0.3,0.35,0.45}-{0,105,555,1005,2755,5505,13505},0),2)+LOOKUP(H$2/12,{0,1500.001,4500.001,9000.001,35000.001,55000.001,80000.001},{0.03,0.1,0.2,0.25,0.3,0.35,0.45})*H$2-LOOKUP(H$2/12,{0,1500.001,4500.001,9000.001,35000.001,55000.001,80000.001},{0,105,555,1005,2755,5505,13505})</f>
        <v>1770</v>
      </c>
      <c r="I23" s="24">
        <f>12*ROUND(MAX(($B23-3500)*{0.03,0.1,0.2,0.25,0.3,0.35,0.45}-{0,105,555,1005,2755,5505,13505},0),2)+LOOKUP(I$2/12,{0,1500.001,4500.001,9000.001,35000.001,55000.001,80000.001},{0.03,0.1,0.2,0.25,0.3,0.35,0.45})*I$2-LOOKUP(I$2/12,{0,1500.001,4500.001,9000.001,35000.001,55000.001,80000.001},{0,105,555,1005,2755,5505,13505})</f>
        <v>1776</v>
      </c>
      <c r="J23" s="24">
        <f>12*ROUND(MAX(($B23-3500)*{0.03,0.1,0.2,0.25,0.3,0.35,0.45}-{0,105,555,1005,2755,5505,13505},0),2)+LOOKUP(J$2/12,{0,1500.001,4500.001,9000.001,35000.001,55000.001,80000.001},{0.03,0.1,0.2,0.25,0.3,0.35,0.45})*J$2-LOOKUP(J$2/12,{0,1500.001,4500.001,9000.001,35000.001,55000.001,80000.001},{0,105,555,1005,2755,5505,13505})</f>
        <v>1782</v>
      </c>
      <c r="K23" s="24">
        <f>12*ROUND(MAX(($B23-3500)*{0.03,0.1,0.2,0.25,0.3,0.35,0.45}-{0,105,555,1005,2755,5505,13505},0),2)+LOOKUP(K$2/12,{0,1500.001,4500.001,9000.001,35000.001,55000.001,80000.001},{0.03,0.1,0.2,0.25,0.3,0.35,0.45})*K$2-LOOKUP(K$2/12,{0,1500.001,4500.001,9000.001,35000.001,55000.001,80000.001},{0,105,555,1005,2755,5505,13505})</f>
        <v>1788</v>
      </c>
      <c r="L23" s="24">
        <f>12*ROUND(MAX(($B23-3500)*{0.03,0.1,0.2,0.25,0.3,0.35,0.45}-{0,105,555,1005,2755,5505,13505},0),2)+LOOKUP(L$2/12,{0,1500.001,4500.001,9000.001,35000.001,55000.001,80000.001},{0.03,0.1,0.2,0.25,0.3,0.35,0.45})*L$2-LOOKUP(L$2/12,{0,1500.001,4500.001,9000.001,35000.001,55000.001,80000.001},{0,105,555,1005,2755,5505,13505})</f>
        <v>1794</v>
      </c>
      <c r="M23" s="29">
        <f>12*ROUND(MAX(($B23-3500)*{0.03,0.1,0.2,0.25,0.3,0.35,0.45}-{0,105,555,1005,2755,5505,13505},0),2)+LOOKUP(M$2/12,{0,1500.001,4500.001,9000.001,35000.001,55000.001,80000.001},{0.03,0.1,0.2,0.25,0.3,0.35,0.45})*M$2-LOOKUP(M$2/12,{0,1500.001,4500.001,9000.001,35000.001,55000.001,80000.001},{0,105,555,1005,2755,5505,13505})</f>
        <v>1800</v>
      </c>
      <c r="N23" s="24">
        <f>12*ROUND(MAX(($B23-3500)*{0.03,0.1,0.2,0.25,0.3,0.35,0.45}-{0,105,555,1005,2755,5505,13505},0),2)+LOOKUP(N$2/12,{0,1500.001,4500.001,9000.001,35000.001,55000.001,80000.001},{0.03,0.1,0.2,0.25,0.3,0.35,0.45})*N$2-LOOKUP(N$2/12,{0,1500.001,4500.001,9000.001,35000.001,55000.001,80000.001},{0,105,555,1005,2755,5505,13505})</f>
        <v>1815</v>
      </c>
      <c r="O23" s="24">
        <f>12*ROUND(MAX(($B23-3500)*{0.03,0.1,0.2,0.25,0.3,0.35,0.45}-{0,105,555,1005,2755,5505,13505},0),2)+LOOKUP(O$2/12,{0,1500.001,4500.001,9000.001,35000.001,55000.001,80000.001},{0.03,0.1,0.2,0.25,0.3,0.35,0.45})*O$2-LOOKUP(O$2/12,{0,1500.001,4500.001,9000.001,35000.001,55000.001,80000.001},{0,105,555,1005,2755,5505,13505})</f>
        <v>1830</v>
      </c>
      <c r="P23" s="24">
        <f>12*ROUND(MAX(($B23-3500)*{0.03,0.1,0.2,0.25,0.3,0.35,0.45}-{0,105,555,1005,2755,5505,13505},0),2)+LOOKUP(P$2/12,{0,1500.001,4500.001,9000.001,35000.001,55000.001,80000.001},{0.03,0.1,0.2,0.25,0.3,0.35,0.45})*P$2-LOOKUP(P$2/12,{0,1500.001,4500.001,9000.001,35000.001,55000.001,80000.001},{0,105,555,1005,2755,5505,13505})</f>
        <v>1845</v>
      </c>
      <c r="Q23" s="24">
        <f>12*ROUND(MAX(($B23-3500)*{0.03,0.1,0.2,0.25,0.3,0.35,0.45}-{0,105,555,1005,2755,5505,13505},0),2)+LOOKUP(Q$2/12,{0,1500.001,4500.001,9000.001,35000.001,55000.001,80000.001},{0.03,0.1,0.2,0.25,0.3,0.35,0.45})*Q$2-LOOKUP(Q$2/12,{0,1500.001,4500.001,9000.001,35000.001,55000.001,80000.001},{0,105,555,1005,2755,5505,13505})</f>
        <v>1860</v>
      </c>
      <c r="R23" s="24">
        <f>12*ROUND(MAX(($B23-3500)*{0.03,0.1,0.2,0.25,0.3,0.35,0.45}-{0,105,555,1005,2755,5505,13505},0),2)+LOOKUP(R$2/12,{0,1500.001,4500.001,9000.001,35000.001,55000.001,80000.001},{0.03,0.1,0.2,0.25,0.3,0.35,0.45})*R$2-LOOKUP(R$2/12,{0,1500.001,4500.001,9000.001,35000.001,55000.001,80000.001},{0,105,555,1005,2755,5505,13505})</f>
        <v>1875</v>
      </c>
      <c r="S23" s="24">
        <f>12*ROUND(MAX(($B23-3500)*{0.03,0.1,0.2,0.25,0.3,0.35,0.45}-{0,105,555,1005,2755,5505,13505},0),2)+LOOKUP(S$2/12,{0,1500.001,4500.001,9000.001,35000.001,55000.001,80000.001},{0.03,0.1,0.2,0.25,0.3,0.35,0.45})*S$2-LOOKUP(S$2/12,{0,1500.001,4500.001,9000.001,35000.001,55000.001,80000.001},{0,105,555,1005,2755,5505,13505})</f>
        <v>1890</v>
      </c>
      <c r="T23" s="2">
        <f>12*ROUND(MAX(($B23-3500)*{0.03,0.1,0.2,0.25,0.3,0.35,0.45}-{0,105,555,1005,2755,5505,13505},0),2)+LOOKUP(T$2/12,{0,1500.001,4500.001,9000.001,35000.001,55000.001,80000.001},{0.03,0.1,0.2,0.25,0.3,0.35,0.45})*T$2-LOOKUP(T$2/12,{0,1500.001,4500.001,9000.001,35000.001,55000.001,80000.001},{0,105,555,1005,2755,5505,13505})</f>
        <v>1905</v>
      </c>
      <c r="U23" s="2">
        <f>12*ROUND(MAX(($B23-3500)*{0.03,0.1,0.2,0.25,0.3,0.35,0.45}-{0,105,555,1005,2755,5505,13505},0),2)+LOOKUP(U$2/12,{0,1500.001,4500.001,9000.001,35000.001,55000.001,80000.001},{0.03,0.1,0.2,0.25,0.3,0.35,0.45})*U$2-LOOKUP(U$2/12,{0,1500.001,4500.001,9000.001,35000.001,55000.001,80000.001},{0,105,555,1005,2755,5505,13505})</f>
        <v>1920</v>
      </c>
      <c r="V23" s="2">
        <f>12*ROUND(MAX(($B23-3500)*{0.03,0.1,0.2,0.25,0.3,0.35,0.45}-{0,105,555,1005,2755,5505,13505},0),2)+LOOKUP(V$2/12,{0,1500.001,4500.001,9000.001,35000.001,55000.001,80000.001},{0.03,0.1,0.2,0.25,0.3,0.35,0.45})*V$2-LOOKUP(V$2/12,{0,1500.001,4500.001,9000.001,35000.001,55000.001,80000.001},{0,105,555,1005,2755,5505,13505})</f>
        <v>1935</v>
      </c>
      <c r="W23" s="2">
        <f>12*ROUND(MAX(($B23-3500)*{0.03,0.1,0.2,0.25,0.3,0.35,0.45}-{0,105,555,1005,2755,5505,13505},0),2)+LOOKUP(W$2/12,{0,1500.001,4500.001,9000.001,35000.001,55000.001,80000.001},{0.03,0.1,0.2,0.25,0.3,0.35,0.45})*W$2-LOOKUP(W$2/12,{0,1500.001,4500.001,9000.001,35000.001,55000.001,80000.001},{0,105,555,1005,2755,5505,13505})</f>
        <v>1950</v>
      </c>
      <c r="X23" s="2">
        <f>12*ROUND(MAX(($B23-3500)*{0.03,0.1,0.2,0.25,0.3,0.35,0.45}-{0,105,555,1005,2755,5505,13505},0),2)+LOOKUP(X$2/12,{0,1500.001,4500.001,9000.001,35000.001,55000.001,80000.001},{0.03,0.1,0.2,0.25,0.3,0.35,0.45})*X$2-LOOKUP(X$2/12,{0,1500.001,4500.001,9000.001,35000.001,55000.001,80000.001},{0,105,555,1005,2755,5505,13505})</f>
        <v>1965</v>
      </c>
      <c r="Y23" s="2">
        <f>12*ROUND(MAX(($B23-3500)*{0.03,0.1,0.2,0.25,0.3,0.35,0.45}-{0,105,555,1005,2755,5505,13505},0),2)+LOOKUP(Y$2/12,{0,1500.001,4500.001,9000.001,35000.001,55000.001,80000.001},{0.03,0.1,0.2,0.25,0.3,0.35,0.45})*Y$2-LOOKUP(Y$2/12,{0,1500.001,4500.001,9000.001,35000.001,55000.001,80000.001},{0,105,555,1005,2755,5505,13505})</f>
        <v>1980</v>
      </c>
      <c r="Z23" s="2">
        <f>12*ROUND(MAX(($B23-3500)*{0.03,0.1,0.2,0.25,0.3,0.35,0.45}-{0,105,555,1005,2755,5505,13505},0),2)+LOOKUP(Z$2/12,{0,1500.001,4500.001,9000.001,35000.001,55000.001,80000.001},{0.03,0.1,0.2,0.25,0.3,0.35,0.45})*Z$2-LOOKUP(Z$2/12,{0,1500.001,4500.001,9000.001,35000.001,55000.001,80000.001},{0,105,555,1005,2755,5505,13505})</f>
        <v>1995</v>
      </c>
      <c r="AA23" s="2">
        <f>12*ROUND(MAX(($B23-3500)*{0.03,0.1,0.2,0.25,0.3,0.35,0.45}-{0,105,555,1005,2755,5505,13505},0),2)+LOOKUP(AA$2/12,{0,1500.001,4500.001,9000.001,35000.001,55000.001,80000.001},{0.03,0.1,0.2,0.25,0.3,0.35,0.45})*AA$2-LOOKUP(AA$2/12,{0,1500.001,4500.001,9000.001,35000.001,55000.001,80000.001},{0,105,555,1005,2755,5505,13505})</f>
        <v>2010</v>
      </c>
      <c r="AB23" s="2">
        <f>12*ROUND(MAX(($B23-3500)*{0.03,0.1,0.2,0.25,0.3,0.35,0.45}-{0,105,555,1005,2755,5505,13505},0),2)+LOOKUP(AB$2/12,{0,1500.001,4500.001,9000.001,35000.001,55000.001,80000.001},{0.03,0.1,0.2,0.25,0.3,0.35,0.45})*AB$2-LOOKUP(AB$2/12,{0,1500.001,4500.001,9000.001,35000.001,55000.001,80000.001},{0,105,555,1005,2755,5505,13505})</f>
        <v>2025</v>
      </c>
      <c r="AC23" s="12">
        <f>12*ROUND(MAX(($B23-3500)*{0.03,0.1,0.2,0.25,0.3,0.35,0.45}-{0,105,555,1005,2755,5505,13505},0),2)+LOOKUP(AC$2/12,{0,1500.001,4500.001,9000.001,35000.001,55000.001,80000.001},{0.03,0.1,0.2,0.25,0.3,0.35,0.45})*AC$2-LOOKUP(AC$2/12,{0,1500.001,4500.001,9000.001,35000.001,55000.001,80000.001},{0,105,555,1005,2755,5505,13505})</f>
        <v>2040</v>
      </c>
      <c r="AD23" s="2">
        <f>12*ROUND(MAX(($B23-3500)*{0.03,0.1,0.2,0.25,0.3,0.35,0.45}-{0,105,555,1005,2755,5505,13505},0),2)+LOOKUP(AD$2/12,{0,1500.001,4500.001,9000.001,35000.001,55000.001,80000.001},{0.03,0.1,0.2,0.25,0.3,0.35,0.45})*AD$2-LOOKUP(AD$2/12,{0,1500.001,4500.001,9000.001,35000.001,55000.001,80000.001},{0,105,555,1005,2755,5505,13505})</f>
        <v>2070</v>
      </c>
      <c r="AE23" s="2">
        <f>12*ROUND(MAX(($B23-3500)*{0.03,0.1,0.2,0.25,0.3,0.35,0.45}-{0,105,555,1005,2755,5505,13505},0),2)+LOOKUP(AE$2/12,{0,1500.001,4500.001,9000.001,35000.001,55000.001,80000.001},{0.03,0.1,0.2,0.25,0.3,0.35,0.45})*AE$2-LOOKUP(AE$2/12,{0,1500.001,4500.001,9000.001,35000.001,55000.001,80000.001},{0,105,555,1005,2755,5505,13505})</f>
        <v>2100</v>
      </c>
      <c r="AF23" s="2">
        <f>12*ROUND(MAX(($B23-3500)*{0.03,0.1,0.2,0.25,0.3,0.35,0.45}-{0,105,555,1005,2755,5505,13505},0),2)+LOOKUP(AF$2/12,{0,1500.001,4500.001,9000.001,35000.001,55000.001,80000.001},{0.03,0.1,0.2,0.25,0.3,0.35,0.45})*AF$2-LOOKUP(AF$2/12,{0,1500.001,4500.001,9000.001,35000.001,55000.001,80000.001},{0,105,555,1005,2755,5505,13505})</f>
        <v>2130</v>
      </c>
      <c r="AG23" s="2">
        <f>12*ROUND(MAX(($B23-3500)*{0.03,0.1,0.2,0.25,0.3,0.35,0.45}-{0,105,555,1005,2755,5505,13505},0),2)+LOOKUP(AG$2/12,{0,1500.001,4500.001,9000.001,35000.001,55000.001,80000.001},{0.03,0.1,0.2,0.25,0.3,0.35,0.45})*AG$2-LOOKUP(AG$2/12,{0,1500.001,4500.001,9000.001,35000.001,55000.001,80000.001},{0,105,555,1005,2755,5505,13505})</f>
        <v>2160</v>
      </c>
      <c r="AH23" s="2">
        <f>12*ROUND(MAX(($B23-3500)*{0.03,0.1,0.2,0.25,0.3,0.35,0.45}-{0,105,555,1005,2755,5505,13505},0),2)+LOOKUP(AH$2/12,{0,1500.001,4500.001,9000.001,35000.001,55000.001,80000.001},{0.03,0.1,0.2,0.25,0.3,0.35,0.45})*AH$2-LOOKUP(AH$2/12,{0,1500.001,4500.001,9000.001,35000.001,55000.001,80000.001},{0,105,555,1005,2755,5505,13505})</f>
        <v>2190</v>
      </c>
      <c r="AI23" s="2">
        <f>12*ROUND(MAX(($B23-3500)*{0.03,0.1,0.2,0.25,0.3,0.35,0.45}-{0,105,555,1005,2755,5505,13505},0),2)+LOOKUP(AI$2/12,{0,1500.001,4500.001,9000.001,35000.001,55000.001,80000.001},{0.03,0.1,0.2,0.25,0.3,0.35,0.45})*AI$2-LOOKUP(AI$2/12,{0,1500.001,4500.001,9000.001,35000.001,55000.001,80000.001},{0,105,555,1005,2755,5505,13505})</f>
        <v>2220</v>
      </c>
      <c r="AJ23" s="2">
        <f>12*ROUND(MAX(($B23-3500)*{0.03,0.1,0.2,0.25,0.3,0.35,0.45}-{0,105,555,1005,2755,5505,13505},0),2)+LOOKUP(AJ$2/12,{0,1500.001,4500.001,9000.001,35000.001,55000.001,80000.001},{0.03,0.1,0.2,0.25,0.3,0.35,0.45})*AJ$2-LOOKUP(AJ$2/12,{0,1500.001,4500.001,9000.001,35000.001,55000.001,80000.001},{0,105,555,1005,2755,5505,13505})</f>
        <v>2250</v>
      </c>
      <c r="AK23" s="2">
        <f>12*ROUND(MAX(($B23-3500)*{0.03,0.1,0.2,0.25,0.3,0.35,0.45}-{0,105,555,1005,2755,5505,13505},0),2)+LOOKUP(AK$2/12,{0,1500.001,4500.001,9000.001,35000.001,55000.001,80000.001},{0.03,0.1,0.2,0.25,0.3,0.35,0.45})*AK$2-LOOKUP(AK$2/12,{0,1500.001,4500.001,9000.001,35000.001,55000.001,80000.001},{0,105,555,1005,2755,5505,13505})</f>
        <v>2280</v>
      </c>
      <c r="AL23" s="2">
        <f>12*ROUND(MAX(($B23-3500)*{0.03,0.1,0.2,0.25,0.3,0.35,0.45}-{0,105,555,1005,2755,5505,13505},0),2)+LOOKUP(AL$2/12,{0,1500.001,4500.001,9000.001,35000.001,55000.001,80000.001},{0.03,0.1,0.2,0.25,0.3,0.35,0.45})*AL$2-LOOKUP(AL$2/12,{0,1500.001,4500.001,9000.001,35000.001,55000.001,80000.001},{0,105,555,1005,2755,5505,13505})</f>
        <v>3535</v>
      </c>
      <c r="AM23" s="2">
        <f>12*ROUND(MAX(($B23-3500)*{0.03,0.1,0.2,0.25,0.3,0.35,0.45}-{0,105,555,1005,2755,5505,13505},0),2)+LOOKUP(AM$2/12,{0,1500.001,4500.001,9000.001,35000.001,55000.001,80000.001},{0.03,0.1,0.2,0.25,0.3,0.35,0.45})*AM$2-LOOKUP(AM$2/12,{0,1500.001,4500.001,9000.001,35000.001,55000.001,80000.001},{0,105,555,1005,2755,5505,13505})</f>
        <v>3635</v>
      </c>
      <c r="AN23" s="2">
        <f>12*ROUND(MAX(($B23-3500)*{0.03,0.1,0.2,0.25,0.3,0.35,0.45}-{0,105,555,1005,2755,5505,13505},0),2)+LOOKUP(AN$2/12,{0,1500.001,4500.001,9000.001,35000.001,55000.001,80000.001},{0.03,0.1,0.2,0.25,0.3,0.35,0.45})*AN$2-LOOKUP(AN$2/12,{0,1500.001,4500.001,9000.001,35000.001,55000.001,80000.001},{0,105,555,1005,2755,5505,13505})</f>
        <v>3835</v>
      </c>
      <c r="AO23" s="2">
        <f>12*ROUND(MAX(($B23-3500)*{0.03,0.1,0.2,0.25,0.3,0.35,0.45}-{0,105,555,1005,2755,5505,13505},0),2)+LOOKUP(AO$2/12,{0,1500.001,4500.001,9000.001,35000.001,55000.001,80000.001},{0.03,0.1,0.2,0.25,0.3,0.35,0.45})*AO$2-LOOKUP(AO$2/12,{0,1500.001,4500.001,9000.001,35000.001,55000.001,80000.001},{0,105,555,1005,2755,5505,13505})</f>
        <v>4035</v>
      </c>
      <c r="AP23" s="2">
        <f>12*ROUND(MAX(($B23-3500)*{0.03,0.1,0.2,0.25,0.3,0.35,0.45}-{0,105,555,1005,2755,5505,13505},0),2)+LOOKUP(AP$2/12,{0,1500.001,4500.001,9000.001,35000.001,55000.001,80000.001},{0.03,0.1,0.2,0.25,0.3,0.35,0.45})*AP$2-LOOKUP(AP$2/12,{0,1500.001,4500.001,9000.001,35000.001,55000.001,80000.001},{0,105,555,1005,2755,5505,13505})</f>
        <v>4235</v>
      </c>
      <c r="AQ23" s="2">
        <f>12*ROUND(MAX(($B23-3500)*{0.03,0.1,0.2,0.25,0.3,0.35,0.45}-{0,105,555,1005,2755,5505,13505},0),2)+LOOKUP(AQ$2/12,{0,1500.001,4500.001,9000.001,35000.001,55000.001,80000.001},{0.03,0.1,0.2,0.25,0.3,0.35,0.45})*AQ$2-LOOKUP(AQ$2/12,{0,1500.001,4500.001,9000.001,35000.001,55000.001,80000.001},{0,105,555,1005,2755,5505,13505})</f>
        <v>4435</v>
      </c>
      <c r="AR23" s="2">
        <f>12*ROUND(MAX(($B23-3500)*{0.03,0.1,0.2,0.25,0.3,0.35,0.45}-{0,105,555,1005,2755,5505,13505},0),2)+LOOKUP(AR$2/12,{0,1500.001,4500.001,9000.001,35000.001,55000.001,80000.001},{0.03,0.1,0.2,0.25,0.3,0.35,0.45})*AR$2-LOOKUP(AR$2/12,{0,1500.001,4500.001,9000.001,35000.001,55000.001,80000.001},{0,105,555,1005,2755,5505,13505})</f>
        <v>4635</v>
      </c>
      <c r="AS23" s="2">
        <f>12*ROUND(MAX(($B23-3500)*{0.03,0.1,0.2,0.25,0.3,0.35,0.45}-{0,105,555,1005,2755,5505,13505},0),2)+LOOKUP(AS$2/12,{0,1500.001,4500.001,9000.001,35000.001,55000.001,80000.001},{0.03,0.1,0.2,0.25,0.3,0.35,0.45})*AS$2-LOOKUP(AS$2/12,{0,1500.001,4500.001,9000.001,35000.001,55000.001,80000.001},{0,105,555,1005,2755,5505,13505})</f>
        <v>5135</v>
      </c>
      <c r="AT23" s="12">
        <f>12*ROUND(MAX(($B23-3500)*{0.03,0.1,0.2,0.25,0.3,0.35,0.45}-{0,105,555,1005,2755,5505,13505},0),2)+LOOKUP(AT$2/12,{0,1500.001,4500.001,9000.001,35000.001,55000.001,80000.001},{0.03,0.1,0.2,0.25,0.3,0.35,0.45})*AT$2-LOOKUP(AT$2/12,{0,1500.001,4500.001,9000.001,35000.001,55000.001,80000.001},{0,105,555,1005,2755,5505,13505})</f>
        <v>5635</v>
      </c>
      <c r="AU23" s="2">
        <f>12*ROUND(MAX(($B23-3500)*{0.03,0.1,0.2,0.25,0.3,0.35,0.45}-{0,105,555,1005,2755,5505,13505},0),2)+LOOKUP(AU$2/12,{0,1500.001,4500.001,9000.001,35000.001,55000.001,80000.001},{0.03,0.1,0.2,0.25,0.3,0.35,0.45})*AU$2-LOOKUP(AU$2/12,{0,1500.001,4500.001,9000.001,35000.001,55000.001,80000.001},{0,105,555,1005,2755,5505,13505})</f>
        <v>6135</v>
      </c>
      <c r="AV23" s="2">
        <f>12*ROUND(MAX(($B23-3500)*{0.03,0.1,0.2,0.25,0.3,0.35,0.45}-{0,105,555,1005,2755,5505,13505},0),2)+LOOKUP(AV$2/12,{0,1500.001,4500.001,9000.001,35000.001,55000.001,80000.001},{0.03,0.1,0.2,0.25,0.3,0.35,0.45})*AV$2-LOOKUP(AV$2/12,{0,1500.001,4500.001,9000.001,35000.001,55000.001,80000.001},{0,105,555,1005,2755,5505,13505})</f>
        <v>6635</v>
      </c>
      <c r="AW23" s="2">
        <f>12*ROUND(MAX(($B23-3500)*{0.03,0.1,0.2,0.25,0.3,0.35,0.45}-{0,105,555,1005,2755,5505,13505},0),2)+LOOKUP(AW$2/12,{0,1500.001,4500.001,9000.001,35000.001,55000.001,80000.001},{0.03,0.1,0.2,0.25,0.3,0.35,0.45})*AW$2-LOOKUP(AW$2/12,{0,1500.001,4500.001,9000.001,35000.001,55000.001,80000.001},{0,105,555,1005,2755,5505,13505})</f>
        <v>12185</v>
      </c>
      <c r="AX23" s="2">
        <f>12*ROUND(MAX(($B23-3500)*{0.03,0.1,0.2,0.25,0.3,0.35,0.45}-{0,105,555,1005,2755,5505,13505},0),2)+LOOKUP(AX$2/12,{0,1500.001,4500.001,9000.001,35000.001,55000.001,80000.001},{0.03,0.1,0.2,0.25,0.3,0.35,0.45})*AX$2-LOOKUP(AX$2/12,{0,1500.001,4500.001,9000.001,35000.001,55000.001,80000.001},{0,105,555,1005,2755,5505,13505})</f>
        <v>13185</v>
      </c>
      <c r="AY23" s="2">
        <f>12*ROUND(MAX(($B23-3500)*{0.03,0.1,0.2,0.25,0.3,0.35,0.45}-{0,105,555,1005,2755,5505,13505},0),2)+LOOKUP(AY$2/12,{0,1500.001,4500.001,9000.001,35000.001,55000.001,80000.001},{0.03,0.1,0.2,0.25,0.3,0.35,0.45})*AY$2-LOOKUP(AY$2/12,{0,1500.001,4500.001,9000.001,35000.001,55000.001,80000.001},{0,105,555,1005,2755,5505,13505})</f>
        <v>14185</v>
      </c>
      <c r="AZ23" s="2">
        <f>12*ROUND(MAX(($B23-3500)*{0.03,0.1,0.2,0.25,0.3,0.35,0.45}-{0,105,555,1005,2755,5505,13505},0),2)+LOOKUP(AZ$2/12,{0,1500.001,4500.001,9000.001,35000.001,55000.001,80000.001},{0.03,0.1,0.2,0.25,0.3,0.35,0.45})*AZ$2-LOOKUP(AZ$2/12,{0,1500.001,4500.001,9000.001,35000.001,55000.001,80000.001},{0,105,555,1005,2755,5505,13505})</f>
        <v>15185</v>
      </c>
      <c r="BA23" s="2">
        <f>12*ROUND(MAX(($B23-3500)*{0.03,0.1,0.2,0.25,0.3,0.35,0.45}-{0,105,555,1005,2755,5505,13505},0),2)+LOOKUP(BA$2/12,{0,1500.001,4500.001,9000.001,35000.001,55000.001,80000.001},{0.03,0.1,0.2,0.25,0.3,0.35,0.45})*BA$2-LOOKUP(BA$2/12,{0,1500.001,4500.001,9000.001,35000.001,55000.001,80000.001},{0,105,555,1005,2755,5505,13505})</f>
        <v>16185</v>
      </c>
      <c r="BB23" s="2">
        <f>12*ROUND(MAX(($B23-3500)*{0.03,0.1,0.2,0.25,0.3,0.35,0.45}-{0,105,555,1005,2755,5505,13505},0),2)+LOOKUP(BB$2/12,{0,1500.001,4500.001,9000.001,35000.001,55000.001,80000.001},{0.03,0.1,0.2,0.25,0.3,0.35,0.45})*BB$2-LOOKUP(BB$2/12,{0,1500.001,4500.001,9000.001,35000.001,55000.001,80000.001},{0,105,555,1005,2755,5505,13505})</f>
        <v>17185</v>
      </c>
      <c r="BC23" s="2">
        <f>12*ROUND(MAX(($B23-3500)*{0.03,0.1,0.2,0.25,0.3,0.35,0.45}-{0,105,555,1005,2755,5505,13505},0),2)+LOOKUP(BC$2/12,{0,1500.001,4500.001,9000.001,35000.001,55000.001,80000.001},{0.03,0.1,0.2,0.25,0.3,0.35,0.45})*BC$2-LOOKUP(BC$2/12,{0,1500.001,4500.001,9000.001,35000.001,55000.001,80000.001},{0,105,555,1005,2755,5505,13505})</f>
        <v>18185</v>
      </c>
      <c r="BD23" s="2">
        <f>12*ROUND(MAX(($B23-3500)*{0.03,0.1,0.2,0.25,0.3,0.35,0.45}-{0,105,555,1005,2755,5505,13505},0),2)+LOOKUP(BD$2/12,{0,1500.001,4500.001,9000.001,35000.001,55000.001,80000.001},{0.03,0.1,0.2,0.25,0.3,0.35,0.45})*BD$2-LOOKUP(BD$2/12,{0,1500.001,4500.001,9000.001,35000.001,55000.001,80000.001},{0,105,555,1005,2755,5505,13505})</f>
        <v>19185</v>
      </c>
      <c r="BE23" s="2">
        <f>12*ROUND(MAX(($B23-3500)*{0.03,0.1,0.2,0.25,0.3,0.35,0.45}-{0,105,555,1005,2755,5505,13505},0),2)+LOOKUP(BE$2/12,{0,1500.001,4500.001,9000.001,35000.001,55000.001,80000.001},{0.03,0.1,0.2,0.25,0.3,0.35,0.45})*BE$2-LOOKUP(BE$2/12,{0,1500.001,4500.001,9000.001,35000.001,55000.001,80000.001},{0,105,555,1005,2755,5505,13505})</f>
        <v>20185</v>
      </c>
      <c r="BF23" s="2">
        <f>12*ROUND(MAX(($B23-3500)*{0.03,0.1,0.2,0.25,0.3,0.35,0.45}-{0,105,555,1005,2755,5505,13505},0),2)+LOOKUP(BF$2/12,{0,1500.001,4500.001,9000.001,35000.001,55000.001,80000.001},{0.03,0.1,0.2,0.25,0.3,0.35,0.45})*BF$2-LOOKUP(BF$2/12,{0,1500.001,4500.001,9000.001,35000.001,55000.001,80000.001},{0,105,555,1005,2755,5505,13505})</f>
        <v>21185</v>
      </c>
    </row>
    <row r="24" spans="1:58">
      <c r="A24" s="21"/>
      <c r="B24" s="22">
        <v>6200</v>
      </c>
      <c r="C24" s="24">
        <f>12*ROUND(MAX(($B24-3500)*{0.03,0.1,0.2,0.25,0.3,0.35,0.45}-{0,105,555,1005,2755,5505,13505},0),2)+LOOKUP(C$2/12,{0,1500.001,4500.001,9000.001,35000.001,55000.001,80000.001},{0.03,0.1,0.2,0.25,0.3,0.35,0.45})*C$2-LOOKUP(C$2/12,{0,1500.001,4500.001,9000.001,35000.001,55000.001,80000.001},{0,105,555,1005,2755,5505,13505})</f>
        <v>1980</v>
      </c>
      <c r="D24" s="24">
        <f>12*ROUND(MAX(($B24-3500)*{0.03,0.1,0.2,0.25,0.3,0.35,0.45}-{0,105,555,1005,2755,5505,13505},0),2)+LOOKUP(D$2/12,{0,1500.001,4500.001,9000.001,35000.001,55000.001,80000.001},{0.03,0.1,0.2,0.25,0.3,0.35,0.45})*D$2-LOOKUP(D$2/12,{0,1500.001,4500.001,9000.001,35000.001,55000.001,80000.001},{0,105,555,1005,2755,5505,13505})</f>
        <v>1986</v>
      </c>
      <c r="E24" s="24">
        <f>12*ROUND(MAX(($B24-3500)*{0.03,0.1,0.2,0.25,0.3,0.35,0.45}-{0,105,555,1005,2755,5505,13505},0),2)+LOOKUP(E$2/12,{0,1500.001,4500.001,9000.001,35000.001,55000.001,80000.001},{0.03,0.1,0.2,0.25,0.3,0.35,0.45})*E$2-LOOKUP(E$2/12,{0,1500.001,4500.001,9000.001,35000.001,55000.001,80000.001},{0,105,555,1005,2755,5505,13505})</f>
        <v>1992</v>
      </c>
      <c r="F24" s="24">
        <f>12*ROUND(MAX(($B24-3500)*{0.03,0.1,0.2,0.25,0.3,0.35,0.45}-{0,105,555,1005,2755,5505,13505},0),2)+LOOKUP(F$2/12,{0,1500.001,4500.001,9000.001,35000.001,55000.001,80000.001},{0.03,0.1,0.2,0.25,0.3,0.35,0.45})*F$2-LOOKUP(F$2/12,{0,1500.001,4500.001,9000.001,35000.001,55000.001,80000.001},{0,105,555,1005,2755,5505,13505})</f>
        <v>1998</v>
      </c>
      <c r="G24" s="24">
        <f>12*ROUND(MAX(($B24-3500)*{0.03,0.1,0.2,0.25,0.3,0.35,0.45}-{0,105,555,1005,2755,5505,13505},0),2)+LOOKUP(G$2/12,{0,1500.001,4500.001,9000.001,35000.001,55000.001,80000.001},{0.03,0.1,0.2,0.25,0.3,0.35,0.45})*G$2-LOOKUP(G$2/12,{0,1500.001,4500.001,9000.001,35000.001,55000.001,80000.001},{0,105,555,1005,2755,5505,13505})</f>
        <v>2004</v>
      </c>
      <c r="H24" s="24">
        <f>12*ROUND(MAX(($B24-3500)*{0.03,0.1,0.2,0.25,0.3,0.35,0.45}-{0,105,555,1005,2755,5505,13505},0),2)+LOOKUP(H$2/12,{0,1500.001,4500.001,9000.001,35000.001,55000.001,80000.001},{0.03,0.1,0.2,0.25,0.3,0.35,0.45})*H$2-LOOKUP(H$2/12,{0,1500.001,4500.001,9000.001,35000.001,55000.001,80000.001},{0,105,555,1005,2755,5505,13505})</f>
        <v>2010</v>
      </c>
      <c r="I24" s="24">
        <f>12*ROUND(MAX(($B24-3500)*{0.03,0.1,0.2,0.25,0.3,0.35,0.45}-{0,105,555,1005,2755,5505,13505},0),2)+LOOKUP(I$2/12,{0,1500.001,4500.001,9000.001,35000.001,55000.001,80000.001},{0.03,0.1,0.2,0.25,0.3,0.35,0.45})*I$2-LOOKUP(I$2/12,{0,1500.001,4500.001,9000.001,35000.001,55000.001,80000.001},{0,105,555,1005,2755,5505,13505})</f>
        <v>2016</v>
      </c>
      <c r="J24" s="24">
        <f>12*ROUND(MAX(($B24-3500)*{0.03,0.1,0.2,0.25,0.3,0.35,0.45}-{0,105,555,1005,2755,5505,13505},0),2)+LOOKUP(J$2/12,{0,1500.001,4500.001,9000.001,35000.001,55000.001,80000.001},{0.03,0.1,0.2,0.25,0.3,0.35,0.45})*J$2-LOOKUP(J$2/12,{0,1500.001,4500.001,9000.001,35000.001,55000.001,80000.001},{0,105,555,1005,2755,5505,13505})</f>
        <v>2022</v>
      </c>
      <c r="K24" s="24">
        <f>12*ROUND(MAX(($B24-3500)*{0.03,0.1,0.2,0.25,0.3,0.35,0.45}-{0,105,555,1005,2755,5505,13505},0),2)+LOOKUP(K$2/12,{0,1500.001,4500.001,9000.001,35000.001,55000.001,80000.001},{0.03,0.1,0.2,0.25,0.3,0.35,0.45})*K$2-LOOKUP(K$2/12,{0,1500.001,4500.001,9000.001,35000.001,55000.001,80000.001},{0,105,555,1005,2755,5505,13505})</f>
        <v>2028</v>
      </c>
      <c r="L24" s="24">
        <f>12*ROUND(MAX(($B24-3500)*{0.03,0.1,0.2,0.25,0.3,0.35,0.45}-{0,105,555,1005,2755,5505,13505},0),2)+LOOKUP(L$2/12,{0,1500.001,4500.001,9000.001,35000.001,55000.001,80000.001},{0.03,0.1,0.2,0.25,0.3,0.35,0.45})*L$2-LOOKUP(L$2/12,{0,1500.001,4500.001,9000.001,35000.001,55000.001,80000.001},{0,105,555,1005,2755,5505,13505})</f>
        <v>2034</v>
      </c>
      <c r="M24" s="29">
        <f>12*ROUND(MAX(($B24-3500)*{0.03,0.1,0.2,0.25,0.3,0.35,0.45}-{0,105,555,1005,2755,5505,13505},0),2)+LOOKUP(M$2/12,{0,1500.001,4500.001,9000.001,35000.001,55000.001,80000.001},{0.03,0.1,0.2,0.25,0.3,0.35,0.45})*M$2-LOOKUP(M$2/12,{0,1500.001,4500.001,9000.001,35000.001,55000.001,80000.001},{0,105,555,1005,2755,5505,13505})</f>
        <v>2040</v>
      </c>
      <c r="N24" s="24">
        <f>12*ROUND(MAX(($B24-3500)*{0.03,0.1,0.2,0.25,0.3,0.35,0.45}-{0,105,555,1005,2755,5505,13505},0),2)+LOOKUP(N$2/12,{0,1500.001,4500.001,9000.001,35000.001,55000.001,80000.001},{0.03,0.1,0.2,0.25,0.3,0.35,0.45})*N$2-LOOKUP(N$2/12,{0,1500.001,4500.001,9000.001,35000.001,55000.001,80000.001},{0,105,555,1005,2755,5505,13505})</f>
        <v>2055</v>
      </c>
      <c r="O24" s="24">
        <f>12*ROUND(MAX(($B24-3500)*{0.03,0.1,0.2,0.25,0.3,0.35,0.45}-{0,105,555,1005,2755,5505,13505},0),2)+LOOKUP(O$2/12,{0,1500.001,4500.001,9000.001,35000.001,55000.001,80000.001},{0.03,0.1,0.2,0.25,0.3,0.35,0.45})*O$2-LOOKUP(O$2/12,{0,1500.001,4500.001,9000.001,35000.001,55000.001,80000.001},{0,105,555,1005,2755,5505,13505})</f>
        <v>2070</v>
      </c>
      <c r="P24" s="24">
        <f>12*ROUND(MAX(($B24-3500)*{0.03,0.1,0.2,0.25,0.3,0.35,0.45}-{0,105,555,1005,2755,5505,13505},0),2)+LOOKUP(P$2/12,{0,1500.001,4500.001,9000.001,35000.001,55000.001,80000.001},{0.03,0.1,0.2,0.25,0.3,0.35,0.45})*P$2-LOOKUP(P$2/12,{0,1500.001,4500.001,9000.001,35000.001,55000.001,80000.001},{0,105,555,1005,2755,5505,13505})</f>
        <v>2085</v>
      </c>
      <c r="Q24" s="24">
        <f>12*ROUND(MAX(($B24-3500)*{0.03,0.1,0.2,0.25,0.3,0.35,0.45}-{0,105,555,1005,2755,5505,13505},0),2)+LOOKUP(Q$2/12,{0,1500.001,4500.001,9000.001,35000.001,55000.001,80000.001},{0.03,0.1,0.2,0.25,0.3,0.35,0.45})*Q$2-LOOKUP(Q$2/12,{0,1500.001,4500.001,9000.001,35000.001,55000.001,80000.001},{0,105,555,1005,2755,5505,13505})</f>
        <v>2100</v>
      </c>
      <c r="R24" s="24">
        <f>12*ROUND(MAX(($B24-3500)*{0.03,0.1,0.2,0.25,0.3,0.35,0.45}-{0,105,555,1005,2755,5505,13505},0),2)+LOOKUP(R$2/12,{0,1500.001,4500.001,9000.001,35000.001,55000.001,80000.001},{0.03,0.1,0.2,0.25,0.3,0.35,0.45})*R$2-LOOKUP(R$2/12,{0,1500.001,4500.001,9000.001,35000.001,55000.001,80000.001},{0,105,555,1005,2755,5505,13505})</f>
        <v>2115</v>
      </c>
      <c r="S24" s="24">
        <f>12*ROUND(MAX(($B24-3500)*{0.03,0.1,0.2,0.25,0.3,0.35,0.45}-{0,105,555,1005,2755,5505,13505},0),2)+LOOKUP(S$2/12,{0,1500.001,4500.001,9000.001,35000.001,55000.001,80000.001},{0.03,0.1,0.2,0.25,0.3,0.35,0.45})*S$2-LOOKUP(S$2/12,{0,1500.001,4500.001,9000.001,35000.001,55000.001,80000.001},{0,105,555,1005,2755,5505,13505})</f>
        <v>2130</v>
      </c>
      <c r="T24" s="2">
        <f>12*ROUND(MAX(($B24-3500)*{0.03,0.1,0.2,0.25,0.3,0.35,0.45}-{0,105,555,1005,2755,5505,13505},0),2)+LOOKUP(T$2/12,{0,1500.001,4500.001,9000.001,35000.001,55000.001,80000.001},{0.03,0.1,0.2,0.25,0.3,0.35,0.45})*T$2-LOOKUP(T$2/12,{0,1500.001,4500.001,9000.001,35000.001,55000.001,80000.001},{0,105,555,1005,2755,5505,13505})</f>
        <v>2145</v>
      </c>
      <c r="U24" s="2">
        <f>12*ROUND(MAX(($B24-3500)*{0.03,0.1,0.2,0.25,0.3,0.35,0.45}-{0,105,555,1005,2755,5505,13505},0),2)+LOOKUP(U$2/12,{0,1500.001,4500.001,9000.001,35000.001,55000.001,80000.001},{0.03,0.1,0.2,0.25,0.3,0.35,0.45})*U$2-LOOKUP(U$2/12,{0,1500.001,4500.001,9000.001,35000.001,55000.001,80000.001},{0,105,555,1005,2755,5505,13505})</f>
        <v>2160</v>
      </c>
      <c r="V24" s="2">
        <f>12*ROUND(MAX(($B24-3500)*{0.03,0.1,0.2,0.25,0.3,0.35,0.45}-{0,105,555,1005,2755,5505,13505},0),2)+LOOKUP(V$2/12,{0,1500.001,4500.001,9000.001,35000.001,55000.001,80000.001},{0.03,0.1,0.2,0.25,0.3,0.35,0.45})*V$2-LOOKUP(V$2/12,{0,1500.001,4500.001,9000.001,35000.001,55000.001,80000.001},{0,105,555,1005,2755,5505,13505})</f>
        <v>2175</v>
      </c>
      <c r="W24" s="2">
        <f>12*ROUND(MAX(($B24-3500)*{0.03,0.1,0.2,0.25,0.3,0.35,0.45}-{0,105,555,1005,2755,5505,13505},0),2)+LOOKUP(W$2/12,{0,1500.001,4500.001,9000.001,35000.001,55000.001,80000.001},{0.03,0.1,0.2,0.25,0.3,0.35,0.45})*W$2-LOOKUP(W$2/12,{0,1500.001,4500.001,9000.001,35000.001,55000.001,80000.001},{0,105,555,1005,2755,5505,13505})</f>
        <v>2190</v>
      </c>
      <c r="X24" s="2">
        <f>12*ROUND(MAX(($B24-3500)*{0.03,0.1,0.2,0.25,0.3,0.35,0.45}-{0,105,555,1005,2755,5505,13505},0),2)+LOOKUP(X$2/12,{0,1500.001,4500.001,9000.001,35000.001,55000.001,80000.001},{0.03,0.1,0.2,0.25,0.3,0.35,0.45})*X$2-LOOKUP(X$2/12,{0,1500.001,4500.001,9000.001,35000.001,55000.001,80000.001},{0,105,555,1005,2755,5505,13505})</f>
        <v>2205</v>
      </c>
      <c r="Y24" s="2">
        <f>12*ROUND(MAX(($B24-3500)*{0.03,0.1,0.2,0.25,0.3,0.35,0.45}-{0,105,555,1005,2755,5505,13505},0),2)+LOOKUP(Y$2/12,{0,1500.001,4500.001,9000.001,35000.001,55000.001,80000.001},{0.03,0.1,0.2,0.25,0.3,0.35,0.45})*Y$2-LOOKUP(Y$2/12,{0,1500.001,4500.001,9000.001,35000.001,55000.001,80000.001},{0,105,555,1005,2755,5505,13505})</f>
        <v>2220</v>
      </c>
      <c r="Z24" s="2">
        <f>12*ROUND(MAX(($B24-3500)*{0.03,0.1,0.2,0.25,0.3,0.35,0.45}-{0,105,555,1005,2755,5505,13505},0),2)+LOOKUP(Z$2/12,{0,1500.001,4500.001,9000.001,35000.001,55000.001,80000.001},{0.03,0.1,0.2,0.25,0.3,0.35,0.45})*Z$2-LOOKUP(Z$2/12,{0,1500.001,4500.001,9000.001,35000.001,55000.001,80000.001},{0,105,555,1005,2755,5505,13505})</f>
        <v>2235</v>
      </c>
      <c r="AA24" s="2">
        <f>12*ROUND(MAX(($B24-3500)*{0.03,0.1,0.2,0.25,0.3,0.35,0.45}-{0,105,555,1005,2755,5505,13505},0),2)+LOOKUP(AA$2/12,{0,1500.001,4500.001,9000.001,35000.001,55000.001,80000.001},{0.03,0.1,0.2,0.25,0.3,0.35,0.45})*AA$2-LOOKUP(AA$2/12,{0,1500.001,4500.001,9000.001,35000.001,55000.001,80000.001},{0,105,555,1005,2755,5505,13505})</f>
        <v>2250</v>
      </c>
      <c r="AB24" s="2">
        <f>12*ROUND(MAX(($B24-3500)*{0.03,0.1,0.2,0.25,0.3,0.35,0.45}-{0,105,555,1005,2755,5505,13505},0),2)+LOOKUP(AB$2/12,{0,1500.001,4500.001,9000.001,35000.001,55000.001,80000.001},{0.03,0.1,0.2,0.25,0.3,0.35,0.45})*AB$2-LOOKUP(AB$2/12,{0,1500.001,4500.001,9000.001,35000.001,55000.001,80000.001},{0,105,555,1005,2755,5505,13505})</f>
        <v>2265</v>
      </c>
      <c r="AC24" s="12">
        <f>12*ROUND(MAX(($B24-3500)*{0.03,0.1,0.2,0.25,0.3,0.35,0.45}-{0,105,555,1005,2755,5505,13505},0),2)+LOOKUP(AC$2/12,{0,1500.001,4500.001,9000.001,35000.001,55000.001,80000.001},{0.03,0.1,0.2,0.25,0.3,0.35,0.45})*AC$2-LOOKUP(AC$2/12,{0,1500.001,4500.001,9000.001,35000.001,55000.001,80000.001},{0,105,555,1005,2755,5505,13505})</f>
        <v>2280</v>
      </c>
      <c r="AD24" s="2">
        <f>12*ROUND(MAX(($B24-3500)*{0.03,0.1,0.2,0.25,0.3,0.35,0.45}-{0,105,555,1005,2755,5505,13505},0),2)+LOOKUP(AD$2/12,{0,1500.001,4500.001,9000.001,35000.001,55000.001,80000.001},{0.03,0.1,0.2,0.25,0.3,0.35,0.45})*AD$2-LOOKUP(AD$2/12,{0,1500.001,4500.001,9000.001,35000.001,55000.001,80000.001},{0,105,555,1005,2755,5505,13505})</f>
        <v>2310</v>
      </c>
      <c r="AE24" s="2">
        <f>12*ROUND(MAX(($B24-3500)*{0.03,0.1,0.2,0.25,0.3,0.35,0.45}-{0,105,555,1005,2755,5505,13505},0),2)+LOOKUP(AE$2/12,{0,1500.001,4500.001,9000.001,35000.001,55000.001,80000.001},{0.03,0.1,0.2,0.25,0.3,0.35,0.45})*AE$2-LOOKUP(AE$2/12,{0,1500.001,4500.001,9000.001,35000.001,55000.001,80000.001},{0,105,555,1005,2755,5505,13505})</f>
        <v>2340</v>
      </c>
      <c r="AF24" s="2">
        <f>12*ROUND(MAX(($B24-3500)*{0.03,0.1,0.2,0.25,0.3,0.35,0.45}-{0,105,555,1005,2755,5505,13505},0),2)+LOOKUP(AF$2/12,{0,1500.001,4500.001,9000.001,35000.001,55000.001,80000.001},{0.03,0.1,0.2,0.25,0.3,0.35,0.45})*AF$2-LOOKUP(AF$2/12,{0,1500.001,4500.001,9000.001,35000.001,55000.001,80000.001},{0,105,555,1005,2755,5505,13505})</f>
        <v>2370</v>
      </c>
      <c r="AG24" s="2">
        <f>12*ROUND(MAX(($B24-3500)*{0.03,0.1,0.2,0.25,0.3,0.35,0.45}-{0,105,555,1005,2755,5505,13505},0),2)+LOOKUP(AG$2/12,{0,1500.001,4500.001,9000.001,35000.001,55000.001,80000.001},{0.03,0.1,0.2,0.25,0.3,0.35,0.45})*AG$2-LOOKUP(AG$2/12,{0,1500.001,4500.001,9000.001,35000.001,55000.001,80000.001},{0,105,555,1005,2755,5505,13505})</f>
        <v>2400</v>
      </c>
      <c r="AH24" s="2">
        <f>12*ROUND(MAX(($B24-3500)*{0.03,0.1,0.2,0.25,0.3,0.35,0.45}-{0,105,555,1005,2755,5505,13505},0),2)+LOOKUP(AH$2/12,{0,1500.001,4500.001,9000.001,35000.001,55000.001,80000.001},{0.03,0.1,0.2,0.25,0.3,0.35,0.45})*AH$2-LOOKUP(AH$2/12,{0,1500.001,4500.001,9000.001,35000.001,55000.001,80000.001},{0,105,555,1005,2755,5505,13505})</f>
        <v>2430</v>
      </c>
      <c r="AI24" s="2">
        <f>12*ROUND(MAX(($B24-3500)*{0.03,0.1,0.2,0.25,0.3,0.35,0.45}-{0,105,555,1005,2755,5505,13505},0),2)+LOOKUP(AI$2/12,{0,1500.001,4500.001,9000.001,35000.001,55000.001,80000.001},{0.03,0.1,0.2,0.25,0.3,0.35,0.45})*AI$2-LOOKUP(AI$2/12,{0,1500.001,4500.001,9000.001,35000.001,55000.001,80000.001},{0,105,555,1005,2755,5505,13505})</f>
        <v>2460</v>
      </c>
      <c r="AJ24" s="2">
        <f>12*ROUND(MAX(($B24-3500)*{0.03,0.1,0.2,0.25,0.3,0.35,0.45}-{0,105,555,1005,2755,5505,13505},0),2)+LOOKUP(AJ$2/12,{0,1500.001,4500.001,9000.001,35000.001,55000.001,80000.001},{0.03,0.1,0.2,0.25,0.3,0.35,0.45})*AJ$2-LOOKUP(AJ$2/12,{0,1500.001,4500.001,9000.001,35000.001,55000.001,80000.001},{0,105,555,1005,2755,5505,13505})</f>
        <v>2490</v>
      </c>
      <c r="AK24" s="2">
        <f>12*ROUND(MAX(($B24-3500)*{0.03,0.1,0.2,0.25,0.3,0.35,0.45}-{0,105,555,1005,2755,5505,13505},0),2)+LOOKUP(AK$2/12,{0,1500.001,4500.001,9000.001,35000.001,55000.001,80000.001},{0.03,0.1,0.2,0.25,0.3,0.35,0.45})*AK$2-LOOKUP(AK$2/12,{0,1500.001,4500.001,9000.001,35000.001,55000.001,80000.001},{0,105,555,1005,2755,5505,13505})</f>
        <v>2520</v>
      </c>
      <c r="AL24" s="2">
        <f>12*ROUND(MAX(($B24-3500)*{0.03,0.1,0.2,0.25,0.3,0.35,0.45}-{0,105,555,1005,2755,5505,13505},0),2)+LOOKUP(AL$2/12,{0,1500.001,4500.001,9000.001,35000.001,55000.001,80000.001},{0.03,0.1,0.2,0.25,0.3,0.35,0.45})*AL$2-LOOKUP(AL$2/12,{0,1500.001,4500.001,9000.001,35000.001,55000.001,80000.001},{0,105,555,1005,2755,5505,13505})</f>
        <v>3775</v>
      </c>
      <c r="AM24" s="2">
        <f>12*ROUND(MAX(($B24-3500)*{0.03,0.1,0.2,0.25,0.3,0.35,0.45}-{0,105,555,1005,2755,5505,13505},0),2)+LOOKUP(AM$2/12,{0,1500.001,4500.001,9000.001,35000.001,55000.001,80000.001},{0.03,0.1,0.2,0.25,0.3,0.35,0.45})*AM$2-LOOKUP(AM$2/12,{0,1500.001,4500.001,9000.001,35000.001,55000.001,80000.001},{0,105,555,1005,2755,5505,13505})</f>
        <v>3875</v>
      </c>
      <c r="AN24" s="2">
        <f>12*ROUND(MAX(($B24-3500)*{0.03,0.1,0.2,0.25,0.3,0.35,0.45}-{0,105,555,1005,2755,5505,13505},0),2)+LOOKUP(AN$2/12,{0,1500.001,4500.001,9000.001,35000.001,55000.001,80000.001},{0.03,0.1,0.2,0.25,0.3,0.35,0.45})*AN$2-LOOKUP(AN$2/12,{0,1500.001,4500.001,9000.001,35000.001,55000.001,80000.001},{0,105,555,1005,2755,5505,13505})</f>
        <v>4075</v>
      </c>
      <c r="AO24" s="2">
        <f>12*ROUND(MAX(($B24-3500)*{0.03,0.1,0.2,0.25,0.3,0.35,0.45}-{0,105,555,1005,2755,5505,13505},0),2)+LOOKUP(AO$2/12,{0,1500.001,4500.001,9000.001,35000.001,55000.001,80000.001},{0.03,0.1,0.2,0.25,0.3,0.35,0.45})*AO$2-LOOKUP(AO$2/12,{0,1500.001,4500.001,9000.001,35000.001,55000.001,80000.001},{0,105,555,1005,2755,5505,13505})</f>
        <v>4275</v>
      </c>
      <c r="AP24" s="2">
        <f>12*ROUND(MAX(($B24-3500)*{0.03,0.1,0.2,0.25,0.3,0.35,0.45}-{0,105,555,1005,2755,5505,13505},0),2)+LOOKUP(AP$2/12,{0,1500.001,4500.001,9000.001,35000.001,55000.001,80000.001},{0.03,0.1,0.2,0.25,0.3,0.35,0.45})*AP$2-LOOKUP(AP$2/12,{0,1500.001,4500.001,9000.001,35000.001,55000.001,80000.001},{0,105,555,1005,2755,5505,13505})</f>
        <v>4475</v>
      </c>
      <c r="AQ24" s="2">
        <f>12*ROUND(MAX(($B24-3500)*{0.03,0.1,0.2,0.25,0.3,0.35,0.45}-{0,105,555,1005,2755,5505,13505},0),2)+LOOKUP(AQ$2/12,{0,1500.001,4500.001,9000.001,35000.001,55000.001,80000.001},{0.03,0.1,0.2,0.25,0.3,0.35,0.45})*AQ$2-LOOKUP(AQ$2/12,{0,1500.001,4500.001,9000.001,35000.001,55000.001,80000.001},{0,105,555,1005,2755,5505,13505})</f>
        <v>4675</v>
      </c>
      <c r="AR24" s="2">
        <f>12*ROUND(MAX(($B24-3500)*{0.03,0.1,0.2,0.25,0.3,0.35,0.45}-{0,105,555,1005,2755,5505,13505},0),2)+LOOKUP(AR$2/12,{0,1500.001,4500.001,9000.001,35000.001,55000.001,80000.001},{0.03,0.1,0.2,0.25,0.3,0.35,0.45})*AR$2-LOOKUP(AR$2/12,{0,1500.001,4500.001,9000.001,35000.001,55000.001,80000.001},{0,105,555,1005,2755,5505,13505})</f>
        <v>4875</v>
      </c>
      <c r="AS24" s="2">
        <f>12*ROUND(MAX(($B24-3500)*{0.03,0.1,0.2,0.25,0.3,0.35,0.45}-{0,105,555,1005,2755,5505,13505},0),2)+LOOKUP(AS$2/12,{0,1500.001,4500.001,9000.001,35000.001,55000.001,80000.001},{0.03,0.1,0.2,0.25,0.3,0.35,0.45})*AS$2-LOOKUP(AS$2/12,{0,1500.001,4500.001,9000.001,35000.001,55000.001,80000.001},{0,105,555,1005,2755,5505,13505})</f>
        <v>5375</v>
      </c>
      <c r="AT24" s="12">
        <f>12*ROUND(MAX(($B24-3500)*{0.03,0.1,0.2,0.25,0.3,0.35,0.45}-{0,105,555,1005,2755,5505,13505},0),2)+LOOKUP(AT$2/12,{0,1500.001,4500.001,9000.001,35000.001,55000.001,80000.001},{0.03,0.1,0.2,0.25,0.3,0.35,0.45})*AT$2-LOOKUP(AT$2/12,{0,1500.001,4500.001,9000.001,35000.001,55000.001,80000.001},{0,105,555,1005,2755,5505,13505})</f>
        <v>5875</v>
      </c>
      <c r="AU24" s="2">
        <f>12*ROUND(MAX(($B24-3500)*{0.03,0.1,0.2,0.25,0.3,0.35,0.45}-{0,105,555,1005,2755,5505,13505},0),2)+LOOKUP(AU$2/12,{0,1500.001,4500.001,9000.001,35000.001,55000.001,80000.001},{0.03,0.1,0.2,0.25,0.3,0.35,0.45})*AU$2-LOOKUP(AU$2/12,{0,1500.001,4500.001,9000.001,35000.001,55000.001,80000.001},{0,105,555,1005,2755,5505,13505})</f>
        <v>6375</v>
      </c>
      <c r="AV24" s="2">
        <f>12*ROUND(MAX(($B24-3500)*{0.03,0.1,0.2,0.25,0.3,0.35,0.45}-{0,105,555,1005,2755,5505,13505},0),2)+LOOKUP(AV$2/12,{0,1500.001,4500.001,9000.001,35000.001,55000.001,80000.001},{0.03,0.1,0.2,0.25,0.3,0.35,0.45})*AV$2-LOOKUP(AV$2/12,{0,1500.001,4500.001,9000.001,35000.001,55000.001,80000.001},{0,105,555,1005,2755,5505,13505})</f>
        <v>6875</v>
      </c>
      <c r="AW24" s="2">
        <f>12*ROUND(MAX(($B24-3500)*{0.03,0.1,0.2,0.25,0.3,0.35,0.45}-{0,105,555,1005,2755,5505,13505},0),2)+LOOKUP(AW$2/12,{0,1500.001,4500.001,9000.001,35000.001,55000.001,80000.001},{0.03,0.1,0.2,0.25,0.3,0.35,0.45})*AW$2-LOOKUP(AW$2/12,{0,1500.001,4500.001,9000.001,35000.001,55000.001,80000.001},{0,105,555,1005,2755,5505,13505})</f>
        <v>12425</v>
      </c>
      <c r="AX24" s="2">
        <f>12*ROUND(MAX(($B24-3500)*{0.03,0.1,0.2,0.25,0.3,0.35,0.45}-{0,105,555,1005,2755,5505,13505},0),2)+LOOKUP(AX$2/12,{0,1500.001,4500.001,9000.001,35000.001,55000.001,80000.001},{0.03,0.1,0.2,0.25,0.3,0.35,0.45})*AX$2-LOOKUP(AX$2/12,{0,1500.001,4500.001,9000.001,35000.001,55000.001,80000.001},{0,105,555,1005,2755,5505,13505})</f>
        <v>13425</v>
      </c>
      <c r="AY24" s="2">
        <f>12*ROUND(MAX(($B24-3500)*{0.03,0.1,0.2,0.25,0.3,0.35,0.45}-{0,105,555,1005,2755,5505,13505},0),2)+LOOKUP(AY$2/12,{0,1500.001,4500.001,9000.001,35000.001,55000.001,80000.001},{0.03,0.1,0.2,0.25,0.3,0.35,0.45})*AY$2-LOOKUP(AY$2/12,{0,1500.001,4500.001,9000.001,35000.001,55000.001,80000.001},{0,105,555,1005,2755,5505,13505})</f>
        <v>14425</v>
      </c>
      <c r="AZ24" s="2">
        <f>12*ROUND(MAX(($B24-3500)*{0.03,0.1,0.2,0.25,0.3,0.35,0.45}-{0,105,555,1005,2755,5505,13505},0),2)+LOOKUP(AZ$2/12,{0,1500.001,4500.001,9000.001,35000.001,55000.001,80000.001},{0.03,0.1,0.2,0.25,0.3,0.35,0.45})*AZ$2-LOOKUP(AZ$2/12,{0,1500.001,4500.001,9000.001,35000.001,55000.001,80000.001},{0,105,555,1005,2755,5505,13505})</f>
        <v>15425</v>
      </c>
      <c r="BA24" s="2">
        <f>12*ROUND(MAX(($B24-3500)*{0.03,0.1,0.2,0.25,0.3,0.35,0.45}-{0,105,555,1005,2755,5505,13505},0),2)+LOOKUP(BA$2/12,{0,1500.001,4500.001,9000.001,35000.001,55000.001,80000.001},{0.03,0.1,0.2,0.25,0.3,0.35,0.45})*BA$2-LOOKUP(BA$2/12,{0,1500.001,4500.001,9000.001,35000.001,55000.001,80000.001},{0,105,555,1005,2755,5505,13505})</f>
        <v>16425</v>
      </c>
      <c r="BB24" s="2">
        <f>12*ROUND(MAX(($B24-3500)*{0.03,0.1,0.2,0.25,0.3,0.35,0.45}-{0,105,555,1005,2755,5505,13505},0),2)+LOOKUP(BB$2/12,{0,1500.001,4500.001,9000.001,35000.001,55000.001,80000.001},{0.03,0.1,0.2,0.25,0.3,0.35,0.45})*BB$2-LOOKUP(BB$2/12,{0,1500.001,4500.001,9000.001,35000.001,55000.001,80000.001},{0,105,555,1005,2755,5505,13505})</f>
        <v>17425</v>
      </c>
      <c r="BC24" s="2">
        <f>12*ROUND(MAX(($B24-3500)*{0.03,0.1,0.2,0.25,0.3,0.35,0.45}-{0,105,555,1005,2755,5505,13505},0),2)+LOOKUP(BC$2/12,{0,1500.001,4500.001,9000.001,35000.001,55000.001,80000.001},{0.03,0.1,0.2,0.25,0.3,0.35,0.45})*BC$2-LOOKUP(BC$2/12,{0,1500.001,4500.001,9000.001,35000.001,55000.001,80000.001},{0,105,555,1005,2755,5505,13505})</f>
        <v>18425</v>
      </c>
      <c r="BD24" s="2">
        <f>12*ROUND(MAX(($B24-3500)*{0.03,0.1,0.2,0.25,0.3,0.35,0.45}-{0,105,555,1005,2755,5505,13505},0),2)+LOOKUP(BD$2/12,{0,1500.001,4500.001,9000.001,35000.001,55000.001,80000.001},{0.03,0.1,0.2,0.25,0.3,0.35,0.45})*BD$2-LOOKUP(BD$2/12,{0,1500.001,4500.001,9000.001,35000.001,55000.001,80000.001},{0,105,555,1005,2755,5505,13505})</f>
        <v>19425</v>
      </c>
      <c r="BE24" s="2">
        <f>12*ROUND(MAX(($B24-3500)*{0.03,0.1,0.2,0.25,0.3,0.35,0.45}-{0,105,555,1005,2755,5505,13505},0),2)+LOOKUP(BE$2/12,{0,1500.001,4500.001,9000.001,35000.001,55000.001,80000.001},{0.03,0.1,0.2,0.25,0.3,0.35,0.45})*BE$2-LOOKUP(BE$2/12,{0,1500.001,4500.001,9000.001,35000.001,55000.001,80000.001},{0,105,555,1005,2755,5505,13505})</f>
        <v>20425</v>
      </c>
      <c r="BF24" s="2">
        <f>12*ROUND(MAX(($B24-3500)*{0.03,0.1,0.2,0.25,0.3,0.35,0.45}-{0,105,555,1005,2755,5505,13505},0),2)+LOOKUP(BF$2/12,{0,1500.001,4500.001,9000.001,35000.001,55000.001,80000.001},{0.03,0.1,0.2,0.25,0.3,0.35,0.45})*BF$2-LOOKUP(BF$2/12,{0,1500.001,4500.001,9000.001,35000.001,55000.001,80000.001},{0,105,555,1005,2755,5505,13505})</f>
        <v>21425</v>
      </c>
    </row>
    <row r="25" spans="1:58">
      <c r="A25" s="21"/>
      <c r="B25" s="22">
        <v>6400</v>
      </c>
      <c r="C25" s="24">
        <f>12*ROUND(MAX(($B25-3500)*{0.03,0.1,0.2,0.25,0.3,0.35,0.45}-{0,105,555,1005,2755,5505,13505},0),2)+LOOKUP(C$2/12,{0,1500.001,4500.001,9000.001,35000.001,55000.001,80000.001},{0.03,0.1,0.2,0.25,0.3,0.35,0.45})*C$2-LOOKUP(C$2/12,{0,1500.001,4500.001,9000.001,35000.001,55000.001,80000.001},{0,105,555,1005,2755,5505,13505})</f>
        <v>2220</v>
      </c>
      <c r="D25" s="24">
        <f>12*ROUND(MAX(($B25-3500)*{0.03,0.1,0.2,0.25,0.3,0.35,0.45}-{0,105,555,1005,2755,5505,13505},0),2)+LOOKUP(D$2/12,{0,1500.001,4500.001,9000.001,35000.001,55000.001,80000.001},{0.03,0.1,0.2,0.25,0.3,0.35,0.45})*D$2-LOOKUP(D$2/12,{0,1500.001,4500.001,9000.001,35000.001,55000.001,80000.001},{0,105,555,1005,2755,5505,13505})</f>
        <v>2226</v>
      </c>
      <c r="E25" s="24">
        <f>12*ROUND(MAX(($B25-3500)*{0.03,0.1,0.2,0.25,0.3,0.35,0.45}-{0,105,555,1005,2755,5505,13505},0),2)+LOOKUP(E$2/12,{0,1500.001,4500.001,9000.001,35000.001,55000.001,80000.001},{0.03,0.1,0.2,0.25,0.3,0.35,0.45})*E$2-LOOKUP(E$2/12,{0,1500.001,4500.001,9000.001,35000.001,55000.001,80000.001},{0,105,555,1005,2755,5505,13505})</f>
        <v>2232</v>
      </c>
      <c r="F25" s="24">
        <f>12*ROUND(MAX(($B25-3500)*{0.03,0.1,0.2,0.25,0.3,0.35,0.45}-{0,105,555,1005,2755,5505,13505},0),2)+LOOKUP(F$2/12,{0,1500.001,4500.001,9000.001,35000.001,55000.001,80000.001},{0.03,0.1,0.2,0.25,0.3,0.35,0.45})*F$2-LOOKUP(F$2/12,{0,1500.001,4500.001,9000.001,35000.001,55000.001,80000.001},{0,105,555,1005,2755,5505,13505})</f>
        <v>2238</v>
      </c>
      <c r="G25" s="24">
        <f>12*ROUND(MAX(($B25-3500)*{0.03,0.1,0.2,0.25,0.3,0.35,0.45}-{0,105,555,1005,2755,5505,13505},0),2)+LOOKUP(G$2/12,{0,1500.001,4500.001,9000.001,35000.001,55000.001,80000.001},{0.03,0.1,0.2,0.25,0.3,0.35,0.45})*G$2-LOOKUP(G$2/12,{0,1500.001,4500.001,9000.001,35000.001,55000.001,80000.001},{0,105,555,1005,2755,5505,13505})</f>
        <v>2244</v>
      </c>
      <c r="H25" s="24">
        <f>12*ROUND(MAX(($B25-3500)*{0.03,0.1,0.2,0.25,0.3,0.35,0.45}-{0,105,555,1005,2755,5505,13505},0),2)+LOOKUP(H$2/12,{0,1500.001,4500.001,9000.001,35000.001,55000.001,80000.001},{0.03,0.1,0.2,0.25,0.3,0.35,0.45})*H$2-LOOKUP(H$2/12,{0,1500.001,4500.001,9000.001,35000.001,55000.001,80000.001},{0,105,555,1005,2755,5505,13505})</f>
        <v>2250</v>
      </c>
      <c r="I25" s="24">
        <f>12*ROUND(MAX(($B25-3500)*{0.03,0.1,0.2,0.25,0.3,0.35,0.45}-{0,105,555,1005,2755,5505,13505},0),2)+LOOKUP(I$2/12,{0,1500.001,4500.001,9000.001,35000.001,55000.001,80000.001},{0.03,0.1,0.2,0.25,0.3,0.35,0.45})*I$2-LOOKUP(I$2/12,{0,1500.001,4500.001,9000.001,35000.001,55000.001,80000.001},{0,105,555,1005,2755,5505,13505})</f>
        <v>2256</v>
      </c>
      <c r="J25" s="24">
        <f>12*ROUND(MAX(($B25-3500)*{0.03,0.1,0.2,0.25,0.3,0.35,0.45}-{0,105,555,1005,2755,5505,13505},0),2)+LOOKUP(J$2/12,{0,1500.001,4500.001,9000.001,35000.001,55000.001,80000.001},{0.03,0.1,0.2,0.25,0.3,0.35,0.45})*J$2-LOOKUP(J$2/12,{0,1500.001,4500.001,9000.001,35000.001,55000.001,80000.001},{0,105,555,1005,2755,5505,13505})</f>
        <v>2262</v>
      </c>
      <c r="K25" s="24">
        <f>12*ROUND(MAX(($B25-3500)*{0.03,0.1,0.2,0.25,0.3,0.35,0.45}-{0,105,555,1005,2755,5505,13505},0),2)+LOOKUP(K$2/12,{0,1500.001,4500.001,9000.001,35000.001,55000.001,80000.001},{0.03,0.1,0.2,0.25,0.3,0.35,0.45})*K$2-LOOKUP(K$2/12,{0,1500.001,4500.001,9000.001,35000.001,55000.001,80000.001},{0,105,555,1005,2755,5505,13505})</f>
        <v>2268</v>
      </c>
      <c r="L25" s="24">
        <f>12*ROUND(MAX(($B25-3500)*{0.03,0.1,0.2,0.25,0.3,0.35,0.45}-{0,105,555,1005,2755,5505,13505},0),2)+LOOKUP(L$2/12,{0,1500.001,4500.001,9000.001,35000.001,55000.001,80000.001},{0.03,0.1,0.2,0.25,0.3,0.35,0.45})*L$2-LOOKUP(L$2/12,{0,1500.001,4500.001,9000.001,35000.001,55000.001,80000.001},{0,105,555,1005,2755,5505,13505})</f>
        <v>2274</v>
      </c>
      <c r="M25" s="29">
        <f>12*ROUND(MAX(($B25-3500)*{0.03,0.1,0.2,0.25,0.3,0.35,0.45}-{0,105,555,1005,2755,5505,13505},0),2)+LOOKUP(M$2/12,{0,1500.001,4500.001,9000.001,35000.001,55000.001,80000.001},{0.03,0.1,0.2,0.25,0.3,0.35,0.45})*M$2-LOOKUP(M$2/12,{0,1500.001,4500.001,9000.001,35000.001,55000.001,80000.001},{0,105,555,1005,2755,5505,13505})</f>
        <v>2280</v>
      </c>
      <c r="N25" s="24">
        <f>12*ROUND(MAX(($B25-3500)*{0.03,0.1,0.2,0.25,0.3,0.35,0.45}-{0,105,555,1005,2755,5505,13505},0),2)+LOOKUP(N$2/12,{0,1500.001,4500.001,9000.001,35000.001,55000.001,80000.001},{0.03,0.1,0.2,0.25,0.3,0.35,0.45})*N$2-LOOKUP(N$2/12,{0,1500.001,4500.001,9000.001,35000.001,55000.001,80000.001},{0,105,555,1005,2755,5505,13505})</f>
        <v>2295</v>
      </c>
      <c r="O25" s="24">
        <f>12*ROUND(MAX(($B25-3500)*{0.03,0.1,0.2,0.25,0.3,0.35,0.45}-{0,105,555,1005,2755,5505,13505},0),2)+LOOKUP(O$2/12,{0,1500.001,4500.001,9000.001,35000.001,55000.001,80000.001},{0.03,0.1,0.2,0.25,0.3,0.35,0.45})*O$2-LOOKUP(O$2/12,{0,1500.001,4500.001,9000.001,35000.001,55000.001,80000.001},{0,105,555,1005,2755,5505,13505})</f>
        <v>2310</v>
      </c>
      <c r="P25" s="24">
        <f>12*ROUND(MAX(($B25-3500)*{0.03,0.1,0.2,0.25,0.3,0.35,0.45}-{0,105,555,1005,2755,5505,13505},0),2)+LOOKUP(P$2/12,{0,1500.001,4500.001,9000.001,35000.001,55000.001,80000.001},{0.03,0.1,0.2,0.25,0.3,0.35,0.45})*P$2-LOOKUP(P$2/12,{0,1500.001,4500.001,9000.001,35000.001,55000.001,80000.001},{0,105,555,1005,2755,5505,13505})</f>
        <v>2325</v>
      </c>
      <c r="Q25" s="24">
        <f>12*ROUND(MAX(($B25-3500)*{0.03,0.1,0.2,0.25,0.3,0.35,0.45}-{0,105,555,1005,2755,5505,13505},0),2)+LOOKUP(Q$2/12,{0,1500.001,4500.001,9000.001,35000.001,55000.001,80000.001},{0.03,0.1,0.2,0.25,0.3,0.35,0.45})*Q$2-LOOKUP(Q$2/12,{0,1500.001,4500.001,9000.001,35000.001,55000.001,80000.001},{0,105,555,1005,2755,5505,13505})</f>
        <v>2340</v>
      </c>
      <c r="R25" s="24">
        <f>12*ROUND(MAX(($B25-3500)*{0.03,0.1,0.2,0.25,0.3,0.35,0.45}-{0,105,555,1005,2755,5505,13505},0),2)+LOOKUP(R$2/12,{0,1500.001,4500.001,9000.001,35000.001,55000.001,80000.001},{0.03,0.1,0.2,0.25,0.3,0.35,0.45})*R$2-LOOKUP(R$2/12,{0,1500.001,4500.001,9000.001,35000.001,55000.001,80000.001},{0,105,555,1005,2755,5505,13505})</f>
        <v>2355</v>
      </c>
      <c r="S25" s="24">
        <f>12*ROUND(MAX(($B25-3500)*{0.03,0.1,0.2,0.25,0.3,0.35,0.45}-{0,105,555,1005,2755,5505,13505},0),2)+LOOKUP(S$2/12,{0,1500.001,4500.001,9000.001,35000.001,55000.001,80000.001},{0.03,0.1,0.2,0.25,0.3,0.35,0.45})*S$2-LOOKUP(S$2/12,{0,1500.001,4500.001,9000.001,35000.001,55000.001,80000.001},{0,105,555,1005,2755,5505,13505})</f>
        <v>2370</v>
      </c>
      <c r="T25" s="2">
        <f>12*ROUND(MAX(($B25-3500)*{0.03,0.1,0.2,0.25,0.3,0.35,0.45}-{0,105,555,1005,2755,5505,13505},0),2)+LOOKUP(T$2/12,{0,1500.001,4500.001,9000.001,35000.001,55000.001,80000.001},{0.03,0.1,0.2,0.25,0.3,0.35,0.45})*T$2-LOOKUP(T$2/12,{0,1500.001,4500.001,9000.001,35000.001,55000.001,80000.001},{0,105,555,1005,2755,5505,13505})</f>
        <v>2385</v>
      </c>
      <c r="U25" s="2">
        <f>12*ROUND(MAX(($B25-3500)*{0.03,0.1,0.2,0.25,0.3,0.35,0.45}-{0,105,555,1005,2755,5505,13505},0),2)+LOOKUP(U$2/12,{0,1500.001,4500.001,9000.001,35000.001,55000.001,80000.001},{0.03,0.1,0.2,0.25,0.3,0.35,0.45})*U$2-LOOKUP(U$2/12,{0,1500.001,4500.001,9000.001,35000.001,55000.001,80000.001},{0,105,555,1005,2755,5505,13505})</f>
        <v>2400</v>
      </c>
      <c r="V25" s="2">
        <f>12*ROUND(MAX(($B25-3500)*{0.03,0.1,0.2,0.25,0.3,0.35,0.45}-{0,105,555,1005,2755,5505,13505},0),2)+LOOKUP(V$2/12,{0,1500.001,4500.001,9000.001,35000.001,55000.001,80000.001},{0.03,0.1,0.2,0.25,0.3,0.35,0.45})*V$2-LOOKUP(V$2/12,{0,1500.001,4500.001,9000.001,35000.001,55000.001,80000.001},{0,105,555,1005,2755,5505,13505})</f>
        <v>2415</v>
      </c>
      <c r="W25" s="2">
        <f>12*ROUND(MAX(($B25-3500)*{0.03,0.1,0.2,0.25,0.3,0.35,0.45}-{0,105,555,1005,2755,5505,13505},0),2)+LOOKUP(W$2/12,{0,1500.001,4500.001,9000.001,35000.001,55000.001,80000.001},{0.03,0.1,0.2,0.25,0.3,0.35,0.45})*W$2-LOOKUP(W$2/12,{0,1500.001,4500.001,9000.001,35000.001,55000.001,80000.001},{0,105,555,1005,2755,5505,13505})</f>
        <v>2430</v>
      </c>
      <c r="X25" s="2">
        <f>12*ROUND(MAX(($B25-3500)*{0.03,0.1,0.2,0.25,0.3,0.35,0.45}-{0,105,555,1005,2755,5505,13505},0),2)+LOOKUP(X$2/12,{0,1500.001,4500.001,9000.001,35000.001,55000.001,80000.001},{0.03,0.1,0.2,0.25,0.3,0.35,0.45})*X$2-LOOKUP(X$2/12,{0,1500.001,4500.001,9000.001,35000.001,55000.001,80000.001},{0,105,555,1005,2755,5505,13505})</f>
        <v>2445</v>
      </c>
      <c r="Y25" s="2">
        <f>12*ROUND(MAX(($B25-3500)*{0.03,0.1,0.2,0.25,0.3,0.35,0.45}-{0,105,555,1005,2755,5505,13505},0),2)+LOOKUP(Y$2/12,{0,1500.001,4500.001,9000.001,35000.001,55000.001,80000.001},{0.03,0.1,0.2,0.25,0.3,0.35,0.45})*Y$2-LOOKUP(Y$2/12,{0,1500.001,4500.001,9000.001,35000.001,55000.001,80000.001},{0,105,555,1005,2755,5505,13505})</f>
        <v>2460</v>
      </c>
      <c r="Z25" s="2">
        <f>12*ROUND(MAX(($B25-3500)*{0.03,0.1,0.2,0.25,0.3,0.35,0.45}-{0,105,555,1005,2755,5505,13505},0),2)+LOOKUP(Z$2/12,{0,1500.001,4500.001,9000.001,35000.001,55000.001,80000.001},{0.03,0.1,0.2,0.25,0.3,0.35,0.45})*Z$2-LOOKUP(Z$2/12,{0,1500.001,4500.001,9000.001,35000.001,55000.001,80000.001},{0,105,555,1005,2755,5505,13505})</f>
        <v>2475</v>
      </c>
      <c r="AA25" s="2">
        <f>12*ROUND(MAX(($B25-3500)*{0.03,0.1,0.2,0.25,0.3,0.35,0.45}-{0,105,555,1005,2755,5505,13505},0),2)+LOOKUP(AA$2/12,{0,1500.001,4500.001,9000.001,35000.001,55000.001,80000.001},{0.03,0.1,0.2,0.25,0.3,0.35,0.45})*AA$2-LOOKUP(AA$2/12,{0,1500.001,4500.001,9000.001,35000.001,55000.001,80000.001},{0,105,555,1005,2755,5505,13505})</f>
        <v>2490</v>
      </c>
      <c r="AB25" s="2">
        <f>12*ROUND(MAX(($B25-3500)*{0.03,0.1,0.2,0.25,0.3,0.35,0.45}-{0,105,555,1005,2755,5505,13505},0),2)+LOOKUP(AB$2/12,{0,1500.001,4500.001,9000.001,35000.001,55000.001,80000.001},{0.03,0.1,0.2,0.25,0.3,0.35,0.45})*AB$2-LOOKUP(AB$2/12,{0,1500.001,4500.001,9000.001,35000.001,55000.001,80000.001},{0,105,555,1005,2755,5505,13505})</f>
        <v>2505</v>
      </c>
      <c r="AC25" s="12">
        <f>12*ROUND(MAX(($B25-3500)*{0.03,0.1,0.2,0.25,0.3,0.35,0.45}-{0,105,555,1005,2755,5505,13505},0),2)+LOOKUP(AC$2/12,{0,1500.001,4500.001,9000.001,35000.001,55000.001,80000.001},{0.03,0.1,0.2,0.25,0.3,0.35,0.45})*AC$2-LOOKUP(AC$2/12,{0,1500.001,4500.001,9000.001,35000.001,55000.001,80000.001},{0,105,555,1005,2755,5505,13505})</f>
        <v>2520</v>
      </c>
      <c r="AD25" s="2">
        <f>12*ROUND(MAX(($B25-3500)*{0.03,0.1,0.2,0.25,0.3,0.35,0.45}-{0,105,555,1005,2755,5505,13505},0),2)+LOOKUP(AD$2/12,{0,1500.001,4500.001,9000.001,35000.001,55000.001,80000.001},{0.03,0.1,0.2,0.25,0.3,0.35,0.45})*AD$2-LOOKUP(AD$2/12,{0,1500.001,4500.001,9000.001,35000.001,55000.001,80000.001},{0,105,555,1005,2755,5505,13505})</f>
        <v>2550</v>
      </c>
      <c r="AE25" s="2">
        <f>12*ROUND(MAX(($B25-3500)*{0.03,0.1,0.2,0.25,0.3,0.35,0.45}-{0,105,555,1005,2755,5505,13505},0),2)+LOOKUP(AE$2/12,{0,1500.001,4500.001,9000.001,35000.001,55000.001,80000.001},{0.03,0.1,0.2,0.25,0.3,0.35,0.45})*AE$2-LOOKUP(AE$2/12,{0,1500.001,4500.001,9000.001,35000.001,55000.001,80000.001},{0,105,555,1005,2755,5505,13505})</f>
        <v>2580</v>
      </c>
      <c r="AF25" s="2">
        <f>12*ROUND(MAX(($B25-3500)*{0.03,0.1,0.2,0.25,0.3,0.35,0.45}-{0,105,555,1005,2755,5505,13505},0),2)+LOOKUP(AF$2/12,{0,1500.001,4500.001,9000.001,35000.001,55000.001,80000.001},{0.03,0.1,0.2,0.25,0.3,0.35,0.45})*AF$2-LOOKUP(AF$2/12,{0,1500.001,4500.001,9000.001,35000.001,55000.001,80000.001},{0,105,555,1005,2755,5505,13505})</f>
        <v>2610</v>
      </c>
      <c r="AG25" s="2">
        <f>12*ROUND(MAX(($B25-3500)*{0.03,0.1,0.2,0.25,0.3,0.35,0.45}-{0,105,555,1005,2755,5505,13505},0),2)+LOOKUP(AG$2/12,{0,1500.001,4500.001,9000.001,35000.001,55000.001,80000.001},{0.03,0.1,0.2,0.25,0.3,0.35,0.45})*AG$2-LOOKUP(AG$2/12,{0,1500.001,4500.001,9000.001,35000.001,55000.001,80000.001},{0,105,555,1005,2755,5505,13505})</f>
        <v>2640</v>
      </c>
      <c r="AH25" s="2">
        <f>12*ROUND(MAX(($B25-3500)*{0.03,0.1,0.2,0.25,0.3,0.35,0.45}-{0,105,555,1005,2755,5505,13505},0),2)+LOOKUP(AH$2/12,{0,1500.001,4500.001,9000.001,35000.001,55000.001,80000.001},{0.03,0.1,0.2,0.25,0.3,0.35,0.45})*AH$2-LOOKUP(AH$2/12,{0,1500.001,4500.001,9000.001,35000.001,55000.001,80000.001},{0,105,555,1005,2755,5505,13505})</f>
        <v>2670</v>
      </c>
      <c r="AI25" s="2">
        <f>12*ROUND(MAX(($B25-3500)*{0.03,0.1,0.2,0.25,0.3,0.35,0.45}-{0,105,555,1005,2755,5505,13505},0),2)+LOOKUP(AI$2/12,{0,1500.001,4500.001,9000.001,35000.001,55000.001,80000.001},{0.03,0.1,0.2,0.25,0.3,0.35,0.45})*AI$2-LOOKUP(AI$2/12,{0,1500.001,4500.001,9000.001,35000.001,55000.001,80000.001},{0,105,555,1005,2755,5505,13505})</f>
        <v>2700</v>
      </c>
      <c r="AJ25" s="2">
        <f>12*ROUND(MAX(($B25-3500)*{0.03,0.1,0.2,0.25,0.3,0.35,0.45}-{0,105,555,1005,2755,5505,13505},0),2)+LOOKUP(AJ$2/12,{0,1500.001,4500.001,9000.001,35000.001,55000.001,80000.001},{0.03,0.1,0.2,0.25,0.3,0.35,0.45})*AJ$2-LOOKUP(AJ$2/12,{0,1500.001,4500.001,9000.001,35000.001,55000.001,80000.001},{0,105,555,1005,2755,5505,13505})</f>
        <v>2730</v>
      </c>
      <c r="AK25" s="2">
        <f>12*ROUND(MAX(($B25-3500)*{0.03,0.1,0.2,0.25,0.3,0.35,0.45}-{0,105,555,1005,2755,5505,13505},0),2)+LOOKUP(AK$2/12,{0,1500.001,4500.001,9000.001,35000.001,55000.001,80000.001},{0.03,0.1,0.2,0.25,0.3,0.35,0.45})*AK$2-LOOKUP(AK$2/12,{0,1500.001,4500.001,9000.001,35000.001,55000.001,80000.001},{0,105,555,1005,2755,5505,13505})</f>
        <v>2760</v>
      </c>
      <c r="AL25" s="2">
        <f>12*ROUND(MAX(($B25-3500)*{0.03,0.1,0.2,0.25,0.3,0.35,0.45}-{0,105,555,1005,2755,5505,13505},0),2)+LOOKUP(AL$2/12,{0,1500.001,4500.001,9000.001,35000.001,55000.001,80000.001},{0.03,0.1,0.2,0.25,0.3,0.35,0.45})*AL$2-LOOKUP(AL$2/12,{0,1500.001,4500.001,9000.001,35000.001,55000.001,80000.001},{0,105,555,1005,2755,5505,13505})</f>
        <v>4015</v>
      </c>
      <c r="AM25" s="2">
        <f>12*ROUND(MAX(($B25-3500)*{0.03,0.1,0.2,0.25,0.3,0.35,0.45}-{0,105,555,1005,2755,5505,13505},0),2)+LOOKUP(AM$2/12,{0,1500.001,4500.001,9000.001,35000.001,55000.001,80000.001},{0.03,0.1,0.2,0.25,0.3,0.35,0.45})*AM$2-LOOKUP(AM$2/12,{0,1500.001,4500.001,9000.001,35000.001,55000.001,80000.001},{0,105,555,1005,2755,5505,13505})</f>
        <v>4115</v>
      </c>
      <c r="AN25" s="2">
        <f>12*ROUND(MAX(($B25-3500)*{0.03,0.1,0.2,0.25,0.3,0.35,0.45}-{0,105,555,1005,2755,5505,13505},0),2)+LOOKUP(AN$2/12,{0,1500.001,4500.001,9000.001,35000.001,55000.001,80000.001},{0.03,0.1,0.2,0.25,0.3,0.35,0.45})*AN$2-LOOKUP(AN$2/12,{0,1500.001,4500.001,9000.001,35000.001,55000.001,80000.001},{0,105,555,1005,2755,5505,13505})</f>
        <v>4315</v>
      </c>
      <c r="AO25" s="2">
        <f>12*ROUND(MAX(($B25-3500)*{0.03,0.1,0.2,0.25,0.3,0.35,0.45}-{0,105,555,1005,2755,5505,13505},0),2)+LOOKUP(AO$2/12,{0,1500.001,4500.001,9000.001,35000.001,55000.001,80000.001},{0.03,0.1,0.2,0.25,0.3,0.35,0.45})*AO$2-LOOKUP(AO$2/12,{0,1500.001,4500.001,9000.001,35000.001,55000.001,80000.001},{0,105,555,1005,2755,5505,13505})</f>
        <v>4515</v>
      </c>
      <c r="AP25" s="2">
        <f>12*ROUND(MAX(($B25-3500)*{0.03,0.1,0.2,0.25,0.3,0.35,0.45}-{0,105,555,1005,2755,5505,13505},0),2)+LOOKUP(AP$2/12,{0,1500.001,4500.001,9000.001,35000.001,55000.001,80000.001},{0.03,0.1,0.2,0.25,0.3,0.35,0.45})*AP$2-LOOKUP(AP$2/12,{0,1500.001,4500.001,9000.001,35000.001,55000.001,80000.001},{0,105,555,1005,2755,5505,13505})</f>
        <v>4715</v>
      </c>
      <c r="AQ25" s="2">
        <f>12*ROUND(MAX(($B25-3500)*{0.03,0.1,0.2,0.25,0.3,0.35,0.45}-{0,105,555,1005,2755,5505,13505},0),2)+LOOKUP(AQ$2/12,{0,1500.001,4500.001,9000.001,35000.001,55000.001,80000.001},{0.03,0.1,0.2,0.25,0.3,0.35,0.45})*AQ$2-LOOKUP(AQ$2/12,{0,1500.001,4500.001,9000.001,35000.001,55000.001,80000.001},{0,105,555,1005,2755,5505,13505})</f>
        <v>4915</v>
      </c>
      <c r="AR25" s="2">
        <f>12*ROUND(MAX(($B25-3500)*{0.03,0.1,0.2,0.25,0.3,0.35,0.45}-{0,105,555,1005,2755,5505,13505},0),2)+LOOKUP(AR$2/12,{0,1500.001,4500.001,9000.001,35000.001,55000.001,80000.001},{0.03,0.1,0.2,0.25,0.3,0.35,0.45})*AR$2-LOOKUP(AR$2/12,{0,1500.001,4500.001,9000.001,35000.001,55000.001,80000.001},{0,105,555,1005,2755,5505,13505})</f>
        <v>5115</v>
      </c>
      <c r="AS25" s="2">
        <f>12*ROUND(MAX(($B25-3500)*{0.03,0.1,0.2,0.25,0.3,0.35,0.45}-{0,105,555,1005,2755,5505,13505},0),2)+LOOKUP(AS$2/12,{0,1500.001,4500.001,9000.001,35000.001,55000.001,80000.001},{0.03,0.1,0.2,0.25,0.3,0.35,0.45})*AS$2-LOOKUP(AS$2/12,{0,1500.001,4500.001,9000.001,35000.001,55000.001,80000.001},{0,105,555,1005,2755,5505,13505})</f>
        <v>5615</v>
      </c>
      <c r="AT25" s="12">
        <f>12*ROUND(MAX(($B25-3500)*{0.03,0.1,0.2,0.25,0.3,0.35,0.45}-{0,105,555,1005,2755,5505,13505},0),2)+LOOKUP(AT$2/12,{0,1500.001,4500.001,9000.001,35000.001,55000.001,80000.001},{0.03,0.1,0.2,0.25,0.3,0.35,0.45})*AT$2-LOOKUP(AT$2/12,{0,1500.001,4500.001,9000.001,35000.001,55000.001,80000.001},{0,105,555,1005,2755,5505,13505})</f>
        <v>6115</v>
      </c>
      <c r="AU25" s="2">
        <f>12*ROUND(MAX(($B25-3500)*{0.03,0.1,0.2,0.25,0.3,0.35,0.45}-{0,105,555,1005,2755,5505,13505},0),2)+LOOKUP(AU$2/12,{0,1500.001,4500.001,9000.001,35000.001,55000.001,80000.001},{0.03,0.1,0.2,0.25,0.3,0.35,0.45})*AU$2-LOOKUP(AU$2/12,{0,1500.001,4500.001,9000.001,35000.001,55000.001,80000.001},{0,105,555,1005,2755,5505,13505})</f>
        <v>6615</v>
      </c>
      <c r="AV25" s="2">
        <f>12*ROUND(MAX(($B25-3500)*{0.03,0.1,0.2,0.25,0.3,0.35,0.45}-{0,105,555,1005,2755,5505,13505},0),2)+LOOKUP(AV$2/12,{0,1500.001,4500.001,9000.001,35000.001,55000.001,80000.001},{0.03,0.1,0.2,0.25,0.3,0.35,0.45})*AV$2-LOOKUP(AV$2/12,{0,1500.001,4500.001,9000.001,35000.001,55000.001,80000.001},{0,105,555,1005,2755,5505,13505})</f>
        <v>7115</v>
      </c>
      <c r="AW25" s="2">
        <f>12*ROUND(MAX(($B25-3500)*{0.03,0.1,0.2,0.25,0.3,0.35,0.45}-{0,105,555,1005,2755,5505,13505},0),2)+LOOKUP(AW$2/12,{0,1500.001,4500.001,9000.001,35000.001,55000.001,80000.001},{0.03,0.1,0.2,0.25,0.3,0.35,0.45})*AW$2-LOOKUP(AW$2/12,{0,1500.001,4500.001,9000.001,35000.001,55000.001,80000.001},{0,105,555,1005,2755,5505,13505})</f>
        <v>12665</v>
      </c>
      <c r="AX25" s="2">
        <f>12*ROUND(MAX(($B25-3500)*{0.03,0.1,0.2,0.25,0.3,0.35,0.45}-{0,105,555,1005,2755,5505,13505},0),2)+LOOKUP(AX$2/12,{0,1500.001,4500.001,9000.001,35000.001,55000.001,80000.001},{0.03,0.1,0.2,0.25,0.3,0.35,0.45})*AX$2-LOOKUP(AX$2/12,{0,1500.001,4500.001,9000.001,35000.001,55000.001,80000.001},{0,105,555,1005,2755,5505,13505})</f>
        <v>13665</v>
      </c>
      <c r="AY25" s="2">
        <f>12*ROUND(MAX(($B25-3500)*{0.03,0.1,0.2,0.25,0.3,0.35,0.45}-{0,105,555,1005,2755,5505,13505},0),2)+LOOKUP(AY$2/12,{0,1500.001,4500.001,9000.001,35000.001,55000.001,80000.001},{0.03,0.1,0.2,0.25,0.3,0.35,0.45})*AY$2-LOOKUP(AY$2/12,{0,1500.001,4500.001,9000.001,35000.001,55000.001,80000.001},{0,105,555,1005,2755,5505,13505})</f>
        <v>14665</v>
      </c>
      <c r="AZ25" s="2">
        <f>12*ROUND(MAX(($B25-3500)*{0.03,0.1,0.2,0.25,0.3,0.35,0.45}-{0,105,555,1005,2755,5505,13505},0),2)+LOOKUP(AZ$2/12,{0,1500.001,4500.001,9000.001,35000.001,55000.001,80000.001},{0.03,0.1,0.2,0.25,0.3,0.35,0.45})*AZ$2-LOOKUP(AZ$2/12,{0,1500.001,4500.001,9000.001,35000.001,55000.001,80000.001},{0,105,555,1005,2755,5505,13505})</f>
        <v>15665</v>
      </c>
      <c r="BA25" s="2">
        <f>12*ROUND(MAX(($B25-3500)*{0.03,0.1,0.2,0.25,0.3,0.35,0.45}-{0,105,555,1005,2755,5505,13505},0),2)+LOOKUP(BA$2/12,{0,1500.001,4500.001,9000.001,35000.001,55000.001,80000.001},{0.03,0.1,0.2,0.25,0.3,0.35,0.45})*BA$2-LOOKUP(BA$2/12,{0,1500.001,4500.001,9000.001,35000.001,55000.001,80000.001},{0,105,555,1005,2755,5505,13505})</f>
        <v>16665</v>
      </c>
      <c r="BB25" s="2">
        <f>12*ROUND(MAX(($B25-3500)*{0.03,0.1,0.2,0.25,0.3,0.35,0.45}-{0,105,555,1005,2755,5505,13505},0),2)+LOOKUP(BB$2/12,{0,1500.001,4500.001,9000.001,35000.001,55000.001,80000.001},{0.03,0.1,0.2,0.25,0.3,0.35,0.45})*BB$2-LOOKUP(BB$2/12,{0,1500.001,4500.001,9000.001,35000.001,55000.001,80000.001},{0,105,555,1005,2755,5505,13505})</f>
        <v>17665</v>
      </c>
      <c r="BC25" s="2">
        <f>12*ROUND(MAX(($B25-3500)*{0.03,0.1,0.2,0.25,0.3,0.35,0.45}-{0,105,555,1005,2755,5505,13505},0),2)+LOOKUP(BC$2/12,{0,1500.001,4500.001,9000.001,35000.001,55000.001,80000.001},{0.03,0.1,0.2,0.25,0.3,0.35,0.45})*BC$2-LOOKUP(BC$2/12,{0,1500.001,4500.001,9000.001,35000.001,55000.001,80000.001},{0,105,555,1005,2755,5505,13505})</f>
        <v>18665</v>
      </c>
      <c r="BD25" s="2">
        <f>12*ROUND(MAX(($B25-3500)*{0.03,0.1,0.2,0.25,0.3,0.35,0.45}-{0,105,555,1005,2755,5505,13505},0),2)+LOOKUP(BD$2/12,{0,1500.001,4500.001,9000.001,35000.001,55000.001,80000.001},{0.03,0.1,0.2,0.25,0.3,0.35,0.45})*BD$2-LOOKUP(BD$2/12,{0,1500.001,4500.001,9000.001,35000.001,55000.001,80000.001},{0,105,555,1005,2755,5505,13505})</f>
        <v>19665</v>
      </c>
      <c r="BE25" s="2">
        <f>12*ROUND(MAX(($B25-3500)*{0.03,0.1,0.2,0.25,0.3,0.35,0.45}-{0,105,555,1005,2755,5505,13505},0),2)+LOOKUP(BE$2/12,{0,1500.001,4500.001,9000.001,35000.001,55000.001,80000.001},{0.03,0.1,0.2,0.25,0.3,0.35,0.45})*BE$2-LOOKUP(BE$2/12,{0,1500.001,4500.001,9000.001,35000.001,55000.001,80000.001},{0,105,555,1005,2755,5505,13505})</f>
        <v>20665</v>
      </c>
      <c r="BF25" s="2">
        <f>12*ROUND(MAX(($B25-3500)*{0.03,0.1,0.2,0.25,0.3,0.35,0.45}-{0,105,555,1005,2755,5505,13505},0),2)+LOOKUP(BF$2/12,{0,1500.001,4500.001,9000.001,35000.001,55000.001,80000.001},{0.03,0.1,0.2,0.25,0.3,0.35,0.45})*BF$2-LOOKUP(BF$2/12,{0,1500.001,4500.001,9000.001,35000.001,55000.001,80000.001},{0,105,555,1005,2755,5505,13505})</f>
        <v>21665</v>
      </c>
    </row>
    <row r="26" spans="1:58">
      <c r="A26" s="21"/>
      <c r="B26" s="22">
        <v>6600</v>
      </c>
      <c r="C26" s="24">
        <f>12*ROUND(MAX(($B26-3500)*{0.03,0.1,0.2,0.25,0.3,0.35,0.45}-{0,105,555,1005,2755,5505,13505},0),2)+LOOKUP(C$2/12,{0,1500.001,4500.001,9000.001,35000.001,55000.001,80000.001},{0.03,0.1,0.2,0.25,0.3,0.35,0.45})*C$2-LOOKUP(C$2/12,{0,1500.001,4500.001,9000.001,35000.001,55000.001,80000.001},{0,105,555,1005,2755,5505,13505})</f>
        <v>2460</v>
      </c>
      <c r="D26" s="24">
        <f>12*ROUND(MAX(($B26-3500)*{0.03,0.1,0.2,0.25,0.3,0.35,0.45}-{0,105,555,1005,2755,5505,13505},0),2)+LOOKUP(D$2/12,{0,1500.001,4500.001,9000.001,35000.001,55000.001,80000.001},{0.03,0.1,0.2,0.25,0.3,0.35,0.45})*D$2-LOOKUP(D$2/12,{0,1500.001,4500.001,9000.001,35000.001,55000.001,80000.001},{0,105,555,1005,2755,5505,13505})</f>
        <v>2466</v>
      </c>
      <c r="E26" s="24">
        <f>12*ROUND(MAX(($B26-3500)*{0.03,0.1,0.2,0.25,0.3,0.35,0.45}-{0,105,555,1005,2755,5505,13505},0),2)+LOOKUP(E$2/12,{0,1500.001,4500.001,9000.001,35000.001,55000.001,80000.001},{0.03,0.1,0.2,0.25,0.3,0.35,0.45})*E$2-LOOKUP(E$2/12,{0,1500.001,4500.001,9000.001,35000.001,55000.001,80000.001},{0,105,555,1005,2755,5505,13505})</f>
        <v>2472</v>
      </c>
      <c r="F26" s="24">
        <f>12*ROUND(MAX(($B26-3500)*{0.03,0.1,0.2,0.25,0.3,0.35,0.45}-{0,105,555,1005,2755,5505,13505},0),2)+LOOKUP(F$2/12,{0,1500.001,4500.001,9000.001,35000.001,55000.001,80000.001},{0.03,0.1,0.2,0.25,0.3,0.35,0.45})*F$2-LOOKUP(F$2/12,{0,1500.001,4500.001,9000.001,35000.001,55000.001,80000.001},{0,105,555,1005,2755,5505,13505})</f>
        <v>2478</v>
      </c>
      <c r="G26" s="24">
        <f>12*ROUND(MAX(($B26-3500)*{0.03,0.1,0.2,0.25,0.3,0.35,0.45}-{0,105,555,1005,2755,5505,13505},0),2)+LOOKUP(G$2/12,{0,1500.001,4500.001,9000.001,35000.001,55000.001,80000.001},{0.03,0.1,0.2,0.25,0.3,0.35,0.45})*G$2-LOOKUP(G$2/12,{0,1500.001,4500.001,9000.001,35000.001,55000.001,80000.001},{0,105,555,1005,2755,5505,13505})</f>
        <v>2484</v>
      </c>
      <c r="H26" s="24">
        <f>12*ROUND(MAX(($B26-3500)*{0.03,0.1,0.2,0.25,0.3,0.35,0.45}-{0,105,555,1005,2755,5505,13505},0),2)+LOOKUP(H$2/12,{0,1500.001,4500.001,9000.001,35000.001,55000.001,80000.001},{0.03,0.1,0.2,0.25,0.3,0.35,0.45})*H$2-LOOKUP(H$2/12,{0,1500.001,4500.001,9000.001,35000.001,55000.001,80000.001},{0,105,555,1005,2755,5505,13505})</f>
        <v>2490</v>
      </c>
      <c r="I26" s="24">
        <f>12*ROUND(MAX(($B26-3500)*{0.03,0.1,0.2,0.25,0.3,0.35,0.45}-{0,105,555,1005,2755,5505,13505},0),2)+LOOKUP(I$2/12,{0,1500.001,4500.001,9000.001,35000.001,55000.001,80000.001},{0.03,0.1,0.2,0.25,0.3,0.35,0.45})*I$2-LOOKUP(I$2/12,{0,1500.001,4500.001,9000.001,35000.001,55000.001,80000.001},{0,105,555,1005,2755,5505,13505})</f>
        <v>2496</v>
      </c>
      <c r="J26" s="24">
        <f>12*ROUND(MAX(($B26-3500)*{0.03,0.1,0.2,0.25,0.3,0.35,0.45}-{0,105,555,1005,2755,5505,13505},0),2)+LOOKUP(J$2/12,{0,1500.001,4500.001,9000.001,35000.001,55000.001,80000.001},{0.03,0.1,0.2,0.25,0.3,0.35,0.45})*J$2-LOOKUP(J$2/12,{0,1500.001,4500.001,9000.001,35000.001,55000.001,80000.001},{0,105,555,1005,2755,5505,13505})</f>
        <v>2502</v>
      </c>
      <c r="K26" s="24">
        <f>12*ROUND(MAX(($B26-3500)*{0.03,0.1,0.2,0.25,0.3,0.35,0.45}-{0,105,555,1005,2755,5505,13505},0),2)+LOOKUP(K$2/12,{0,1500.001,4500.001,9000.001,35000.001,55000.001,80000.001},{0.03,0.1,0.2,0.25,0.3,0.35,0.45})*K$2-LOOKUP(K$2/12,{0,1500.001,4500.001,9000.001,35000.001,55000.001,80000.001},{0,105,555,1005,2755,5505,13505})</f>
        <v>2508</v>
      </c>
      <c r="L26" s="24">
        <f>12*ROUND(MAX(($B26-3500)*{0.03,0.1,0.2,0.25,0.3,0.35,0.45}-{0,105,555,1005,2755,5505,13505},0),2)+LOOKUP(L$2/12,{0,1500.001,4500.001,9000.001,35000.001,55000.001,80000.001},{0.03,0.1,0.2,0.25,0.3,0.35,0.45})*L$2-LOOKUP(L$2/12,{0,1500.001,4500.001,9000.001,35000.001,55000.001,80000.001},{0,105,555,1005,2755,5505,13505})</f>
        <v>2514</v>
      </c>
      <c r="M26" s="29">
        <f>12*ROUND(MAX(($B26-3500)*{0.03,0.1,0.2,0.25,0.3,0.35,0.45}-{0,105,555,1005,2755,5505,13505},0),2)+LOOKUP(M$2/12,{0,1500.001,4500.001,9000.001,35000.001,55000.001,80000.001},{0.03,0.1,0.2,0.25,0.3,0.35,0.45})*M$2-LOOKUP(M$2/12,{0,1500.001,4500.001,9000.001,35000.001,55000.001,80000.001},{0,105,555,1005,2755,5505,13505})</f>
        <v>2520</v>
      </c>
      <c r="N26" s="24">
        <f>12*ROUND(MAX(($B26-3500)*{0.03,0.1,0.2,0.25,0.3,0.35,0.45}-{0,105,555,1005,2755,5505,13505},0),2)+LOOKUP(N$2/12,{0,1500.001,4500.001,9000.001,35000.001,55000.001,80000.001},{0.03,0.1,0.2,0.25,0.3,0.35,0.45})*N$2-LOOKUP(N$2/12,{0,1500.001,4500.001,9000.001,35000.001,55000.001,80000.001},{0,105,555,1005,2755,5505,13505})</f>
        <v>2535</v>
      </c>
      <c r="O26" s="24">
        <f>12*ROUND(MAX(($B26-3500)*{0.03,0.1,0.2,0.25,0.3,0.35,0.45}-{0,105,555,1005,2755,5505,13505},0),2)+LOOKUP(O$2/12,{0,1500.001,4500.001,9000.001,35000.001,55000.001,80000.001},{0.03,0.1,0.2,0.25,0.3,0.35,0.45})*O$2-LOOKUP(O$2/12,{0,1500.001,4500.001,9000.001,35000.001,55000.001,80000.001},{0,105,555,1005,2755,5505,13505})</f>
        <v>2550</v>
      </c>
      <c r="P26" s="24">
        <f>12*ROUND(MAX(($B26-3500)*{0.03,0.1,0.2,0.25,0.3,0.35,0.45}-{0,105,555,1005,2755,5505,13505},0),2)+LOOKUP(P$2/12,{0,1500.001,4500.001,9000.001,35000.001,55000.001,80000.001},{0.03,0.1,0.2,0.25,0.3,0.35,0.45})*P$2-LOOKUP(P$2/12,{0,1500.001,4500.001,9000.001,35000.001,55000.001,80000.001},{0,105,555,1005,2755,5505,13505})</f>
        <v>2565</v>
      </c>
      <c r="Q26" s="24">
        <f>12*ROUND(MAX(($B26-3500)*{0.03,0.1,0.2,0.25,0.3,0.35,0.45}-{0,105,555,1005,2755,5505,13505},0),2)+LOOKUP(Q$2/12,{0,1500.001,4500.001,9000.001,35000.001,55000.001,80000.001},{0.03,0.1,0.2,0.25,0.3,0.35,0.45})*Q$2-LOOKUP(Q$2/12,{0,1500.001,4500.001,9000.001,35000.001,55000.001,80000.001},{0,105,555,1005,2755,5505,13505})</f>
        <v>2580</v>
      </c>
      <c r="R26" s="24">
        <f>12*ROUND(MAX(($B26-3500)*{0.03,0.1,0.2,0.25,0.3,0.35,0.45}-{0,105,555,1005,2755,5505,13505},0),2)+LOOKUP(R$2/12,{0,1500.001,4500.001,9000.001,35000.001,55000.001,80000.001},{0.03,0.1,0.2,0.25,0.3,0.35,0.45})*R$2-LOOKUP(R$2/12,{0,1500.001,4500.001,9000.001,35000.001,55000.001,80000.001},{0,105,555,1005,2755,5505,13505})</f>
        <v>2595</v>
      </c>
      <c r="S26" s="24">
        <f>12*ROUND(MAX(($B26-3500)*{0.03,0.1,0.2,0.25,0.3,0.35,0.45}-{0,105,555,1005,2755,5505,13505},0),2)+LOOKUP(S$2/12,{0,1500.001,4500.001,9000.001,35000.001,55000.001,80000.001},{0.03,0.1,0.2,0.25,0.3,0.35,0.45})*S$2-LOOKUP(S$2/12,{0,1500.001,4500.001,9000.001,35000.001,55000.001,80000.001},{0,105,555,1005,2755,5505,13505})</f>
        <v>2610</v>
      </c>
      <c r="T26" s="2">
        <f>12*ROUND(MAX(($B26-3500)*{0.03,0.1,0.2,0.25,0.3,0.35,0.45}-{0,105,555,1005,2755,5505,13505},0),2)+LOOKUP(T$2/12,{0,1500.001,4500.001,9000.001,35000.001,55000.001,80000.001},{0.03,0.1,0.2,0.25,0.3,0.35,0.45})*T$2-LOOKUP(T$2/12,{0,1500.001,4500.001,9000.001,35000.001,55000.001,80000.001},{0,105,555,1005,2755,5505,13505})</f>
        <v>2625</v>
      </c>
      <c r="U26" s="2">
        <f>12*ROUND(MAX(($B26-3500)*{0.03,0.1,0.2,0.25,0.3,0.35,0.45}-{0,105,555,1005,2755,5505,13505},0),2)+LOOKUP(U$2/12,{0,1500.001,4500.001,9000.001,35000.001,55000.001,80000.001},{0.03,0.1,0.2,0.25,0.3,0.35,0.45})*U$2-LOOKUP(U$2/12,{0,1500.001,4500.001,9000.001,35000.001,55000.001,80000.001},{0,105,555,1005,2755,5505,13505})</f>
        <v>2640</v>
      </c>
      <c r="V26" s="2">
        <f>12*ROUND(MAX(($B26-3500)*{0.03,0.1,0.2,0.25,0.3,0.35,0.45}-{0,105,555,1005,2755,5505,13505},0),2)+LOOKUP(V$2/12,{0,1500.001,4500.001,9000.001,35000.001,55000.001,80000.001},{0.03,0.1,0.2,0.25,0.3,0.35,0.45})*V$2-LOOKUP(V$2/12,{0,1500.001,4500.001,9000.001,35000.001,55000.001,80000.001},{0,105,555,1005,2755,5505,13505})</f>
        <v>2655</v>
      </c>
      <c r="W26" s="2">
        <f>12*ROUND(MAX(($B26-3500)*{0.03,0.1,0.2,0.25,0.3,0.35,0.45}-{0,105,555,1005,2755,5505,13505},0),2)+LOOKUP(W$2/12,{0,1500.001,4500.001,9000.001,35000.001,55000.001,80000.001},{0.03,0.1,0.2,0.25,0.3,0.35,0.45})*W$2-LOOKUP(W$2/12,{0,1500.001,4500.001,9000.001,35000.001,55000.001,80000.001},{0,105,555,1005,2755,5505,13505})</f>
        <v>2670</v>
      </c>
      <c r="X26" s="2">
        <f>12*ROUND(MAX(($B26-3500)*{0.03,0.1,0.2,0.25,0.3,0.35,0.45}-{0,105,555,1005,2755,5505,13505},0),2)+LOOKUP(X$2/12,{0,1500.001,4500.001,9000.001,35000.001,55000.001,80000.001},{0.03,0.1,0.2,0.25,0.3,0.35,0.45})*X$2-LOOKUP(X$2/12,{0,1500.001,4500.001,9000.001,35000.001,55000.001,80000.001},{0,105,555,1005,2755,5505,13505})</f>
        <v>2685</v>
      </c>
      <c r="Y26" s="2">
        <f>12*ROUND(MAX(($B26-3500)*{0.03,0.1,0.2,0.25,0.3,0.35,0.45}-{0,105,555,1005,2755,5505,13505},0),2)+LOOKUP(Y$2/12,{0,1500.001,4500.001,9000.001,35000.001,55000.001,80000.001},{0.03,0.1,0.2,0.25,0.3,0.35,0.45})*Y$2-LOOKUP(Y$2/12,{0,1500.001,4500.001,9000.001,35000.001,55000.001,80000.001},{0,105,555,1005,2755,5505,13505})</f>
        <v>2700</v>
      </c>
      <c r="Z26" s="2">
        <f>12*ROUND(MAX(($B26-3500)*{0.03,0.1,0.2,0.25,0.3,0.35,0.45}-{0,105,555,1005,2755,5505,13505},0),2)+LOOKUP(Z$2/12,{0,1500.001,4500.001,9000.001,35000.001,55000.001,80000.001},{0.03,0.1,0.2,0.25,0.3,0.35,0.45})*Z$2-LOOKUP(Z$2/12,{0,1500.001,4500.001,9000.001,35000.001,55000.001,80000.001},{0,105,555,1005,2755,5505,13505})</f>
        <v>2715</v>
      </c>
      <c r="AA26" s="2">
        <f>12*ROUND(MAX(($B26-3500)*{0.03,0.1,0.2,0.25,0.3,0.35,0.45}-{0,105,555,1005,2755,5505,13505},0),2)+LOOKUP(AA$2/12,{0,1500.001,4500.001,9000.001,35000.001,55000.001,80000.001},{0.03,0.1,0.2,0.25,0.3,0.35,0.45})*AA$2-LOOKUP(AA$2/12,{0,1500.001,4500.001,9000.001,35000.001,55000.001,80000.001},{0,105,555,1005,2755,5505,13505})</f>
        <v>2730</v>
      </c>
      <c r="AB26" s="2">
        <f>12*ROUND(MAX(($B26-3500)*{0.03,0.1,0.2,0.25,0.3,0.35,0.45}-{0,105,555,1005,2755,5505,13505},0),2)+LOOKUP(AB$2/12,{0,1500.001,4500.001,9000.001,35000.001,55000.001,80000.001},{0.03,0.1,0.2,0.25,0.3,0.35,0.45})*AB$2-LOOKUP(AB$2/12,{0,1500.001,4500.001,9000.001,35000.001,55000.001,80000.001},{0,105,555,1005,2755,5505,13505})</f>
        <v>2745</v>
      </c>
      <c r="AC26" s="12">
        <f>12*ROUND(MAX(($B26-3500)*{0.03,0.1,0.2,0.25,0.3,0.35,0.45}-{0,105,555,1005,2755,5505,13505},0),2)+LOOKUP(AC$2/12,{0,1500.001,4500.001,9000.001,35000.001,55000.001,80000.001},{0.03,0.1,0.2,0.25,0.3,0.35,0.45})*AC$2-LOOKUP(AC$2/12,{0,1500.001,4500.001,9000.001,35000.001,55000.001,80000.001},{0,105,555,1005,2755,5505,13505})</f>
        <v>2760</v>
      </c>
      <c r="AD26" s="2">
        <f>12*ROUND(MAX(($B26-3500)*{0.03,0.1,0.2,0.25,0.3,0.35,0.45}-{0,105,555,1005,2755,5505,13505},0),2)+LOOKUP(AD$2/12,{0,1500.001,4500.001,9000.001,35000.001,55000.001,80000.001},{0.03,0.1,0.2,0.25,0.3,0.35,0.45})*AD$2-LOOKUP(AD$2/12,{0,1500.001,4500.001,9000.001,35000.001,55000.001,80000.001},{0,105,555,1005,2755,5505,13505})</f>
        <v>2790</v>
      </c>
      <c r="AE26" s="2">
        <f>12*ROUND(MAX(($B26-3500)*{0.03,0.1,0.2,0.25,0.3,0.35,0.45}-{0,105,555,1005,2755,5505,13505},0),2)+LOOKUP(AE$2/12,{0,1500.001,4500.001,9000.001,35000.001,55000.001,80000.001},{0.03,0.1,0.2,0.25,0.3,0.35,0.45})*AE$2-LOOKUP(AE$2/12,{0,1500.001,4500.001,9000.001,35000.001,55000.001,80000.001},{0,105,555,1005,2755,5505,13505})</f>
        <v>2820</v>
      </c>
      <c r="AF26" s="2">
        <f>12*ROUND(MAX(($B26-3500)*{0.03,0.1,0.2,0.25,0.3,0.35,0.45}-{0,105,555,1005,2755,5505,13505},0),2)+LOOKUP(AF$2/12,{0,1500.001,4500.001,9000.001,35000.001,55000.001,80000.001},{0.03,0.1,0.2,0.25,0.3,0.35,0.45})*AF$2-LOOKUP(AF$2/12,{0,1500.001,4500.001,9000.001,35000.001,55000.001,80000.001},{0,105,555,1005,2755,5505,13505})</f>
        <v>2850</v>
      </c>
      <c r="AG26" s="2">
        <f>12*ROUND(MAX(($B26-3500)*{0.03,0.1,0.2,0.25,0.3,0.35,0.45}-{0,105,555,1005,2755,5505,13505},0),2)+LOOKUP(AG$2/12,{0,1500.001,4500.001,9000.001,35000.001,55000.001,80000.001},{0.03,0.1,0.2,0.25,0.3,0.35,0.45})*AG$2-LOOKUP(AG$2/12,{0,1500.001,4500.001,9000.001,35000.001,55000.001,80000.001},{0,105,555,1005,2755,5505,13505})</f>
        <v>2880</v>
      </c>
      <c r="AH26" s="2">
        <f>12*ROUND(MAX(($B26-3500)*{0.03,0.1,0.2,0.25,0.3,0.35,0.45}-{0,105,555,1005,2755,5505,13505},0),2)+LOOKUP(AH$2/12,{0,1500.001,4500.001,9000.001,35000.001,55000.001,80000.001},{0.03,0.1,0.2,0.25,0.3,0.35,0.45})*AH$2-LOOKUP(AH$2/12,{0,1500.001,4500.001,9000.001,35000.001,55000.001,80000.001},{0,105,555,1005,2755,5505,13505})</f>
        <v>2910</v>
      </c>
      <c r="AI26" s="2">
        <f>12*ROUND(MAX(($B26-3500)*{0.03,0.1,0.2,0.25,0.3,0.35,0.45}-{0,105,555,1005,2755,5505,13505},0),2)+LOOKUP(AI$2/12,{0,1500.001,4500.001,9000.001,35000.001,55000.001,80000.001},{0.03,0.1,0.2,0.25,0.3,0.35,0.45})*AI$2-LOOKUP(AI$2/12,{0,1500.001,4500.001,9000.001,35000.001,55000.001,80000.001},{0,105,555,1005,2755,5505,13505})</f>
        <v>2940</v>
      </c>
      <c r="AJ26" s="2">
        <f>12*ROUND(MAX(($B26-3500)*{0.03,0.1,0.2,0.25,0.3,0.35,0.45}-{0,105,555,1005,2755,5505,13505},0),2)+LOOKUP(AJ$2/12,{0,1500.001,4500.001,9000.001,35000.001,55000.001,80000.001},{0.03,0.1,0.2,0.25,0.3,0.35,0.45})*AJ$2-LOOKUP(AJ$2/12,{0,1500.001,4500.001,9000.001,35000.001,55000.001,80000.001},{0,105,555,1005,2755,5505,13505})</f>
        <v>2970</v>
      </c>
      <c r="AK26" s="2">
        <f>12*ROUND(MAX(($B26-3500)*{0.03,0.1,0.2,0.25,0.3,0.35,0.45}-{0,105,555,1005,2755,5505,13505},0),2)+LOOKUP(AK$2/12,{0,1500.001,4500.001,9000.001,35000.001,55000.001,80000.001},{0.03,0.1,0.2,0.25,0.3,0.35,0.45})*AK$2-LOOKUP(AK$2/12,{0,1500.001,4500.001,9000.001,35000.001,55000.001,80000.001},{0,105,555,1005,2755,5505,13505})</f>
        <v>3000</v>
      </c>
      <c r="AL26" s="2">
        <f>12*ROUND(MAX(($B26-3500)*{0.03,0.1,0.2,0.25,0.3,0.35,0.45}-{0,105,555,1005,2755,5505,13505},0),2)+LOOKUP(AL$2/12,{0,1500.001,4500.001,9000.001,35000.001,55000.001,80000.001},{0.03,0.1,0.2,0.25,0.3,0.35,0.45})*AL$2-LOOKUP(AL$2/12,{0,1500.001,4500.001,9000.001,35000.001,55000.001,80000.001},{0,105,555,1005,2755,5505,13505})</f>
        <v>4255</v>
      </c>
      <c r="AM26" s="2">
        <f>12*ROUND(MAX(($B26-3500)*{0.03,0.1,0.2,0.25,0.3,0.35,0.45}-{0,105,555,1005,2755,5505,13505},0),2)+LOOKUP(AM$2/12,{0,1500.001,4500.001,9000.001,35000.001,55000.001,80000.001},{0.03,0.1,0.2,0.25,0.3,0.35,0.45})*AM$2-LOOKUP(AM$2/12,{0,1500.001,4500.001,9000.001,35000.001,55000.001,80000.001},{0,105,555,1005,2755,5505,13505})</f>
        <v>4355</v>
      </c>
      <c r="AN26" s="2">
        <f>12*ROUND(MAX(($B26-3500)*{0.03,0.1,0.2,0.25,0.3,0.35,0.45}-{0,105,555,1005,2755,5505,13505},0),2)+LOOKUP(AN$2/12,{0,1500.001,4500.001,9000.001,35000.001,55000.001,80000.001},{0.03,0.1,0.2,0.25,0.3,0.35,0.45})*AN$2-LOOKUP(AN$2/12,{0,1500.001,4500.001,9000.001,35000.001,55000.001,80000.001},{0,105,555,1005,2755,5505,13505})</f>
        <v>4555</v>
      </c>
      <c r="AO26" s="2">
        <f>12*ROUND(MAX(($B26-3500)*{0.03,0.1,0.2,0.25,0.3,0.35,0.45}-{0,105,555,1005,2755,5505,13505},0),2)+LOOKUP(AO$2/12,{0,1500.001,4500.001,9000.001,35000.001,55000.001,80000.001},{0.03,0.1,0.2,0.25,0.3,0.35,0.45})*AO$2-LOOKUP(AO$2/12,{0,1500.001,4500.001,9000.001,35000.001,55000.001,80000.001},{0,105,555,1005,2755,5505,13505})</f>
        <v>4755</v>
      </c>
      <c r="AP26" s="2">
        <f>12*ROUND(MAX(($B26-3500)*{0.03,0.1,0.2,0.25,0.3,0.35,0.45}-{0,105,555,1005,2755,5505,13505},0),2)+LOOKUP(AP$2/12,{0,1500.001,4500.001,9000.001,35000.001,55000.001,80000.001},{0.03,0.1,0.2,0.25,0.3,0.35,0.45})*AP$2-LOOKUP(AP$2/12,{0,1500.001,4500.001,9000.001,35000.001,55000.001,80000.001},{0,105,555,1005,2755,5505,13505})</f>
        <v>4955</v>
      </c>
      <c r="AQ26" s="2">
        <f>12*ROUND(MAX(($B26-3500)*{0.03,0.1,0.2,0.25,0.3,0.35,0.45}-{0,105,555,1005,2755,5505,13505},0),2)+LOOKUP(AQ$2/12,{0,1500.001,4500.001,9000.001,35000.001,55000.001,80000.001},{0.03,0.1,0.2,0.25,0.3,0.35,0.45})*AQ$2-LOOKUP(AQ$2/12,{0,1500.001,4500.001,9000.001,35000.001,55000.001,80000.001},{0,105,555,1005,2755,5505,13505})</f>
        <v>5155</v>
      </c>
      <c r="AR26" s="2">
        <f>12*ROUND(MAX(($B26-3500)*{0.03,0.1,0.2,0.25,0.3,0.35,0.45}-{0,105,555,1005,2755,5505,13505},0),2)+LOOKUP(AR$2/12,{0,1500.001,4500.001,9000.001,35000.001,55000.001,80000.001},{0.03,0.1,0.2,0.25,0.3,0.35,0.45})*AR$2-LOOKUP(AR$2/12,{0,1500.001,4500.001,9000.001,35000.001,55000.001,80000.001},{0,105,555,1005,2755,5505,13505})</f>
        <v>5355</v>
      </c>
      <c r="AS26" s="2">
        <f>12*ROUND(MAX(($B26-3500)*{0.03,0.1,0.2,0.25,0.3,0.35,0.45}-{0,105,555,1005,2755,5505,13505},0),2)+LOOKUP(AS$2/12,{0,1500.001,4500.001,9000.001,35000.001,55000.001,80000.001},{0.03,0.1,0.2,0.25,0.3,0.35,0.45})*AS$2-LOOKUP(AS$2/12,{0,1500.001,4500.001,9000.001,35000.001,55000.001,80000.001},{0,105,555,1005,2755,5505,13505})</f>
        <v>5855</v>
      </c>
      <c r="AT26" s="12">
        <f>12*ROUND(MAX(($B26-3500)*{0.03,0.1,0.2,0.25,0.3,0.35,0.45}-{0,105,555,1005,2755,5505,13505},0),2)+LOOKUP(AT$2/12,{0,1500.001,4500.001,9000.001,35000.001,55000.001,80000.001},{0.03,0.1,0.2,0.25,0.3,0.35,0.45})*AT$2-LOOKUP(AT$2/12,{0,1500.001,4500.001,9000.001,35000.001,55000.001,80000.001},{0,105,555,1005,2755,5505,13505})</f>
        <v>6355</v>
      </c>
      <c r="AU26" s="2">
        <f>12*ROUND(MAX(($B26-3500)*{0.03,0.1,0.2,0.25,0.3,0.35,0.45}-{0,105,555,1005,2755,5505,13505},0),2)+LOOKUP(AU$2/12,{0,1500.001,4500.001,9000.001,35000.001,55000.001,80000.001},{0.03,0.1,0.2,0.25,0.3,0.35,0.45})*AU$2-LOOKUP(AU$2/12,{0,1500.001,4500.001,9000.001,35000.001,55000.001,80000.001},{0,105,555,1005,2755,5505,13505})</f>
        <v>6855</v>
      </c>
      <c r="AV26" s="2">
        <f>12*ROUND(MAX(($B26-3500)*{0.03,0.1,0.2,0.25,0.3,0.35,0.45}-{0,105,555,1005,2755,5505,13505},0),2)+LOOKUP(AV$2/12,{0,1500.001,4500.001,9000.001,35000.001,55000.001,80000.001},{0.03,0.1,0.2,0.25,0.3,0.35,0.45})*AV$2-LOOKUP(AV$2/12,{0,1500.001,4500.001,9000.001,35000.001,55000.001,80000.001},{0,105,555,1005,2755,5505,13505})</f>
        <v>7355</v>
      </c>
      <c r="AW26" s="2">
        <f>12*ROUND(MAX(($B26-3500)*{0.03,0.1,0.2,0.25,0.3,0.35,0.45}-{0,105,555,1005,2755,5505,13505},0),2)+LOOKUP(AW$2/12,{0,1500.001,4500.001,9000.001,35000.001,55000.001,80000.001},{0.03,0.1,0.2,0.25,0.3,0.35,0.45})*AW$2-LOOKUP(AW$2/12,{0,1500.001,4500.001,9000.001,35000.001,55000.001,80000.001},{0,105,555,1005,2755,5505,13505})</f>
        <v>12905</v>
      </c>
      <c r="AX26" s="2">
        <f>12*ROUND(MAX(($B26-3500)*{0.03,0.1,0.2,0.25,0.3,0.35,0.45}-{0,105,555,1005,2755,5505,13505},0),2)+LOOKUP(AX$2/12,{0,1500.001,4500.001,9000.001,35000.001,55000.001,80000.001},{0.03,0.1,0.2,0.25,0.3,0.35,0.45})*AX$2-LOOKUP(AX$2/12,{0,1500.001,4500.001,9000.001,35000.001,55000.001,80000.001},{0,105,555,1005,2755,5505,13505})</f>
        <v>13905</v>
      </c>
      <c r="AY26" s="2">
        <f>12*ROUND(MAX(($B26-3500)*{0.03,0.1,0.2,0.25,0.3,0.35,0.45}-{0,105,555,1005,2755,5505,13505},0),2)+LOOKUP(AY$2/12,{0,1500.001,4500.001,9000.001,35000.001,55000.001,80000.001},{0.03,0.1,0.2,0.25,0.3,0.35,0.45})*AY$2-LOOKUP(AY$2/12,{0,1500.001,4500.001,9000.001,35000.001,55000.001,80000.001},{0,105,555,1005,2755,5505,13505})</f>
        <v>14905</v>
      </c>
      <c r="AZ26" s="2">
        <f>12*ROUND(MAX(($B26-3500)*{0.03,0.1,0.2,0.25,0.3,0.35,0.45}-{0,105,555,1005,2755,5505,13505},0),2)+LOOKUP(AZ$2/12,{0,1500.001,4500.001,9000.001,35000.001,55000.001,80000.001},{0.03,0.1,0.2,0.25,0.3,0.35,0.45})*AZ$2-LOOKUP(AZ$2/12,{0,1500.001,4500.001,9000.001,35000.001,55000.001,80000.001},{0,105,555,1005,2755,5505,13505})</f>
        <v>15905</v>
      </c>
      <c r="BA26" s="2">
        <f>12*ROUND(MAX(($B26-3500)*{0.03,0.1,0.2,0.25,0.3,0.35,0.45}-{0,105,555,1005,2755,5505,13505},0),2)+LOOKUP(BA$2/12,{0,1500.001,4500.001,9000.001,35000.001,55000.001,80000.001},{0.03,0.1,0.2,0.25,0.3,0.35,0.45})*BA$2-LOOKUP(BA$2/12,{0,1500.001,4500.001,9000.001,35000.001,55000.001,80000.001},{0,105,555,1005,2755,5505,13505})</f>
        <v>16905</v>
      </c>
      <c r="BB26" s="2">
        <f>12*ROUND(MAX(($B26-3500)*{0.03,0.1,0.2,0.25,0.3,0.35,0.45}-{0,105,555,1005,2755,5505,13505},0),2)+LOOKUP(BB$2/12,{0,1500.001,4500.001,9000.001,35000.001,55000.001,80000.001},{0.03,0.1,0.2,0.25,0.3,0.35,0.45})*BB$2-LOOKUP(BB$2/12,{0,1500.001,4500.001,9000.001,35000.001,55000.001,80000.001},{0,105,555,1005,2755,5505,13505})</f>
        <v>17905</v>
      </c>
      <c r="BC26" s="2">
        <f>12*ROUND(MAX(($B26-3500)*{0.03,0.1,0.2,0.25,0.3,0.35,0.45}-{0,105,555,1005,2755,5505,13505},0),2)+LOOKUP(BC$2/12,{0,1500.001,4500.001,9000.001,35000.001,55000.001,80000.001},{0.03,0.1,0.2,0.25,0.3,0.35,0.45})*BC$2-LOOKUP(BC$2/12,{0,1500.001,4500.001,9000.001,35000.001,55000.001,80000.001},{0,105,555,1005,2755,5505,13505})</f>
        <v>18905</v>
      </c>
      <c r="BD26" s="2">
        <f>12*ROUND(MAX(($B26-3500)*{0.03,0.1,0.2,0.25,0.3,0.35,0.45}-{0,105,555,1005,2755,5505,13505},0),2)+LOOKUP(BD$2/12,{0,1500.001,4500.001,9000.001,35000.001,55000.001,80000.001},{0.03,0.1,0.2,0.25,0.3,0.35,0.45})*BD$2-LOOKUP(BD$2/12,{0,1500.001,4500.001,9000.001,35000.001,55000.001,80000.001},{0,105,555,1005,2755,5505,13505})</f>
        <v>19905</v>
      </c>
      <c r="BE26" s="2">
        <f>12*ROUND(MAX(($B26-3500)*{0.03,0.1,0.2,0.25,0.3,0.35,0.45}-{0,105,555,1005,2755,5505,13505},0),2)+LOOKUP(BE$2/12,{0,1500.001,4500.001,9000.001,35000.001,55000.001,80000.001},{0.03,0.1,0.2,0.25,0.3,0.35,0.45})*BE$2-LOOKUP(BE$2/12,{0,1500.001,4500.001,9000.001,35000.001,55000.001,80000.001},{0,105,555,1005,2755,5505,13505})</f>
        <v>20905</v>
      </c>
      <c r="BF26" s="2">
        <f>12*ROUND(MAX(($B26-3500)*{0.03,0.1,0.2,0.25,0.3,0.35,0.45}-{0,105,555,1005,2755,5505,13505},0),2)+LOOKUP(BF$2/12,{0,1500.001,4500.001,9000.001,35000.001,55000.001,80000.001},{0.03,0.1,0.2,0.25,0.3,0.35,0.45})*BF$2-LOOKUP(BF$2/12,{0,1500.001,4500.001,9000.001,35000.001,55000.001,80000.001},{0,105,555,1005,2755,5505,13505})</f>
        <v>21905</v>
      </c>
    </row>
    <row r="27" spans="1:58">
      <c r="A27" s="21"/>
      <c r="B27" s="22">
        <v>6800</v>
      </c>
      <c r="C27" s="24">
        <f>12*ROUND(MAX(($B27-3500)*{0.03,0.1,0.2,0.25,0.3,0.35,0.45}-{0,105,555,1005,2755,5505,13505},0),2)+LOOKUP(C$2/12,{0,1500.001,4500.001,9000.001,35000.001,55000.001,80000.001},{0.03,0.1,0.2,0.25,0.3,0.35,0.45})*C$2-LOOKUP(C$2/12,{0,1500.001,4500.001,9000.001,35000.001,55000.001,80000.001},{0,105,555,1005,2755,5505,13505})</f>
        <v>2700</v>
      </c>
      <c r="D27" s="24">
        <f>12*ROUND(MAX(($B27-3500)*{0.03,0.1,0.2,0.25,0.3,0.35,0.45}-{0,105,555,1005,2755,5505,13505},0),2)+LOOKUP(D$2/12,{0,1500.001,4500.001,9000.001,35000.001,55000.001,80000.001},{0.03,0.1,0.2,0.25,0.3,0.35,0.45})*D$2-LOOKUP(D$2/12,{0,1500.001,4500.001,9000.001,35000.001,55000.001,80000.001},{0,105,555,1005,2755,5505,13505})</f>
        <v>2706</v>
      </c>
      <c r="E27" s="24">
        <f>12*ROUND(MAX(($B27-3500)*{0.03,0.1,0.2,0.25,0.3,0.35,0.45}-{0,105,555,1005,2755,5505,13505},0),2)+LOOKUP(E$2/12,{0,1500.001,4500.001,9000.001,35000.001,55000.001,80000.001},{0.03,0.1,0.2,0.25,0.3,0.35,0.45})*E$2-LOOKUP(E$2/12,{0,1500.001,4500.001,9000.001,35000.001,55000.001,80000.001},{0,105,555,1005,2755,5505,13505})</f>
        <v>2712</v>
      </c>
      <c r="F27" s="24">
        <f>12*ROUND(MAX(($B27-3500)*{0.03,0.1,0.2,0.25,0.3,0.35,0.45}-{0,105,555,1005,2755,5505,13505},0),2)+LOOKUP(F$2/12,{0,1500.001,4500.001,9000.001,35000.001,55000.001,80000.001},{0.03,0.1,0.2,0.25,0.3,0.35,0.45})*F$2-LOOKUP(F$2/12,{0,1500.001,4500.001,9000.001,35000.001,55000.001,80000.001},{0,105,555,1005,2755,5505,13505})</f>
        <v>2718</v>
      </c>
      <c r="G27" s="24">
        <f>12*ROUND(MAX(($B27-3500)*{0.03,0.1,0.2,0.25,0.3,0.35,0.45}-{0,105,555,1005,2755,5505,13505},0),2)+LOOKUP(G$2/12,{0,1500.001,4500.001,9000.001,35000.001,55000.001,80000.001},{0.03,0.1,0.2,0.25,0.3,0.35,0.45})*G$2-LOOKUP(G$2/12,{0,1500.001,4500.001,9000.001,35000.001,55000.001,80000.001},{0,105,555,1005,2755,5505,13505})</f>
        <v>2724</v>
      </c>
      <c r="H27" s="24">
        <f>12*ROUND(MAX(($B27-3500)*{0.03,0.1,0.2,0.25,0.3,0.35,0.45}-{0,105,555,1005,2755,5505,13505},0),2)+LOOKUP(H$2/12,{0,1500.001,4500.001,9000.001,35000.001,55000.001,80000.001},{0.03,0.1,0.2,0.25,0.3,0.35,0.45})*H$2-LOOKUP(H$2/12,{0,1500.001,4500.001,9000.001,35000.001,55000.001,80000.001},{0,105,555,1005,2755,5505,13505})</f>
        <v>2730</v>
      </c>
      <c r="I27" s="24">
        <f>12*ROUND(MAX(($B27-3500)*{0.03,0.1,0.2,0.25,0.3,0.35,0.45}-{0,105,555,1005,2755,5505,13505},0),2)+LOOKUP(I$2/12,{0,1500.001,4500.001,9000.001,35000.001,55000.001,80000.001},{0.03,0.1,0.2,0.25,0.3,0.35,0.45})*I$2-LOOKUP(I$2/12,{0,1500.001,4500.001,9000.001,35000.001,55000.001,80000.001},{0,105,555,1005,2755,5505,13505})</f>
        <v>2736</v>
      </c>
      <c r="J27" s="24">
        <f>12*ROUND(MAX(($B27-3500)*{0.03,0.1,0.2,0.25,0.3,0.35,0.45}-{0,105,555,1005,2755,5505,13505},0),2)+LOOKUP(J$2/12,{0,1500.001,4500.001,9000.001,35000.001,55000.001,80000.001},{0.03,0.1,0.2,0.25,0.3,0.35,0.45})*J$2-LOOKUP(J$2/12,{0,1500.001,4500.001,9000.001,35000.001,55000.001,80000.001},{0,105,555,1005,2755,5505,13505})</f>
        <v>2742</v>
      </c>
      <c r="K27" s="24">
        <f>12*ROUND(MAX(($B27-3500)*{0.03,0.1,0.2,0.25,0.3,0.35,0.45}-{0,105,555,1005,2755,5505,13505},0),2)+LOOKUP(K$2/12,{0,1500.001,4500.001,9000.001,35000.001,55000.001,80000.001},{0.03,0.1,0.2,0.25,0.3,0.35,0.45})*K$2-LOOKUP(K$2/12,{0,1500.001,4500.001,9000.001,35000.001,55000.001,80000.001},{0,105,555,1005,2755,5505,13505})</f>
        <v>2748</v>
      </c>
      <c r="L27" s="24">
        <f>12*ROUND(MAX(($B27-3500)*{0.03,0.1,0.2,0.25,0.3,0.35,0.45}-{0,105,555,1005,2755,5505,13505},0),2)+LOOKUP(L$2/12,{0,1500.001,4500.001,9000.001,35000.001,55000.001,80000.001},{0.03,0.1,0.2,0.25,0.3,0.35,0.45})*L$2-LOOKUP(L$2/12,{0,1500.001,4500.001,9000.001,35000.001,55000.001,80000.001},{0,105,555,1005,2755,5505,13505})</f>
        <v>2754</v>
      </c>
      <c r="M27" s="29">
        <f>12*ROUND(MAX(($B27-3500)*{0.03,0.1,0.2,0.25,0.3,0.35,0.45}-{0,105,555,1005,2755,5505,13505},0),2)+LOOKUP(M$2/12,{0,1500.001,4500.001,9000.001,35000.001,55000.001,80000.001},{0.03,0.1,0.2,0.25,0.3,0.35,0.45})*M$2-LOOKUP(M$2/12,{0,1500.001,4500.001,9000.001,35000.001,55000.001,80000.001},{0,105,555,1005,2755,5505,13505})</f>
        <v>2760</v>
      </c>
      <c r="N27" s="24">
        <f>12*ROUND(MAX(($B27-3500)*{0.03,0.1,0.2,0.25,0.3,0.35,0.45}-{0,105,555,1005,2755,5505,13505},0),2)+LOOKUP(N$2/12,{0,1500.001,4500.001,9000.001,35000.001,55000.001,80000.001},{0.03,0.1,0.2,0.25,0.3,0.35,0.45})*N$2-LOOKUP(N$2/12,{0,1500.001,4500.001,9000.001,35000.001,55000.001,80000.001},{0,105,555,1005,2755,5505,13505})</f>
        <v>2775</v>
      </c>
      <c r="O27" s="24">
        <f>12*ROUND(MAX(($B27-3500)*{0.03,0.1,0.2,0.25,0.3,0.35,0.45}-{0,105,555,1005,2755,5505,13505},0),2)+LOOKUP(O$2/12,{0,1500.001,4500.001,9000.001,35000.001,55000.001,80000.001},{0.03,0.1,0.2,0.25,0.3,0.35,0.45})*O$2-LOOKUP(O$2/12,{0,1500.001,4500.001,9000.001,35000.001,55000.001,80000.001},{0,105,555,1005,2755,5505,13505})</f>
        <v>2790</v>
      </c>
      <c r="P27" s="24">
        <f>12*ROUND(MAX(($B27-3500)*{0.03,0.1,0.2,0.25,0.3,0.35,0.45}-{0,105,555,1005,2755,5505,13505},0),2)+LOOKUP(P$2/12,{0,1500.001,4500.001,9000.001,35000.001,55000.001,80000.001},{0.03,0.1,0.2,0.25,0.3,0.35,0.45})*P$2-LOOKUP(P$2/12,{0,1500.001,4500.001,9000.001,35000.001,55000.001,80000.001},{0,105,555,1005,2755,5505,13505})</f>
        <v>2805</v>
      </c>
      <c r="Q27" s="24">
        <f>12*ROUND(MAX(($B27-3500)*{0.03,0.1,0.2,0.25,0.3,0.35,0.45}-{0,105,555,1005,2755,5505,13505},0),2)+LOOKUP(Q$2/12,{0,1500.001,4500.001,9000.001,35000.001,55000.001,80000.001},{0.03,0.1,0.2,0.25,0.3,0.35,0.45})*Q$2-LOOKUP(Q$2/12,{0,1500.001,4500.001,9000.001,35000.001,55000.001,80000.001},{0,105,555,1005,2755,5505,13505})</f>
        <v>2820</v>
      </c>
      <c r="R27" s="24">
        <f>12*ROUND(MAX(($B27-3500)*{0.03,0.1,0.2,0.25,0.3,0.35,0.45}-{0,105,555,1005,2755,5505,13505},0),2)+LOOKUP(R$2/12,{0,1500.001,4500.001,9000.001,35000.001,55000.001,80000.001},{0.03,0.1,0.2,0.25,0.3,0.35,0.45})*R$2-LOOKUP(R$2/12,{0,1500.001,4500.001,9000.001,35000.001,55000.001,80000.001},{0,105,555,1005,2755,5505,13505})</f>
        <v>2835</v>
      </c>
      <c r="S27" s="24">
        <f>12*ROUND(MAX(($B27-3500)*{0.03,0.1,0.2,0.25,0.3,0.35,0.45}-{0,105,555,1005,2755,5505,13505},0),2)+LOOKUP(S$2/12,{0,1500.001,4500.001,9000.001,35000.001,55000.001,80000.001},{0.03,0.1,0.2,0.25,0.3,0.35,0.45})*S$2-LOOKUP(S$2/12,{0,1500.001,4500.001,9000.001,35000.001,55000.001,80000.001},{0,105,555,1005,2755,5505,13505})</f>
        <v>2850</v>
      </c>
      <c r="T27" s="2">
        <f>12*ROUND(MAX(($B27-3500)*{0.03,0.1,0.2,0.25,0.3,0.35,0.45}-{0,105,555,1005,2755,5505,13505},0),2)+LOOKUP(T$2/12,{0,1500.001,4500.001,9000.001,35000.001,55000.001,80000.001},{0.03,0.1,0.2,0.25,0.3,0.35,0.45})*T$2-LOOKUP(T$2/12,{0,1500.001,4500.001,9000.001,35000.001,55000.001,80000.001},{0,105,555,1005,2755,5505,13505})</f>
        <v>2865</v>
      </c>
      <c r="U27" s="2">
        <f>12*ROUND(MAX(($B27-3500)*{0.03,0.1,0.2,0.25,0.3,0.35,0.45}-{0,105,555,1005,2755,5505,13505},0),2)+LOOKUP(U$2/12,{0,1500.001,4500.001,9000.001,35000.001,55000.001,80000.001},{0.03,0.1,0.2,0.25,0.3,0.35,0.45})*U$2-LOOKUP(U$2/12,{0,1500.001,4500.001,9000.001,35000.001,55000.001,80000.001},{0,105,555,1005,2755,5505,13505})</f>
        <v>2880</v>
      </c>
      <c r="V27" s="2">
        <f>12*ROUND(MAX(($B27-3500)*{0.03,0.1,0.2,0.25,0.3,0.35,0.45}-{0,105,555,1005,2755,5505,13505},0),2)+LOOKUP(V$2/12,{0,1500.001,4500.001,9000.001,35000.001,55000.001,80000.001},{0.03,0.1,0.2,0.25,0.3,0.35,0.45})*V$2-LOOKUP(V$2/12,{0,1500.001,4500.001,9000.001,35000.001,55000.001,80000.001},{0,105,555,1005,2755,5505,13505})</f>
        <v>2895</v>
      </c>
      <c r="W27" s="2">
        <f>12*ROUND(MAX(($B27-3500)*{0.03,0.1,0.2,0.25,0.3,0.35,0.45}-{0,105,555,1005,2755,5505,13505},0),2)+LOOKUP(W$2/12,{0,1500.001,4500.001,9000.001,35000.001,55000.001,80000.001},{0.03,0.1,0.2,0.25,0.3,0.35,0.45})*W$2-LOOKUP(W$2/12,{0,1500.001,4500.001,9000.001,35000.001,55000.001,80000.001},{0,105,555,1005,2755,5505,13505})</f>
        <v>2910</v>
      </c>
      <c r="X27" s="2">
        <f>12*ROUND(MAX(($B27-3500)*{0.03,0.1,0.2,0.25,0.3,0.35,0.45}-{0,105,555,1005,2755,5505,13505},0),2)+LOOKUP(X$2/12,{0,1500.001,4500.001,9000.001,35000.001,55000.001,80000.001},{0.03,0.1,0.2,0.25,0.3,0.35,0.45})*X$2-LOOKUP(X$2/12,{0,1500.001,4500.001,9000.001,35000.001,55000.001,80000.001},{0,105,555,1005,2755,5505,13505})</f>
        <v>2925</v>
      </c>
      <c r="Y27" s="2">
        <f>12*ROUND(MAX(($B27-3500)*{0.03,0.1,0.2,0.25,0.3,0.35,0.45}-{0,105,555,1005,2755,5505,13505},0),2)+LOOKUP(Y$2/12,{0,1500.001,4500.001,9000.001,35000.001,55000.001,80000.001},{0.03,0.1,0.2,0.25,0.3,0.35,0.45})*Y$2-LOOKUP(Y$2/12,{0,1500.001,4500.001,9000.001,35000.001,55000.001,80000.001},{0,105,555,1005,2755,5505,13505})</f>
        <v>2940</v>
      </c>
      <c r="Z27" s="2">
        <f>12*ROUND(MAX(($B27-3500)*{0.03,0.1,0.2,0.25,0.3,0.35,0.45}-{0,105,555,1005,2755,5505,13505},0),2)+LOOKUP(Z$2/12,{0,1500.001,4500.001,9000.001,35000.001,55000.001,80000.001},{0.03,0.1,0.2,0.25,0.3,0.35,0.45})*Z$2-LOOKUP(Z$2/12,{0,1500.001,4500.001,9000.001,35000.001,55000.001,80000.001},{0,105,555,1005,2755,5505,13505})</f>
        <v>2955</v>
      </c>
      <c r="AA27" s="2">
        <f>12*ROUND(MAX(($B27-3500)*{0.03,0.1,0.2,0.25,0.3,0.35,0.45}-{0,105,555,1005,2755,5505,13505},0),2)+LOOKUP(AA$2/12,{0,1500.001,4500.001,9000.001,35000.001,55000.001,80000.001},{0.03,0.1,0.2,0.25,0.3,0.35,0.45})*AA$2-LOOKUP(AA$2/12,{0,1500.001,4500.001,9000.001,35000.001,55000.001,80000.001},{0,105,555,1005,2755,5505,13505})</f>
        <v>2970</v>
      </c>
      <c r="AB27" s="2">
        <f>12*ROUND(MAX(($B27-3500)*{0.03,0.1,0.2,0.25,0.3,0.35,0.45}-{0,105,555,1005,2755,5505,13505},0),2)+LOOKUP(AB$2/12,{0,1500.001,4500.001,9000.001,35000.001,55000.001,80000.001},{0.03,0.1,0.2,0.25,0.3,0.35,0.45})*AB$2-LOOKUP(AB$2/12,{0,1500.001,4500.001,9000.001,35000.001,55000.001,80000.001},{0,105,555,1005,2755,5505,13505})</f>
        <v>2985</v>
      </c>
      <c r="AC27" s="12">
        <f>12*ROUND(MAX(($B27-3500)*{0.03,0.1,0.2,0.25,0.3,0.35,0.45}-{0,105,555,1005,2755,5505,13505},0),2)+LOOKUP(AC$2/12,{0,1500.001,4500.001,9000.001,35000.001,55000.001,80000.001},{0.03,0.1,0.2,0.25,0.3,0.35,0.45})*AC$2-LOOKUP(AC$2/12,{0,1500.001,4500.001,9000.001,35000.001,55000.001,80000.001},{0,105,555,1005,2755,5505,13505})</f>
        <v>3000</v>
      </c>
      <c r="AD27" s="2">
        <f>12*ROUND(MAX(($B27-3500)*{0.03,0.1,0.2,0.25,0.3,0.35,0.45}-{0,105,555,1005,2755,5505,13505},0),2)+LOOKUP(AD$2/12,{0,1500.001,4500.001,9000.001,35000.001,55000.001,80000.001},{0.03,0.1,0.2,0.25,0.3,0.35,0.45})*AD$2-LOOKUP(AD$2/12,{0,1500.001,4500.001,9000.001,35000.001,55000.001,80000.001},{0,105,555,1005,2755,5505,13505})</f>
        <v>3030</v>
      </c>
      <c r="AE27" s="2">
        <f>12*ROUND(MAX(($B27-3500)*{0.03,0.1,0.2,0.25,0.3,0.35,0.45}-{0,105,555,1005,2755,5505,13505},0),2)+LOOKUP(AE$2/12,{0,1500.001,4500.001,9000.001,35000.001,55000.001,80000.001},{0.03,0.1,0.2,0.25,0.3,0.35,0.45})*AE$2-LOOKUP(AE$2/12,{0,1500.001,4500.001,9000.001,35000.001,55000.001,80000.001},{0,105,555,1005,2755,5505,13505})</f>
        <v>3060</v>
      </c>
      <c r="AF27" s="2">
        <f>12*ROUND(MAX(($B27-3500)*{0.03,0.1,0.2,0.25,0.3,0.35,0.45}-{0,105,555,1005,2755,5505,13505},0),2)+LOOKUP(AF$2/12,{0,1500.001,4500.001,9000.001,35000.001,55000.001,80000.001},{0.03,0.1,0.2,0.25,0.3,0.35,0.45})*AF$2-LOOKUP(AF$2/12,{0,1500.001,4500.001,9000.001,35000.001,55000.001,80000.001},{0,105,555,1005,2755,5505,13505})</f>
        <v>3090</v>
      </c>
      <c r="AG27" s="2">
        <f>12*ROUND(MAX(($B27-3500)*{0.03,0.1,0.2,0.25,0.3,0.35,0.45}-{0,105,555,1005,2755,5505,13505},0),2)+LOOKUP(AG$2/12,{0,1500.001,4500.001,9000.001,35000.001,55000.001,80000.001},{0.03,0.1,0.2,0.25,0.3,0.35,0.45})*AG$2-LOOKUP(AG$2/12,{0,1500.001,4500.001,9000.001,35000.001,55000.001,80000.001},{0,105,555,1005,2755,5505,13505})</f>
        <v>3120</v>
      </c>
      <c r="AH27" s="2">
        <f>12*ROUND(MAX(($B27-3500)*{0.03,0.1,0.2,0.25,0.3,0.35,0.45}-{0,105,555,1005,2755,5505,13505},0),2)+LOOKUP(AH$2/12,{0,1500.001,4500.001,9000.001,35000.001,55000.001,80000.001},{0.03,0.1,0.2,0.25,0.3,0.35,0.45})*AH$2-LOOKUP(AH$2/12,{0,1500.001,4500.001,9000.001,35000.001,55000.001,80000.001},{0,105,555,1005,2755,5505,13505})</f>
        <v>3150</v>
      </c>
      <c r="AI27" s="2">
        <f>12*ROUND(MAX(($B27-3500)*{0.03,0.1,0.2,0.25,0.3,0.35,0.45}-{0,105,555,1005,2755,5505,13505},0),2)+LOOKUP(AI$2/12,{0,1500.001,4500.001,9000.001,35000.001,55000.001,80000.001},{0.03,0.1,0.2,0.25,0.3,0.35,0.45})*AI$2-LOOKUP(AI$2/12,{0,1500.001,4500.001,9000.001,35000.001,55000.001,80000.001},{0,105,555,1005,2755,5505,13505})</f>
        <v>3180</v>
      </c>
      <c r="AJ27" s="2">
        <f>12*ROUND(MAX(($B27-3500)*{0.03,0.1,0.2,0.25,0.3,0.35,0.45}-{0,105,555,1005,2755,5505,13505},0),2)+LOOKUP(AJ$2/12,{0,1500.001,4500.001,9000.001,35000.001,55000.001,80000.001},{0.03,0.1,0.2,0.25,0.3,0.35,0.45})*AJ$2-LOOKUP(AJ$2/12,{0,1500.001,4500.001,9000.001,35000.001,55000.001,80000.001},{0,105,555,1005,2755,5505,13505})</f>
        <v>3210</v>
      </c>
      <c r="AK27" s="2">
        <f>12*ROUND(MAX(($B27-3500)*{0.03,0.1,0.2,0.25,0.3,0.35,0.45}-{0,105,555,1005,2755,5505,13505},0),2)+LOOKUP(AK$2/12,{0,1500.001,4500.001,9000.001,35000.001,55000.001,80000.001},{0.03,0.1,0.2,0.25,0.3,0.35,0.45})*AK$2-LOOKUP(AK$2/12,{0,1500.001,4500.001,9000.001,35000.001,55000.001,80000.001},{0,105,555,1005,2755,5505,13505})</f>
        <v>3240</v>
      </c>
      <c r="AL27" s="2">
        <f>12*ROUND(MAX(($B27-3500)*{0.03,0.1,0.2,0.25,0.3,0.35,0.45}-{0,105,555,1005,2755,5505,13505},0),2)+LOOKUP(AL$2/12,{0,1500.001,4500.001,9000.001,35000.001,55000.001,80000.001},{0.03,0.1,0.2,0.25,0.3,0.35,0.45})*AL$2-LOOKUP(AL$2/12,{0,1500.001,4500.001,9000.001,35000.001,55000.001,80000.001},{0,105,555,1005,2755,5505,13505})</f>
        <v>4495</v>
      </c>
      <c r="AM27" s="2">
        <f>12*ROUND(MAX(($B27-3500)*{0.03,0.1,0.2,0.25,0.3,0.35,0.45}-{0,105,555,1005,2755,5505,13505},0),2)+LOOKUP(AM$2/12,{0,1500.001,4500.001,9000.001,35000.001,55000.001,80000.001},{0.03,0.1,0.2,0.25,0.3,0.35,0.45})*AM$2-LOOKUP(AM$2/12,{0,1500.001,4500.001,9000.001,35000.001,55000.001,80000.001},{0,105,555,1005,2755,5505,13505})</f>
        <v>4595</v>
      </c>
      <c r="AN27" s="2">
        <f>12*ROUND(MAX(($B27-3500)*{0.03,0.1,0.2,0.25,0.3,0.35,0.45}-{0,105,555,1005,2755,5505,13505},0),2)+LOOKUP(AN$2/12,{0,1500.001,4500.001,9000.001,35000.001,55000.001,80000.001},{0.03,0.1,0.2,0.25,0.3,0.35,0.45})*AN$2-LOOKUP(AN$2/12,{0,1500.001,4500.001,9000.001,35000.001,55000.001,80000.001},{0,105,555,1005,2755,5505,13505})</f>
        <v>4795</v>
      </c>
      <c r="AO27" s="2">
        <f>12*ROUND(MAX(($B27-3500)*{0.03,0.1,0.2,0.25,0.3,0.35,0.45}-{0,105,555,1005,2755,5505,13505},0),2)+LOOKUP(AO$2/12,{0,1500.001,4500.001,9000.001,35000.001,55000.001,80000.001},{0.03,0.1,0.2,0.25,0.3,0.35,0.45})*AO$2-LOOKUP(AO$2/12,{0,1500.001,4500.001,9000.001,35000.001,55000.001,80000.001},{0,105,555,1005,2755,5505,13505})</f>
        <v>4995</v>
      </c>
      <c r="AP27" s="2">
        <f>12*ROUND(MAX(($B27-3500)*{0.03,0.1,0.2,0.25,0.3,0.35,0.45}-{0,105,555,1005,2755,5505,13505},0),2)+LOOKUP(AP$2/12,{0,1500.001,4500.001,9000.001,35000.001,55000.001,80000.001},{0.03,0.1,0.2,0.25,0.3,0.35,0.45})*AP$2-LOOKUP(AP$2/12,{0,1500.001,4500.001,9000.001,35000.001,55000.001,80000.001},{0,105,555,1005,2755,5505,13505})</f>
        <v>5195</v>
      </c>
      <c r="AQ27" s="2">
        <f>12*ROUND(MAX(($B27-3500)*{0.03,0.1,0.2,0.25,0.3,0.35,0.45}-{0,105,555,1005,2755,5505,13505},0),2)+LOOKUP(AQ$2/12,{0,1500.001,4500.001,9000.001,35000.001,55000.001,80000.001},{0.03,0.1,0.2,0.25,0.3,0.35,0.45})*AQ$2-LOOKUP(AQ$2/12,{0,1500.001,4500.001,9000.001,35000.001,55000.001,80000.001},{0,105,555,1005,2755,5505,13505})</f>
        <v>5395</v>
      </c>
      <c r="AR27" s="2">
        <f>12*ROUND(MAX(($B27-3500)*{0.03,0.1,0.2,0.25,0.3,0.35,0.45}-{0,105,555,1005,2755,5505,13505},0),2)+LOOKUP(AR$2/12,{0,1500.001,4500.001,9000.001,35000.001,55000.001,80000.001},{0.03,0.1,0.2,0.25,0.3,0.35,0.45})*AR$2-LOOKUP(AR$2/12,{0,1500.001,4500.001,9000.001,35000.001,55000.001,80000.001},{0,105,555,1005,2755,5505,13505})</f>
        <v>5595</v>
      </c>
      <c r="AS27" s="2">
        <f>12*ROUND(MAX(($B27-3500)*{0.03,0.1,0.2,0.25,0.3,0.35,0.45}-{0,105,555,1005,2755,5505,13505},0),2)+LOOKUP(AS$2/12,{0,1500.001,4500.001,9000.001,35000.001,55000.001,80000.001},{0.03,0.1,0.2,0.25,0.3,0.35,0.45})*AS$2-LOOKUP(AS$2/12,{0,1500.001,4500.001,9000.001,35000.001,55000.001,80000.001},{0,105,555,1005,2755,5505,13505})</f>
        <v>6095</v>
      </c>
      <c r="AT27" s="12">
        <f>12*ROUND(MAX(($B27-3500)*{0.03,0.1,0.2,0.25,0.3,0.35,0.45}-{0,105,555,1005,2755,5505,13505},0),2)+LOOKUP(AT$2/12,{0,1500.001,4500.001,9000.001,35000.001,55000.001,80000.001},{0.03,0.1,0.2,0.25,0.3,0.35,0.45})*AT$2-LOOKUP(AT$2/12,{0,1500.001,4500.001,9000.001,35000.001,55000.001,80000.001},{0,105,555,1005,2755,5505,13505})</f>
        <v>6595</v>
      </c>
      <c r="AU27" s="2">
        <f>12*ROUND(MAX(($B27-3500)*{0.03,0.1,0.2,0.25,0.3,0.35,0.45}-{0,105,555,1005,2755,5505,13505},0),2)+LOOKUP(AU$2/12,{0,1500.001,4500.001,9000.001,35000.001,55000.001,80000.001},{0.03,0.1,0.2,0.25,0.3,0.35,0.45})*AU$2-LOOKUP(AU$2/12,{0,1500.001,4500.001,9000.001,35000.001,55000.001,80000.001},{0,105,555,1005,2755,5505,13505})</f>
        <v>7095</v>
      </c>
      <c r="AV27" s="2">
        <f>12*ROUND(MAX(($B27-3500)*{0.03,0.1,0.2,0.25,0.3,0.35,0.45}-{0,105,555,1005,2755,5505,13505},0),2)+LOOKUP(AV$2/12,{0,1500.001,4500.001,9000.001,35000.001,55000.001,80000.001},{0.03,0.1,0.2,0.25,0.3,0.35,0.45})*AV$2-LOOKUP(AV$2/12,{0,1500.001,4500.001,9000.001,35000.001,55000.001,80000.001},{0,105,555,1005,2755,5505,13505})</f>
        <v>7595</v>
      </c>
      <c r="AW27" s="2">
        <f>12*ROUND(MAX(($B27-3500)*{0.03,0.1,0.2,0.25,0.3,0.35,0.45}-{0,105,555,1005,2755,5505,13505},0),2)+LOOKUP(AW$2/12,{0,1500.001,4500.001,9000.001,35000.001,55000.001,80000.001},{0.03,0.1,0.2,0.25,0.3,0.35,0.45})*AW$2-LOOKUP(AW$2/12,{0,1500.001,4500.001,9000.001,35000.001,55000.001,80000.001},{0,105,555,1005,2755,5505,13505})</f>
        <v>13145</v>
      </c>
      <c r="AX27" s="2">
        <f>12*ROUND(MAX(($B27-3500)*{0.03,0.1,0.2,0.25,0.3,0.35,0.45}-{0,105,555,1005,2755,5505,13505},0),2)+LOOKUP(AX$2/12,{0,1500.001,4500.001,9000.001,35000.001,55000.001,80000.001},{0.03,0.1,0.2,0.25,0.3,0.35,0.45})*AX$2-LOOKUP(AX$2/12,{0,1500.001,4500.001,9000.001,35000.001,55000.001,80000.001},{0,105,555,1005,2755,5505,13505})</f>
        <v>14145</v>
      </c>
      <c r="AY27" s="2">
        <f>12*ROUND(MAX(($B27-3500)*{0.03,0.1,0.2,0.25,0.3,0.35,0.45}-{0,105,555,1005,2755,5505,13505},0),2)+LOOKUP(AY$2/12,{0,1500.001,4500.001,9000.001,35000.001,55000.001,80000.001},{0.03,0.1,0.2,0.25,0.3,0.35,0.45})*AY$2-LOOKUP(AY$2/12,{0,1500.001,4500.001,9000.001,35000.001,55000.001,80000.001},{0,105,555,1005,2755,5505,13505})</f>
        <v>15145</v>
      </c>
      <c r="AZ27" s="2">
        <f>12*ROUND(MAX(($B27-3500)*{0.03,0.1,0.2,0.25,0.3,0.35,0.45}-{0,105,555,1005,2755,5505,13505},0),2)+LOOKUP(AZ$2/12,{0,1500.001,4500.001,9000.001,35000.001,55000.001,80000.001},{0.03,0.1,0.2,0.25,0.3,0.35,0.45})*AZ$2-LOOKUP(AZ$2/12,{0,1500.001,4500.001,9000.001,35000.001,55000.001,80000.001},{0,105,555,1005,2755,5505,13505})</f>
        <v>16145</v>
      </c>
      <c r="BA27" s="2">
        <f>12*ROUND(MAX(($B27-3500)*{0.03,0.1,0.2,0.25,0.3,0.35,0.45}-{0,105,555,1005,2755,5505,13505},0),2)+LOOKUP(BA$2/12,{0,1500.001,4500.001,9000.001,35000.001,55000.001,80000.001},{0.03,0.1,0.2,0.25,0.3,0.35,0.45})*BA$2-LOOKUP(BA$2/12,{0,1500.001,4500.001,9000.001,35000.001,55000.001,80000.001},{0,105,555,1005,2755,5505,13505})</f>
        <v>17145</v>
      </c>
      <c r="BB27" s="2">
        <f>12*ROUND(MAX(($B27-3500)*{0.03,0.1,0.2,0.25,0.3,0.35,0.45}-{0,105,555,1005,2755,5505,13505},0),2)+LOOKUP(BB$2/12,{0,1500.001,4500.001,9000.001,35000.001,55000.001,80000.001},{0.03,0.1,0.2,0.25,0.3,0.35,0.45})*BB$2-LOOKUP(BB$2/12,{0,1500.001,4500.001,9000.001,35000.001,55000.001,80000.001},{0,105,555,1005,2755,5505,13505})</f>
        <v>18145</v>
      </c>
      <c r="BC27" s="2">
        <f>12*ROUND(MAX(($B27-3500)*{0.03,0.1,0.2,0.25,0.3,0.35,0.45}-{0,105,555,1005,2755,5505,13505},0),2)+LOOKUP(BC$2/12,{0,1500.001,4500.001,9000.001,35000.001,55000.001,80000.001},{0.03,0.1,0.2,0.25,0.3,0.35,0.45})*BC$2-LOOKUP(BC$2/12,{0,1500.001,4500.001,9000.001,35000.001,55000.001,80000.001},{0,105,555,1005,2755,5505,13505})</f>
        <v>19145</v>
      </c>
      <c r="BD27" s="2">
        <f>12*ROUND(MAX(($B27-3500)*{0.03,0.1,0.2,0.25,0.3,0.35,0.45}-{0,105,555,1005,2755,5505,13505},0),2)+LOOKUP(BD$2/12,{0,1500.001,4500.001,9000.001,35000.001,55000.001,80000.001},{0.03,0.1,0.2,0.25,0.3,0.35,0.45})*BD$2-LOOKUP(BD$2/12,{0,1500.001,4500.001,9000.001,35000.001,55000.001,80000.001},{0,105,555,1005,2755,5505,13505})</f>
        <v>20145</v>
      </c>
      <c r="BE27" s="2">
        <f>12*ROUND(MAX(($B27-3500)*{0.03,0.1,0.2,0.25,0.3,0.35,0.45}-{0,105,555,1005,2755,5505,13505},0),2)+LOOKUP(BE$2/12,{0,1500.001,4500.001,9000.001,35000.001,55000.001,80000.001},{0.03,0.1,0.2,0.25,0.3,0.35,0.45})*BE$2-LOOKUP(BE$2/12,{0,1500.001,4500.001,9000.001,35000.001,55000.001,80000.001},{0,105,555,1005,2755,5505,13505})</f>
        <v>21145</v>
      </c>
      <c r="BF27" s="2">
        <f>12*ROUND(MAX(($B27-3500)*{0.03,0.1,0.2,0.25,0.3,0.35,0.45}-{0,105,555,1005,2755,5505,13505},0),2)+LOOKUP(BF$2/12,{0,1500.001,4500.001,9000.001,35000.001,55000.001,80000.001},{0.03,0.1,0.2,0.25,0.3,0.35,0.45})*BF$2-LOOKUP(BF$2/12,{0,1500.001,4500.001,9000.001,35000.001,55000.001,80000.001},{0,105,555,1005,2755,5505,13505})</f>
        <v>22145</v>
      </c>
    </row>
    <row r="28" spans="1:58">
      <c r="A28" s="21"/>
      <c r="B28" s="22">
        <v>7000</v>
      </c>
      <c r="C28" s="24">
        <f>12*ROUND(MAX(($B28-3500)*{0.03,0.1,0.2,0.25,0.3,0.35,0.45}-{0,105,555,1005,2755,5505,13505},0),2)+LOOKUP(C$2/12,{0,1500.001,4500.001,9000.001,35000.001,55000.001,80000.001},{0.03,0.1,0.2,0.25,0.3,0.35,0.45})*C$2-LOOKUP(C$2/12,{0,1500.001,4500.001,9000.001,35000.001,55000.001,80000.001},{0,105,555,1005,2755,5505,13505})</f>
        <v>2940</v>
      </c>
      <c r="D28" s="24">
        <f>12*ROUND(MAX(($B28-3500)*{0.03,0.1,0.2,0.25,0.3,0.35,0.45}-{0,105,555,1005,2755,5505,13505},0),2)+LOOKUP(D$2/12,{0,1500.001,4500.001,9000.001,35000.001,55000.001,80000.001},{0.03,0.1,0.2,0.25,0.3,0.35,0.45})*D$2-LOOKUP(D$2/12,{0,1500.001,4500.001,9000.001,35000.001,55000.001,80000.001},{0,105,555,1005,2755,5505,13505})</f>
        <v>2946</v>
      </c>
      <c r="E28" s="24">
        <f>12*ROUND(MAX(($B28-3500)*{0.03,0.1,0.2,0.25,0.3,0.35,0.45}-{0,105,555,1005,2755,5505,13505},0),2)+LOOKUP(E$2/12,{0,1500.001,4500.001,9000.001,35000.001,55000.001,80000.001},{0.03,0.1,0.2,0.25,0.3,0.35,0.45})*E$2-LOOKUP(E$2/12,{0,1500.001,4500.001,9000.001,35000.001,55000.001,80000.001},{0,105,555,1005,2755,5505,13505})</f>
        <v>2952</v>
      </c>
      <c r="F28" s="24">
        <f>12*ROUND(MAX(($B28-3500)*{0.03,0.1,0.2,0.25,0.3,0.35,0.45}-{0,105,555,1005,2755,5505,13505},0),2)+LOOKUP(F$2/12,{0,1500.001,4500.001,9000.001,35000.001,55000.001,80000.001},{0.03,0.1,0.2,0.25,0.3,0.35,0.45})*F$2-LOOKUP(F$2/12,{0,1500.001,4500.001,9000.001,35000.001,55000.001,80000.001},{0,105,555,1005,2755,5505,13505})</f>
        <v>2958</v>
      </c>
      <c r="G28" s="24">
        <f>12*ROUND(MAX(($B28-3500)*{0.03,0.1,0.2,0.25,0.3,0.35,0.45}-{0,105,555,1005,2755,5505,13505},0),2)+LOOKUP(G$2/12,{0,1500.001,4500.001,9000.001,35000.001,55000.001,80000.001},{0.03,0.1,0.2,0.25,0.3,0.35,0.45})*G$2-LOOKUP(G$2/12,{0,1500.001,4500.001,9000.001,35000.001,55000.001,80000.001},{0,105,555,1005,2755,5505,13505})</f>
        <v>2964</v>
      </c>
      <c r="H28" s="24">
        <f>12*ROUND(MAX(($B28-3500)*{0.03,0.1,0.2,0.25,0.3,0.35,0.45}-{0,105,555,1005,2755,5505,13505},0),2)+LOOKUP(H$2/12,{0,1500.001,4500.001,9000.001,35000.001,55000.001,80000.001},{0.03,0.1,0.2,0.25,0.3,0.35,0.45})*H$2-LOOKUP(H$2/12,{0,1500.001,4500.001,9000.001,35000.001,55000.001,80000.001},{0,105,555,1005,2755,5505,13505})</f>
        <v>2970</v>
      </c>
      <c r="I28" s="24">
        <f>12*ROUND(MAX(($B28-3500)*{0.03,0.1,0.2,0.25,0.3,0.35,0.45}-{0,105,555,1005,2755,5505,13505},0),2)+LOOKUP(I$2/12,{0,1500.001,4500.001,9000.001,35000.001,55000.001,80000.001},{0.03,0.1,0.2,0.25,0.3,0.35,0.45})*I$2-LOOKUP(I$2/12,{0,1500.001,4500.001,9000.001,35000.001,55000.001,80000.001},{0,105,555,1005,2755,5505,13505})</f>
        <v>2976</v>
      </c>
      <c r="J28" s="24">
        <f>12*ROUND(MAX(($B28-3500)*{0.03,0.1,0.2,0.25,0.3,0.35,0.45}-{0,105,555,1005,2755,5505,13505},0),2)+LOOKUP(J$2/12,{0,1500.001,4500.001,9000.001,35000.001,55000.001,80000.001},{0.03,0.1,0.2,0.25,0.3,0.35,0.45})*J$2-LOOKUP(J$2/12,{0,1500.001,4500.001,9000.001,35000.001,55000.001,80000.001},{0,105,555,1005,2755,5505,13505})</f>
        <v>2982</v>
      </c>
      <c r="K28" s="24">
        <f>12*ROUND(MAX(($B28-3500)*{0.03,0.1,0.2,0.25,0.3,0.35,0.45}-{0,105,555,1005,2755,5505,13505},0),2)+LOOKUP(K$2/12,{0,1500.001,4500.001,9000.001,35000.001,55000.001,80000.001},{0.03,0.1,0.2,0.25,0.3,0.35,0.45})*K$2-LOOKUP(K$2/12,{0,1500.001,4500.001,9000.001,35000.001,55000.001,80000.001},{0,105,555,1005,2755,5505,13505})</f>
        <v>2988</v>
      </c>
      <c r="L28" s="24">
        <f>12*ROUND(MAX(($B28-3500)*{0.03,0.1,0.2,0.25,0.3,0.35,0.45}-{0,105,555,1005,2755,5505,13505},0),2)+LOOKUP(L$2/12,{0,1500.001,4500.001,9000.001,35000.001,55000.001,80000.001},{0.03,0.1,0.2,0.25,0.3,0.35,0.45})*L$2-LOOKUP(L$2/12,{0,1500.001,4500.001,9000.001,35000.001,55000.001,80000.001},{0,105,555,1005,2755,5505,13505})</f>
        <v>2994</v>
      </c>
      <c r="M28" s="29">
        <f>12*ROUND(MAX(($B28-3500)*{0.03,0.1,0.2,0.25,0.3,0.35,0.45}-{0,105,555,1005,2755,5505,13505},0),2)+LOOKUP(M$2/12,{0,1500.001,4500.001,9000.001,35000.001,55000.001,80000.001},{0.03,0.1,0.2,0.25,0.3,0.35,0.45})*M$2-LOOKUP(M$2/12,{0,1500.001,4500.001,9000.001,35000.001,55000.001,80000.001},{0,105,555,1005,2755,5505,13505})</f>
        <v>3000</v>
      </c>
      <c r="N28" s="24">
        <f>12*ROUND(MAX(($B28-3500)*{0.03,0.1,0.2,0.25,0.3,0.35,0.45}-{0,105,555,1005,2755,5505,13505},0),2)+LOOKUP(N$2/12,{0,1500.001,4500.001,9000.001,35000.001,55000.001,80000.001},{0.03,0.1,0.2,0.25,0.3,0.35,0.45})*N$2-LOOKUP(N$2/12,{0,1500.001,4500.001,9000.001,35000.001,55000.001,80000.001},{0,105,555,1005,2755,5505,13505})</f>
        <v>3015</v>
      </c>
      <c r="O28" s="24">
        <f>12*ROUND(MAX(($B28-3500)*{0.03,0.1,0.2,0.25,0.3,0.35,0.45}-{0,105,555,1005,2755,5505,13505},0),2)+LOOKUP(O$2/12,{0,1500.001,4500.001,9000.001,35000.001,55000.001,80000.001},{0.03,0.1,0.2,0.25,0.3,0.35,0.45})*O$2-LOOKUP(O$2/12,{0,1500.001,4500.001,9000.001,35000.001,55000.001,80000.001},{0,105,555,1005,2755,5505,13505})</f>
        <v>3030</v>
      </c>
      <c r="P28" s="24">
        <f>12*ROUND(MAX(($B28-3500)*{0.03,0.1,0.2,0.25,0.3,0.35,0.45}-{0,105,555,1005,2755,5505,13505},0),2)+LOOKUP(P$2/12,{0,1500.001,4500.001,9000.001,35000.001,55000.001,80000.001},{0.03,0.1,0.2,0.25,0.3,0.35,0.45})*P$2-LOOKUP(P$2/12,{0,1500.001,4500.001,9000.001,35000.001,55000.001,80000.001},{0,105,555,1005,2755,5505,13505})</f>
        <v>3045</v>
      </c>
      <c r="Q28" s="24">
        <f>12*ROUND(MAX(($B28-3500)*{0.03,0.1,0.2,0.25,0.3,0.35,0.45}-{0,105,555,1005,2755,5505,13505},0),2)+LOOKUP(Q$2/12,{0,1500.001,4500.001,9000.001,35000.001,55000.001,80000.001},{0.03,0.1,0.2,0.25,0.3,0.35,0.45})*Q$2-LOOKUP(Q$2/12,{0,1500.001,4500.001,9000.001,35000.001,55000.001,80000.001},{0,105,555,1005,2755,5505,13505})</f>
        <v>3060</v>
      </c>
      <c r="R28" s="24">
        <f>12*ROUND(MAX(($B28-3500)*{0.03,0.1,0.2,0.25,0.3,0.35,0.45}-{0,105,555,1005,2755,5505,13505},0),2)+LOOKUP(R$2/12,{0,1500.001,4500.001,9000.001,35000.001,55000.001,80000.001},{0.03,0.1,0.2,0.25,0.3,0.35,0.45})*R$2-LOOKUP(R$2/12,{0,1500.001,4500.001,9000.001,35000.001,55000.001,80000.001},{0,105,555,1005,2755,5505,13505})</f>
        <v>3075</v>
      </c>
      <c r="S28" s="24">
        <f>12*ROUND(MAX(($B28-3500)*{0.03,0.1,0.2,0.25,0.3,0.35,0.45}-{0,105,555,1005,2755,5505,13505},0),2)+LOOKUP(S$2/12,{0,1500.001,4500.001,9000.001,35000.001,55000.001,80000.001},{0.03,0.1,0.2,0.25,0.3,0.35,0.45})*S$2-LOOKUP(S$2/12,{0,1500.001,4500.001,9000.001,35000.001,55000.001,80000.001},{0,105,555,1005,2755,5505,13505})</f>
        <v>3090</v>
      </c>
      <c r="T28" s="2">
        <f>12*ROUND(MAX(($B28-3500)*{0.03,0.1,0.2,0.25,0.3,0.35,0.45}-{0,105,555,1005,2755,5505,13505},0),2)+LOOKUP(T$2/12,{0,1500.001,4500.001,9000.001,35000.001,55000.001,80000.001},{0.03,0.1,0.2,0.25,0.3,0.35,0.45})*T$2-LOOKUP(T$2/12,{0,1500.001,4500.001,9000.001,35000.001,55000.001,80000.001},{0,105,555,1005,2755,5505,13505})</f>
        <v>3105</v>
      </c>
      <c r="U28" s="2">
        <f>12*ROUND(MAX(($B28-3500)*{0.03,0.1,0.2,0.25,0.3,0.35,0.45}-{0,105,555,1005,2755,5505,13505},0),2)+LOOKUP(U$2/12,{0,1500.001,4500.001,9000.001,35000.001,55000.001,80000.001},{0.03,0.1,0.2,0.25,0.3,0.35,0.45})*U$2-LOOKUP(U$2/12,{0,1500.001,4500.001,9000.001,35000.001,55000.001,80000.001},{0,105,555,1005,2755,5505,13505})</f>
        <v>3120</v>
      </c>
      <c r="V28" s="2">
        <f>12*ROUND(MAX(($B28-3500)*{0.03,0.1,0.2,0.25,0.3,0.35,0.45}-{0,105,555,1005,2755,5505,13505},0),2)+LOOKUP(V$2/12,{0,1500.001,4500.001,9000.001,35000.001,55000.001,80000.001},{0.03,0.1,0.2,0.25,0.3,0.35,0.45})*V$2-LOOKUP(V$2/12,{0,1500.001,4500.001,9000.001,35000.001,55000.001,80000.001},{0,105,555,1005,2755,5505,13505})</f>
        <v>3135</v>
      </c>
      <c r="W28" s="2">
        <f>12*ROUND(MAX(($B28-3500)*{0.03,0.1,0.2,0.25,0.3,0.35,0.45}-{0,105,555,1005,2755,5505,13505},0),2)+LOOKUP(W$2/12,{0,1500.001,4500.001,9000.001,35000.001,55000.001,80000.001},{0.03,0.1,0.2,0.25,0.3,0.35,0.45})*W$2-LOOKUP(W$2/12,{0,1500.001,4500.001,9000.001,35000.001,55000.001,80000.001},{0,105,555,1005,2755,5505,13505})</f>
        <v>3150</v>
      </c>
      <c r="X28" s="2">
        <f>12*ROUND(MAX(($B28-3500)*{0.03,0.1,0.2,0.25,0.3,0.35,0.45}-{0,105,555,1005,2755,5505,13505},0),2)+LOOKUP(X$2/12,{0,1500.001,4500.001,9000.001,35000.001,55000.001,80000.001},{0.03,0.1,0.2,0.25,0.3,0.35,0.45})*X$2-LOOKUP(X$2/12,{0,1500.001,4500.001,9000.001,35000.001,55000.001,80000.001},{0,105,555,1005,2755,5505,13505})</f>
        <v>3165</v>
      </c>
      <c r="Y28" s="2">
        <f>12*ROUND(MAX(($B28-3500)*{0.03,0.1,0.2,0.25,0.3,0.35,0.45}-{0,105,555,1005,2755,5505,13505},0),2)+LOOKUP(Y$2/12,{0,1500.001,4500.001,9000.001,35000.001,55000.001,80000.001},{0.03,0.1,0.2,0.25,0.3,0.35,0.45})*Y$2-LOOKUP(Y$2/12,{0,1500.001,4500.001,9000.001,35000.001,55000.001,80000.001},{0,105,555,1005,2755,5505,13505})</f>
        <v>3180</v>
      </c>
      <c r="Z28" s="2">
        <f>12*ROUND(MAX(($B28-3500)*{0.03,0.1,0.2,0.25,0.3,0.35,0.45}-{0,105,555,1005,2755,5505,13505},0),2)+LOOKUP(Z$2/12,{0,1500.001,4500.001,9000.001,35000.001,55000.001,80000.001},{0.03,0.1,0.2,0.25,0.3,0.35,0.45})*Z$2-LOOKUP(Z$2/12,{0,1500.001,4500.001,9000.001,35000.001,55000.001,80000.001},{0,105,555,1005,2755,5505,13505})</f>
        <v>3195</v>
      </c>
      <c r="AA28" s="2">
        <f>12*ROUND(MAX(($B28-3500)*{0.03,0.1,0.2,0.25,0.3,0.35,0.45}-{0,105,555,1005,2755,5505,13505},0),2)+LOOKUP(AA$2/12,{0,1500.001,4500.001,9000.001,35000.001,55000.001,80000.001},{0.03,0.1,0.2,0.25,0.3,0.35,0.45})*AA$2-LOOKUP(AA$2/12,{0,1500.001,4500.001,9000.001,35000.001,55000.001,80000.001},{0,105,555,1005,2755,5505,13505})</f>
        <v>3210</v>
      </c>
      <c r="AB28" s="2">
        <f>12*ROUND(MAX(($B28-3500)*{0.03,0.1,0.2,0.25,0.3,0.35,0.45}-{0,105,555,1005,2755,5505,13505},0),2)+LOOKUP(AB$2/12,{0,1500.001,4500.001,9000.001,35000.001,55000.001,80000.001},{0.03,0.1,0.2,0.25,0.3,0.35,0.45})*AB$2-LOOKUP(AB$2/12,{0,1500.001,4500.001,9000.001,35000.001,55000.001,80000.001},{0,105,555,1005,2755,5505,13505})</f>
        <v>3225</v>
      </c>
      <c r="AC28" s="12">
        <f>12*ROUND(MAX(($B28-3500)*{0.03,0.1,0.2,0.25,0.3,0.35,0.45}-{0,105,555,1005,2755,5505,13505},0),2)+LOOKUP(AC$2/12,{0,1500.001,4500.001,9000.001,35000.001,55000.001,80000.001},{0.03,0.1,0.2,0.25,0.3,0.35,0.45})*AC$2-LOOKUP(AC$2/12,{0,1500.001,4500.001,9000.001,35000.001,55000.001,80000.001},{0,105,555,1005,2755,5505,13505})</f>
        <v>3240</v>
      </c>
      <c r="AD28" s="2">
        <f>12*ROUND(MAX(($B28-3500)*{0.03,0.1,0.2,0.25,0.3,0.35,0.45}-{0,105,555,1005,2755,5505,13505},0),2)+LOOKUP(AD$2/12,{0,1500.001,4500.001,9000.001,35000.001,55000.001,80000.001},{0.03,0.1,0.2,0.25,0.3,0.35,0.45})*AD$2-LOOKUP(AD$2/12,{0,1500.001,4500.001,9000.001,35000.001,55000.001,80000.001},{0,105,555,1005,2755,5505,13505})</f>
        <v>3270</v>
      </c>
      <c r="AE28" s="2">
        <f>12*ROUND(MAX(($B28-3500)*{0.03,0.1,0.2,0.25,0.3,0.35,0.45}-{0,105,555,1005,2755,5505,13505},0),2)+LOOKUP(AE$2/12,{0,1500.001,4500.001,9000.001,35000.001,55000.001,80000.001},{0.03,0.1,0.2,0.25,0.3,0.35,0.45})*AE$2-LOOKUP(AE$2/12,{0,1500.001,4500.001,9000.001,35000.001,55000.001,80000.001},{0,105,555,1005,2755,5505,13505})</f>
        <v>3300</v>
      </c>
      <c r="AF28" s="2">
        <f>12*ROUND(MAX(($B28-3500)*{0.03,0.1,0.2,0.25,0.3,0.35,0.45}-{0,105,555,1005,2755,5505,13505},0),2)+LOOKUP(AF$2/12,{0,1500.001,4500.001,9000.001,35000.001,55000.001,80000.001},{0.03,0.1,0.2,0.25,0.3,0.35,0.45})*AF$2-LOOKUP(AF$2/12,{0,1500.001,4500.001,9000.001,35000.001,55000.001,80000.001},{0,105,555,1005,2755,5505,13505})</f>
        <v>3330</v>
      </c>
      <c r="AG28" s="2">
        <f>12*ROUND(MAX(($B28-3500)*{0.03,0.1,0.2,0.25,0.3,0.35,0.45}-{0,105,555,1005,2755,5505,13505},0),2)+LOOKUP(AG$2/12,{0,1500.001,4500.001,9000.001,35000.001,55000.001,80000.001},{0.03,0.1,0.2,0.25,0.3,0.35,0.45})*AG$2-LOOKUP(AG$2/12,{0,1500.001,4500.001,9000.001,35000.001,55000.001,80000.001},{0,105,555,1005,2755,5505,13505})</f>
        <v>3360</v>
      </c>
      <c r="AH28" s="2">
        <f>12*ROUND(MAX(($B28-3500)*{0.03,0.1,0.2,0.25,0.3,0.35,0.45}-{0,105,555,1005,2755,5505,13505},0),2)+LOOKUP(AH$2/12,{0,1500.001,4500.001,9000.001,35000.001,55000.001,80000.001},{0.03,0.1,0.2,0.25,0.3,0.35,0.45})*AH$2-LOOKUP(AH$2/12,{0,1500.001,4500.001,9000.001,35000.001,55000.001,80000.001},{0,105,555,1005,2755,5505,13505})</f>
        <v>3390</v>
      </c>
      <c r="AI28" s="2">
        <f>12*ROUND(MAX(($B28-3500)*{0.03,0.1,0.2,0.25,0.3,0.35,0.45}-{0,105,555,1005,2755,5505,13505},0),2)+LOOKUP(AI$2/12,{0,1500.001,4500.001,9000.001,35000.001,55000.001,80000.001},{0.03,0.1,0.2,0.25,0.3,0.35,0.45})*AI$2-LOOKUP(AI$2/12,{0,1500.001,4500.001,9000.001,35000.001,55000.001,80000.001},{0,105,555,1005,2755,5505,13505})</f>
        <v>3420</v>
      </c>
      <c r="AJ28" s="2">
        <f>12*ROUND(MAX(($B28-3500)*{0.03,0.1,0.2,0.25,0.3,0.35,0.45}-{0,105,555,1005,2755,5505,13505},0),2)+LOOKUP(AJ$2/12,{0,1500.001,4500.001,9000.001,35000.001,55000.001,80000.001},{0.03,0.1,0.2,0.25,0.3,0.35,0.45})*AJ$2-LOOKUP(AJ$2/12,{0,1500.001,4500.001,9000.001,35000.001,55000.001,80000.001},{0,105,555,1005,2755,5505,13505})</f>
        <v>3450</v>
      </c>
      <c r="AK28" s="2">
        <f>12*ROUND(MAX(($B28-3500)*{0.03,0.1,0.2,0.25,0.3,0.35,0.45}-{0,105,555,1005,2755,5505,13505},0),2)+LOOKUP(AK$2/12,{0,1500.001,4500.001,9000.001,35000.001,55000.001,80000.001},{0.03,0.1,0.2,0.25,0.3,0.35,0.45})*AK$2-LOOKUP(AK$2/12,{0,1500.001,4500.001,9000.001,35000.001,55000.001,80000.001},{0,105,555,1005,2755,5505,13505})</f>
        <v>3480</v>
      </c>
      <c r="AL28" s="2">
        <f>12*ROUND(MAX(($B28-3500)*{0.03,0.1,0.2,0.25,0.3,0.35,0.45}-{0,105,555,1005,2755,5505,13505},0),2)+LOOKUP(AL$2/12,{0,1500.001,4500.001,9000.001,35000.001,55000.001,80000.001},{0.03,0.1,0.2,0.25,0.3,0.35,0.45})*AL$2-LOOKUP(AL$2/12,{0,1500.001,4500.001,9000.001,35000.001,55000.001,80000.001},{0,105,555,1005,2755,5505,13505})</f>
        <v>4735</v>
      </c>
      <c r="AM28" s="2">
        <f>12*ROUND(MAX(($B28-3500)*{0.03,0.1,0.2,0.25,0.3,0.35,0.45}-{0,105,555,1005,2755,5505,13505},0),2)+LOOKUP(AM$2/12,{0,1500.001,4500.001,9000.001,35000.001,55000.001,80000.001},{0.03,0.1,0.2,0.25,0.3,0.35,0.45})*AM$2-LOOKUP(AM$2/12,{0,1500.001,4500.001,9000.001,35000.001,55000.001,80000.001},{0,105,555,1005,2755,5505,13505})</f>
        <v>4835</v>
      </c>
      <c r="AN28" s="2">
        <f>12*ROUND(MAX(($B28-3500)*{0.03,0.1,0.2,0.25,0.3,0.35,0.45}-{0,105,555,1005,2755,5505,13505},0),2)+LOOKUP(AN$2/12,{0,1500.001,4500.001,9000.001,35000.001,55000.001,80000.001},{0.03,0.1,0.2,0.25,0.3,0.35,0.45})*AN$2-LOOKUP(AN$2/12,{0,1500.001,4500.001,9000.001,35000.001,55000.001,80000.001},{0,105,555,1005,2755,5505,13505})</f>
        <v>5035</v>
      </c>
      <c r="AO28" s="2">
        <f>12*ROUND(MAX(($B28-3500)*{0.03,0.1,0.2,0.25,0.3,0.35,0.45}-{0,105,555,1005,2755,5505,13505},0),2)+LOOKUP(AO$2/12,{0,1500.001,4500.001,9000.001,35000.001,55000.001,80000.001},{0.03,0.1,0.2,0.25,0.3,0.35,0.45})*AO$2-LOOKUP(AO$2/12,{0,1500.001,4500.001,9000.001,35000.001,55000.001,80000.001},{0,105,555,1005,2755,5505,13505})</f>
        <v>5235</v>
      </c>
      <c r="AP28" s="2">
        <f>12*ROUND(MAX(($B28-3500)*{0.03,0.1,0.2,0.25,0.3,0.35,0.45}-{0,105,555,1005,2755,5505,13505},0),2)+LOOKUP(AP$2/12,{0,1500.001,4500.001,9000.001,35000.001,55000.001,80000.001},{0.03,0.1,0.2,0.25,0.3,0.35,0.45})*AP$2-LOOKUP(AP$2/12,{0,1500.001,4500.001,9000.001,35000.001,55000.001,80000.001},{0,105,555,1005,2755,5505,13505})</f>
        <v>5435</v>
      </c>
      <c r="AQ28" s="2">
        <f>12*ROUND(MAX(($B28-3500)*{0.03,0.1,0.2,0.25,0.3,0.35,0.45}-{0,105,555,1005,2755,5505,13505},0),2)+LOOKUP(AQ$2/12,{0,1500.001,4500.001,9000.001,35000.001,55000.001,80000.001},{0.03,0.1,0.2,0.25,0.3,0.35,0.45})*AQ$2-LOOKUP(AQ$2/12,{0,1500.001,4500.001,9000.001,35000.001,55000.001,80000.001},{0,105,555,1005,2755,5505,13505})</f>
        <v>5635</v>
      </c>
      <c r="AR28" s="2">
        <f>12*ROUND(MAX(($B28-3500)*{0.03,0.1,0.2,0.25,0.3,0.35,0.45}-{0,105,555,1005,2755,5505,13505},0),2)+LOOKUP(AR$2/12,{0,1500.001,4500.001,9000.001,35000.001,55000.001,80000.001},{0.03,0.1,0.2,0.25,0.3,0.35,0.45})*AR$2-LOOKUP(AR$2/12,{0,1500.001,4500.001,9000.001,35000.001,55000.001,80000.001},{0,105,555,1005,2755,5505,13505})</f>
        <v>5835</v>
      </c>
      <c r="AS28" s="2">
        <f>12*ROUND(MAX(($B28-3500)*{0.03,0.1,0.2,0.25,0.3,0.35,0.45}-{0,105,555,1005,2755,5505,13505},0),2)+LOOKUP(AS$2/12,{0,1500.001,4500.001,9000.001,35000.001,55000.001,80000.001},{0.03,0.1,0.2,0.25,0.3,0.35,0.45})*AS$2-LOOKUP(AS$2/12,{0,1500.001,4500.001,9000.001,35000.001,55000.001,80000.001},{0,105,555,1005,2755,5505,13505})</f>
        <v>6335</v>
      </c>
      <c r="AT28" s="12">
        <f>12*ROUND(MAX(($B28-3500)*{0.03,0.1,0.2,0.25,0.3,0.35,0.45}-{0,105,555,1005,2755,5505,13505},0),2)+LOOKUP(AT$2/12,{0,1500.001,4500.001,9000.001,35000.001,55000.001,80000.001},{0.03,0.1,0.2,0.25,0.3,0.35,0.45})*AT$2-LOOKUP(AT$2/12,{0,1500.001,4500.001,9000.001,35000.001,55000.001,80000.001},{0,105,555,1005,2755,5505,13505})</f>
        <v>6835</v>
      </c>
      <c r="AU28" s="2">
        <f>12*ROUND(MAX(($B28-3500)*{0.03,0.1,0.2,0.25,0.3,0.35,0.45}-{0,105,555,1005,2755,5505,13505},0),2)+LOOKUP(AU$2/12,{0,1500.001,4500.001,9000.001,35000.001,55000.001,80000.001},{0.03,0.1,0.2,0.25,0.3,0.35,0.45})*AU$2-LOOKUP(AU$2/12,{0,1500.001,4500.001,9000.001,35000.001,55000.001,80000.001},{0,105,555,1005,2755,5505,13505})</f>
        <v>7335</v>
      </c>
      <c r="AV28" s="2">
        <f>12*ROUND(MAX(($B28-3500)*{0.03,0.1,0.2,0.25,0.3,0.35,0.45}-{0,105,555,1005,2755,5505,13505},0),2)+LOOKUP(AV$2/12,{0,1500.001,4500.001,9000.001,35000.001,55000.001,80000.001},{0.03,0.1,0.2,0.25,0.3,0.35,0.45})*AV$2-LOOKUP(AV$2/12,{0,1500.001,4500.001,9000.001,35000.001,55000.001,80000.001},{0,105,555,1005,2755,5505,13505})</f>
        <v>7835</v>
      </c>
      <c r="AW28" s="2">
        <f>12*ROUND(MAX(($B28-3500)*{0.03,0.1,0.2,0.25,0.3,0.35,0.45}-{0,105,555,1005,2755,5505,13505},0),2)+LOOKUP(AW$2/12,{0,1500.001,4500.001,9000.001,35000.001,55000.001,80000.001},{0.03,0.1,0.2,0.25,0.3,0.35,0.45})*AW$2-LOOKUP(AW$2/12,{0,1500.001,4500.001,9000.001,35000.001,55000.001,80000.001},{0,105,555,1005,2755,5505,13505})</f>
        <v>13385</v>
      </c>
      <c r="AX28" s="2">
        <f>12*ROUND(MAX(($B28-3500)*{0.03,0.1,0.2,0.25,0.3,0.35,0.45}-{0,105,555,1005,2755,5505,13505},0),2)+LOOKUP(AX$2/12,{0,1500.001,4500.001,9000.001,35000.001,55000.001,80000.001},{0.03,0.1,0.2,0.25,0.3,0.35,0.45})*AX$2-LOOKUP(AX$2/12,{0,1500.001,4500.001,9000.001,35000.001,55000.001,80000.001},{0,105,555,1005,2755,5505,13505})</f>
        <v>14385</v>
      </c>
      <c r="AY28" s="2">
        <f>12*ROUND(MAX(($B28-3500)*{0.03,0.1,0.2,0.25,0.3,0.35,0.45}-{0,105,555,1005,2755,5505,13505},0),2)+LOOKUP(AY$2/12,{0,1500.001,4500.001,9000.001,35000.001,55000.001,80000.001},{0.03,0.1,0.2,0.25,0.3,0.35,0.45})*AY$2-LOOKUP(AY$2/12,{0,1500.001,4500.001,9000.001,35000.001,55000.001,80000.001},{0,105,555,1005,2755,5505,13505})</f>
        <v>15385</v>
      </c>
      <c r="AZ28" s="2">
        <f>12*ROUND(MAX(($B28-3500)*{0.03,0.1,0.2,0.25,0.3,0.35,0.45}-{0,105,555,1005,2755,5505,13505},0),2)+LOOKUP(AZ$2/12,{0,1500.001,4500.001,9000.001,35000.001,55000.001,80000.001},{0.03,0.1,0.2,0.25,0.3,0.35,0.45})*AZ$2-LOOKUP(AZ$2/12,{0,1500.001,4500.001,9000.001,35000.001,55000.001,80000.001},{0,105,555,1005,2755,5505,13505})</f>
        <v>16385</v>
      </c>
      <c r="BA28" s="2">
        <f>12*ROUND(MAX(($B28-3500)*{0.03,0.1,0.2,0.25,0.3,0.35,0.45}-{0,105,555,1005,2755,5505,13505},0),2)+LOOKUP(BA$2/12,{0,1500.001,4500.001,9000.001,35000.001,55000.001,80000.001},{0.03,0.1,0.2,0.25,0.3,0.35,0.45})*BA$2-LOOKUP(BA$2/12,{0,1500.001,4500.001,9000.001,35000.001,55000.001,80000.001},{0,105,555,1005,2755,5505,13505})</f>
        <v>17385</v>
      </c>
      <c r="BB28" s="2">
        <f>12*ROUND(MAX(($B28-3500)*{0.03,0.1,0.2,0.25,0.3,0.35,0.45}-{0,105,555,1005,2755,5505,13505},0),2)+LOOKUP(BB$2/12,{0,1500.001,4500.001,9000.001,35000.001,55000.001,80000.001},{0.03,0.1,0.2,0.25,0.3,0.35,0.45})*BB$2-LOOKUP(BB$2/12,{0,1500.001,4500.001,9000.001,35000.001,55000.001,80000.001},{0,105,555,1005,2755,5505,13505})</f>
        <v>18385</v>
      </c>
      <c r="BC28" s="2">
        <f>12*ROUND(MAX(($B28-3500)*{0.03,0.1,0.2,0.25,0.3,0.35,0.45}-{0,105,555,1005,2755,5505,13505},0),2)+LOOKUP(BC$2/12,{0,1500.001,4500.001,9000.001,35000.001,55000.001,80000.001},{0.03,0.1,0.2,0.25,0.3,0.35,0.45})*BC$2-LOOKUP(BC$2/12,{0,1500.001,4500.001,9000.001,35000.001,55000.001,80000.001},{0,105,555,1005,2755,5505,13505})</f>
        <v>19385</v>
      </c>
      <c r="BD28" s="2">
        <f>12*ROUND(MAX(($B28-3500)*{0.03,0.1,0.2,0.25,0.3,0.35,0.45}-{0,105,555,1005,2755,5505,13505},0),2)+LOOKUP(BD$2/12,{0,1500.001,4500.001,9000.001,35000.001,55000.001,80000.001},{0.03,0.1,0.2,0.25,0.3,0.35,0.45})*BD$2-LOOKUP(BD$2/12,{0,1500.001,4500.001,9000.001,35000.001,55000.001,80000.001},{0,105,555,1005,2755,5505,13505})</f>
        <v>20385</v>
      </c>
      <c r="BE28" s="2">
        <f>12*ROUND(MAX(($B28-3500)*{0.03,0.1,0.2,0.25,0.3,0.35,0.45}-{0,105,555,1005,2755,5505,13505},0),2)+LOOKUP(BE$2/12,{0,1500.001,4500.001,9000.001,35000.001,55000.001,80000.001},{0.03,0.1,0.2,0.25,0.3,0.35,0.45})*BE$2-LOOKUP(BE$2/12,{0,1500.001,4500.001,9000.001,35000.001,55000.001,80000.001},{0,105,555,1005,2755,5505,13505})</f>
        <v>21385</v>
      </c>
      <c r="BF28" s="2">
        <f>12*ROUND(MAX(($B28-3500)*{0.03,0.1,0.2,0.25,0.3,0.35,0.45}-{0,105,555,1005,2755,5505,13505},0),2)+LOOKUP(BF$2/12,{0,1500.001,4500.001,9000.001,35000.001,55000.001,80000.001},{0.03,0.1,0.2,0.25,0.3,0.35,0.45})*BF$2-LOOKUP(BF$2/12,{0,1500.001,4500.001,9000.001,35000.001,55000.001,80000.001},{0,105,555,1005,2755,5505,13505})</f>
        <v>22385</v>
      </c>
    </row>
    <row r="29" spans="1:58">
      <c r="A29" s="21"/>
      <c r="B29" s="22">
        <v>7200</v>
      </c>
      <c r="C29" s="24">
        <f>12*ROUND(MAX(($B29-3500)*{0.03,0.1,0.2,0.25,0.3,0.35,0.45}-{0,105,555,1005,2755,5505,13505},0),2)+LOOKUP(C$2/12,{0,1500.001,4500.001,9000.001,35000.001,55000.001,80000.001},{0.03,0.1,0.2,0.25,0.3,0.35,0.45})*C$2-LOOKUP(C$2/12,{0,1500.001,4500.001,9000.001,35000.001,55000.001,80000.001},{0,105,555,1005,2755,5505,13505})</f>
        <v>3180</v>
      </c>
      <c r="D29" s="24">
        <f>12*ROUND(MAX(($B29-3500)*{0.03,0.1,0.2,0.25,0.3,0.35,0.45}-{0,105,555,1005,2755,5505,13505},0),2)+LOOKUP(D$2/12,{0,1500.001,4500.001,9000.001,35000.001,55000.001,80000.001},{0.03,0.1,0.2,0.25,0.3,0.35,0.45})*D$2-LOOKUP(D$2/12,{0,1500.001,4500.001,9000.001,35000.001,55000.001,80000.001},{0,105,555,1005,2755,5505,13505})</f>
        <v>3186</v>
      </c>
      <c r="E29" s="24">
        <f>12*ROUND(MAX(($B29-3500)*{0.03,0.1,0.2,0.25,0.3,0.35,0.45}-{0,105,555,1005,2755,5505,13505},0),2)+LOOKUP(E$2/12,{0,1500.001,4500.001,9000.001,35000.001,55000.001,80000.001},{0.03,0.1,0.2,0.25,0.3,0.35,0.45})*E$2-LOOKUP(E$2/12,{0,1500.001,4500.001,9000.001,35000.001,55000.001,80000.001},{0,105,555,1005,2755,5505,13505})</f>
        <v>3192</v>
      </c>
      <c r="F29" s="24">
        <f>12*ROUND(MAX(($B29-3500)*{0.03,0.1,0.2,0.25,0.3,0.35,0.45}-{0,105,555,1005,2755,5505,13505},0),2)+LOOKUP(F$2/12,{0,1500.001,4500.001,9000.001,35000.001,55000.001,80000.001},{0.03,0.1,0.2,0.25,0.3,0.35,0.45})*F$2-LOOKUP(F$2/12,{0,1500.001,4500.001,9000.001,35000.001,55000.001,80000.001},{0,105,555,1005,2755,5505,13505})</f>
        <v>3198</v>
      </c>
      <c r="G29" s="24">
        <f>12*ROUND(MAX(($B29-3500)*{0.03,0.1,0.2,0.25,0.3,0.35,0.45}-{0,105,555,1005,2755,5505,13505},0),2)+LOOKUP(G$2/12,{0,1500.001,4500.001,9000.001,35000.001,55000.001,80000.001},{0.03,0.1,0.2,0.25,0.3,0.35,0.45})*G$2-LOOKUP(G$2/12,{0,1500.001,4500.001,9000.001,35000.001,55000.001,80000.001},{0,105,555,1005,2755,5505,13505})</f>
        <v>3204</v>
      </c>
      <c r="H29" s="24">
        <f>12*ROUND(MAX(($B29-3500)*{0.03,0.1,0.2,0.25,0.3,0.35,0.45}-{0,105,555,1005,2755,5505,13505},0),2)+LOOKUP(H$2/12,{0,1500.001,4500.001,9000.001,35000.001,55000.001,80000.001},{0.03,0.1,0.2,0.25,0.3,0.35,0.45})*H$2-LOOKUP(H$2/12,{0,1500.001,4500.001,9000.001,35000.001,55000.001,80000.001},{0,105,555,1005,2755,5505,13505})</f>
        <v>3210</v>
      </c>
      <c r="I29" s="24">
        <f>12*ROUND(MAX(($B29-3500)*{0.03,0.1,0.2,0.25,0.3,0.35,0.45}-{0,105,555,1005,2755,5505,13505},0),2)+LOOKUP(I$2/12,{0,1500.001,4500.001,9000.001,35000.001,55000.001,80000.001},{0.03,0.1,0.2,0.25,0.3,0.35,0.45})*I$2-LOOKUP(I$2/12,{0,1500.001,4500.001,9000.001,35000.001,55000.001,80000.001},{0,105,555,1005,2755,5505,13505})</f>
        <v>3216</v>
      </c>
      <c r="J29" s="24">
        <f>12*ROUND(MAX(($B29-3500)*{0.03,0.1,0.2,0.25,0.3,0.35,0.45}-{0,105,555,1005,2755,5505,13505},0),2)+LOOKUP(J$2/12,{0,1500.001,4500.001,9000.001,35000.001,55000.001,80000.001},{0.03,0.1,0.2,0.25,0.3,0.35,0.45})*J$2-LOOKUP(J$2/12,{0,1500.001,4500.001,9000.001,35000.001,55000.001,80000.001},{0,105,555,1005,2755,5505,13505})</f>
        <v>3222</v>
      </c>
      <c r="K29" s="24">
        <f>12*ROUND(MAX(($B29-3500)*{0.03,0.1,0.2,0.25,0.3,0.35,0.45}-{0,105,555,1005,2755,5505,13505},0),2)+LOOKUP(K$2/12,{0,1500.001,4500.001,9000.001,35000.001,55000.001,80000.001},{0.03,0.1,0.2,0.25,0.3,0.35,0.45})*K$2-LOOKUP(K$2/12,{0,1500.001,4500.001,9000.001,35000.001,55000.001,80000.001},{0,105,555,1005,2755,5505,13505})</f>
        <v>3228</v>
      </c>
      <c r="L29" s="24">
        <f>12*ROUND(MAX(($B29-3500)*{0.03,0.1,0.2,0.25,0.3,0.35,0.45}-{0,105,555,1005,2755,5505,13505},0),2)+LOOKUP(L$2/12,{0,1500.001,4500.001,9000.001,35000.001,55000.001,80000.001},{0.03,0.1,0.2,0.25,0.3,0.35,0.45})*L$2-LOOKUP(L$2/12,{0,1500.001,4500.001,9000.001,35000.001,55000.001,80000.001},{0,105,555,1005,2755,5505,13505})</f>
        <v>3234</v>
      </c>
      <c r="M29" s="29">
        <f>12*ROUND(MAX(($B29-3500)*{0.03,0.1,0.2,0.25,0.3,0.35,0.45}-{0,105,555,1005,2755,5505,13505},0),2)+LOOKUP(M$2/12,{0,1500.001,4500.001,9000.001,35000.001,55000.001,80000.001},{0.03,0.1,0.2,0.25,0.3,0.35,0.45})*M$2-LOOKUP(M$2/12,{0,1500.001,4500.001,9000.001,35000.001,55000.001,80000.001},{0,105,555,1005,2755,5505,13505})</f>
        <v>3240</v>
      </c>
      <c r="N29" s="24">
        <f>12*ROUND(MAX(($B29-3500)*{0.03,0.1,0.2,0.25,0.3,0.35,0.45}-{0,105,555,1005,2755,5505,13505},0),2)+LOOKUP(N$2/12,{0,1500.001,4500.001,9000.001,35000.001,55000.001,80000.001},{0.03,0.1,0.2,0.25,0.3,0.35,0.45})*N$2-LOOKUP(N$2/12,{0,1500.001,4500.001,9000.001,35000.001,55000.001,80000.001},{0,105,555,1005,2755,5505,13505})</f>
        <v>3255</v>
      </c>
      <c r="O29" s="24">
        <f>12*ROUND(MAX(($B29-3500)*{0.03,0.1,0.2,0.25,0.3,0.35,0.45}-{0,105,555,1005,2755,5505,13505},0),2)+LOOKUP(O$2/12,{0,1500.001,4500.001,9000.001,35000.001,55000.001,80000.001},{0.03,0.1,0.2,0.25,0.3,0.35,0.45})*O$2-LOOKUP(O$2/12,{0,1500.001,4500.001,9000.001,35000.001,55000.001,80000.001},{0,105,555,1005,2755,5505,13505})</f>
        <v>3270</v>
      </c>
      <c r="P29" s="24">
        <f>12*ROUND(MAX(($B29-3500)*{0.03,0.1,0.2,0.25,0.3,0.35,0.45}-{0,105,555,1005,2755,5505,13505},0),2)+LOOKUP(P$2/12,{0,1500.001,4500.001,9000.001,35000.001,55000.001,80000.001},{0.03,0.1,0.2,0.25,0.3,0.35,0.45})*P$2-LOOKUP(P$2/12,{0,1500.001,4500.001,9000.001,35000.001,55000.001,80000.001},{0,105,555,1005,2755,5505,13505})</f>
        <v>3285</v>
      </c>
      <c r="Q29" s="24">
        <f>12*ROUND(MAX(($B29-3500)*{0.03,0.1,0.2,0.25,0.3,0.35,0.45}-{0,105,555,1005,2755,5505,13505},0),2)+LOOKUP(Q$2/12,{0,1500.001,4500.001,9000.001,35000.001,55000.001,80000.001},{0.03,0.1,0.2,0.25,0.3,0.35,0.45})*Q$2-LOOKUP(Q$2/12,{0,1500.001,4500.001,9000.001,35000.001,55000.001,80000.001},{0,105,555,1005,2755,5505,13505})</f>
        <v>3300</v>
      </c>
      <c r="R29" s="24">
        <f>12*ROUND(MAX(($B29-3500)*{0.03,0.1,0.2,0.25,0.3,0.35,0.45}-{0,105,555,1005,2755,5505,13505},0),2)+LOOKUP(R$2/12,{0,1500.001,4500.001,9000.001,35000.001,55000.001,80000.001},{0.03,0.1,0.2,0.25,0.3,0.35,0.45})*R$2-LOOKUP(R$2/12,{0,1500.001,4500.001,9000.001,35000.001,55000.001,80000.001},{0,105,555,1005,2755,5505,13505})</f>
        <v>3315</v>
      </c>
      <c r="S29" s="24">
        <f>12*ROUND(MAX(($B29-3500)*{0.03,0.1,0.2,0.25,0.3,0.35,0.45}-{0,105,555,1005,2755,5505,13505},0),2)+LOOKUP(S$2/12,{0,1500.001,4500.001,9000.001,35000.001,55000.001,80000.001},{0.03,0.1,0.2,0.25,0.3,0.35,0.45})*S$2-LOOKUP(S$2/12,{0,1500.001,4500.001,9000.001,35000.001,55000.001,80000.001},{0,105,555,1005,2755,5505,13505})</f>
        <v>3330</v>
      </c>
      <c r="T29" s="2">
        <f>12*ROUND(MAX(($B29-3500)*{0.03,0.1,0.2,0.25,0.3,0.35,0.45}-{0,105,555,1005,2755,5505,13505},0),2)+LOOKUP(T$2/12,{0,1500.001,4500.001,9000.001,35000.001,55000.001,80000.001},{0.03,0.1,0.2,0.25,0.3,0.35,0.45})*T$2-LOOKUP(T$2/12,{0,1500.001,4500.001,9000.001,35000.001,55000.001,80000.001},{0,105,555,1005,2755,5505,13505})</f>
        <v>3345</v>
      </c>
      <c r="U29" s="2">
        <f>12*ROUND(MAX(($B29-3500)*{0.03,0.1,0.2,0.25,0.3,0.35,0.45}-{0,105,555,1005,2755,5505,13505},0),2)+LOOKUP(U$2/12,{0,1500.001,4500.001,9000.001,35000.001,55000.001,80000.001},{0.03,0.1,0.2,0.25,0.3,0.35,0.45})*U$2-LOOKUP(U$2/12,{0,1500.001,4500.001,9000.001,35000.001,55000.001,80000.001},{0,105,555,1005,2755,5505,13505})</f>
        <v>3360</v>
      </c>
      <c r="V29" s="2">
        <f>12*ROUND(MAX(($B29-3500)*{0.03,0.1,0.2,0.25,0.3,0.35,0.45}-{0,105,555,1005,2755,5505,13505},0),2)+LOOKUP(V$2/12,{0,1500.001,4500.001,9000.001,35000.001,55000.001,80000.001},{0.03,0.1,0.2,0.25,0.3,0.35,0.45})*V$2-LOOKUP(V$2/12,{0,1500.001,4500.001,9000.001,35000.001,55000.001,80000.001},{0,105,555,1005,2755,5505,13505})</f>
        <v>3375</v>
      </c>
      <c r="W29" s="2">
        <f>12*ROUND(MAX(($B29-3500)*{0.03,0.1,0.2,0.25,0.3,0.35,0.45}-{0,105,555,1005,2755,5505,13505},0),2)+LOOKUP(W$2/12,{0,1500.001,4500.001,9000.001,35000.001,55000.001,80000.001},{0.03,0.1,0.2,0.25,0.3,0.35,0.45})*W$2-LOOKUP(W$2/12,{0,1500.001,4500.001,9000.001,35000.001,55000.001,80000.001},{0,105,555,1005,2755,5505,13505})</f>
        <v>3390</v>
      </c>
      <c r="X29" s="2">
        <f>12*ROUND(MAX(($B29-3500)*{0.03,0.1,0.2,0.25,0.3,0.35,0.45}-{0,105,555,1005,2755,5505,13505},0),2)+LOOKUP(X$2/12,{0,1500.001,4500.001,9000.001,35000.001,55000.001,80000.001},{0.03,0.1,0.2,0.25,0.3,0.35,0.45})*X$2-LOOKUP(X$2/12,{0,1500.001,4500.001,9000.001,35000.001,55000.001,80000.001},{0,105,555,1005,2755,5505,13505})</f>
        <v>3405</v>
      </c>
      <c r="Y29" s="2">
        <f>12*ROUND(MAX(($B29-3500)*{0.03,0.1,0.2,0.25,0.3,0.35,0.45}-{0,105,555,1005,2755,5505,13505},0),2)+LOOKUP(Y$2/12,{0,1500.001,4500.001,9000.001,35000.001,55000.001,80000.001},{0.03,0.1,0.2,0.25,0.3,0.35,0.45})*Y$2-LOOKUP(Y$2/12,{0,1500.001,4500.001,9000.001,35000.001,55000.001,80000.001},{0,105,555,1005,2755,5505,13505})</f>
        <v>3420</v>
      </c>
      <c r="Z29" s="2">
        <f>12*ROUND(MAX(($B29-3500)*{0.03,0.1,0.2,0.25,0.3,0.35,0.45}-{0,105,555,1005,2755,5505,13505},0),2)+LOOKUP(Z$2/12,{0,1500.001,4500.001,9000.001,35000.001,55000.001,80000.001},{0.03,0.1,0.2,0.25,0.3,0.35,0.45})*Z$2-LOOKUP(Z$2/12,{0,1500.001,4500.001,9000.001,35000.001,55000.001,80000.001},{0,105,555,1005,2755,5505,13505})</f>
        <v>3435</v>
      </c>
      <c r="AA29" s="2">
        <f>12*ROUND(MAX(($B29-3500)*{0.03,0.1,0.2,0.25,0.3,0.35,0.45}-{0,105,555,1005,2755,5505,13505},0),2)+LOOKUP(AA$2/12,{0,1500.001,4500.001,9000.001,35000.001,55000.001,80000.001},{0.03,0.1,0.2,0.25,0.3,0.35,0.45})*AA$2-LOOKUP(AA$2/12,{0,1500.001,4500.001,9000.001,35000.001,55000.001,80000.001},{0,105,555,1005,2755,5505,13505})</f>
        <v>3450</v>
      </c>
      <c r="AB29" s="2">
        <f>12*ROUND(MAX(($B29-3500)*{0.03,0.1,0.2,0.25,0.3,0.35,0.45}-{0,105,555,1005,2755,5505,13505},0),2)+LOOKUP(AB$2/12,{0,1500.001,4500.001,9000.001,35000.001,55000.001,80000.001},{0.03,0.1,0.2,0.25,0.3,0.35,0.45})*AB$2-LOOKUP(AB$2/12,{0,1500.001,4500.001,9000.001,35000.001,55000.001,80000.001},{0,105,555,1005,2755,5505,13505})</f>
        <v>3465</v>
      </c>
      <c r="AC29" s="12">
        <f>12*ROUND(MAX(($B29-3500)*{0.03,0.1,0.2,0.25,0.3,0.35,0.45}-{0,105,555,1005,2755,5505,13505},0),2)+LOOKUP(AC$2/12,{0,1500.001,4500.001,9000.001,35000.001,55000.001,80000.001},{0.03,0.1,0.2,0.25,0.3,0.35,0.45})*AC$2-LOOKUP(AC$2/12,{0,1500.001,4500.001,9000.001,35000.001,55000.001,80000.001},{0,105,555,1005,2755,5505,13505})</f>
        <v>3480</v>
      </c>
      <c r="AD29" s="2">
        <f>12*ROUND(MAX(($B29-3500)*{0.03,0.1,0.2,0.25,0.3,0.35,0.45}-{0,105,555,1005,2755,5505,13505},0),2)+LOOKUP(AD$2/12,{0,1500.001,4500.001,9000.001,35000.001,55000.001,80000.001},{0.03,0.1,0.2,0.25,0.3,0.35,0.45})*AD$2-LOOKUP(AD$2/12,{0,1500.001,4500.001,9000.001,35000.001,55000.001,80000.001},{0,105,555,1005,2755,5505,13505})</f>
        <v>3510</v>
      </c>
      <c r="AE29" s="2">
        <f>12*ROUND(MAX(($B29-3500)*{0.03,0.1,0.2,0.25,0.3,0.35,0.45}-{0,105,555,1005,2755,5505,13505},0),2)+LOOKUP(AE$2/12,{0,1500.001,4500.001,9000.001,35000.001,55000.001,80000.001},{0.03,0.1,0.2,0.25,0.3,0.35,0.45})*AE$2-LOOKUP(AE$2/12,{0,1500.001,4500.001,9000.001,35000.001,55000.001,80000.001},{0,105,555,1005,2755,5505,13505})</f>
        <v>3540</v>
      </c>
      <c r="AF29" s="2">
        <f>12*ROUND(MAX(($B29-3500)*{0.03,0.1,0.2,0.25,0.3,0.35,0.45}-{0,105,555,1005,2755,5505,13505},0),2)+LOOKUP(AF$2/12,{0,1500.001,4500.001,9000.001,35000.001,55000.001,80000.001},{0.03,0.1,0.2,0.25,0.3,0.35,0.45})*AF$2-LOOKUP(AF$2/12,{0,1500.001,4500.001,9000.001,35000.001,55000.001,80000.001},{0,105,555,1005,2755,5505,13505})</f>
        <v>3570</v>
      </c>
      <c r="AG29" s="2">
        <f>12*ROUND(MAX(($B29-3500)*{0.03,0.1,0.2,0.25,0.3,0.35,0.45}-{0,105,555,1005,2755,5505,13505},0),2)+LOOKUP(AG$2/12,{0,1500.001,4500.001,9000.001,35000.001,55000.001,80000.001},{0.03,0.1,0.2,0.25,0.3,0.35,0.45})*AG$2-LOOKUP(AG$2/12,{0,1500.001,4500.001,9000.001,35000.001,55000.001,80000.001},{0,105,555,1005,2755,5505,13505})</f>
        <v>3600</v>
      </c>
      <c r="AH29" s="2">
        <f>12*ROUND(MAX(($B29-3500)*{0.03,0.1,0.2,0.25,0.3,0.35,0.45}-{0,105,555,1005,2755,5505,13505},0),2)+LOOKUP(AH$2/12,{0,1500.001,4500.001,9000.001,35000.001,55000.001,80000.001},{0.03,0.1,0.2,0.25,0.3,0.35,0.45})*AH$2-LOOKUP(AH$2/12,{0,1500.001,4500.001,9000.001,35000.001,55000.001,80000.001},{0,105,555,1005,2755,5505,13505})</f>
        <v>3630</v>
      </c>
      <c r="AI29" s="2">
        <f>12*ROUND(MAX(($B29-3500)*{0.03,0.1,0.2,0.25,0.3,0.35,0.45}-{0,105,555,1005,2755,5505,13505},0),2)+LOOKUP(AI$2/12,{0,1500.001,4500.001,9000.001,35000.001,55000.001,80000.001},{0.03,0.1,0.2,0.25,0.3,0.35,0.45})*AI$2-LOOKUP(AI$2/12,{0,1500.001,4500.001,9000.001,35000.001,55000.001,80000.001},{0,105,555,1005,2755,5505,13505})</f>
        <v>3660</v>
      </c>
      <c r="AJ29" s="2">
        <f>12*ROUND(MAX(($B29-3500)*{0.03,0.1,0.2,0.25,0.3,0.35,0.45}-{0,105,555,1005,2755,5505,13505},0),2)+LOOKUP(AJ$2/12,{0,1500.001,4500.001,9000.001,35000.001,55000.001,80000.001},{0.03,0.1,0.2,0.25,0.3,0.35,0.45})*AJ$2-LOOKUP(AJ$2/12,{0,1500.001,4500.001,9000.001,35000.001,55000.001,80000.001},{0,105,555,1005,2755,5505,13505})</f>
        <v>3690</v>
      </c>
      <c r="AK29" s="2">
        <f>12*ROUND(MAX(($B29-3500)*{0.03,0.1,0.2,0.25,0.3,0.35,0.45}-{0,105,555,1005,2755,5505,13505},0),2)+LOOKUP(AK$2/12,{0,1500.001,4500.001,9000.001,35000.001,55000.001,80000.001},{0.03,0.1,0.2,0.25,0.3,0.35,0.45})*AK$2-LOOKUP(AK$2/12,{0,1500.001,4500.001,9000.001,35000.001,55000.001,80000.001},{0,105,555,1005,2755,5505,13505})</f>
        <v>3720</v>
      </c>
      <c r="AL29" s="2">
        <f>12*ROUND(MAX(($B29-3500)*{0.03,0.1,0.2,0.25,0.3,0.35,0.45}-{0,105,555,1005,2755,5505,13505},0),2)+LOOKUP(AL$2/12,{0,1500.001,4500.001,9000.001,35000.001,55000.001,80000.001},{0.03,0.1,0.2,0.25,0.3,0.35,0.45})*AL$2-LOOKUP(AL$2/12,{0,1500.001,4500.001,9000.001,35000.001,55000.001,80000.001},{0,105,555,1005,2755,5505,13505})</f>
        <v>4975</v>
      </c>
      <c r="AM29" s="2">
        <f>12*ROUND(MAX(($B29-3500)*{0.03,0.1,0.2,0.25,0.3,0.35,0.45}-{0,105,555,1005,2755,5505,13505},0),2)+LOOKUP(AM$2/12,{0,1500.001,4500.001,9000.001,35000.001,55000.001,80000.001},{0.03,0.1,0.2,0.25,0.3,0.35,0.45})*AM$2-LOOKUP(AM$2/12,{0,1500.001,4500.001,9000.001,35000.001,55000.001,80000.001},{0,105,555,1005,2755,5505,13505})</f>
        <v>5075</v>
      </c>
      <c r="AN29" s="2">
        <f>12*ROUND(MAX(($B29-3500)*{0.03,0.1,0.2,0.25,0.3,0.35,0.45}-{0,105,555,1005,2755,5505,13505},0),2)+LOOKUP(AN$2/12,{0,1500.001,4500.001,9000.001,35000.001,55000.001,80000.001},{0.03,0.1,0.2,0.25,0.3,0.35,0.45})*AN$2-LOOKUP(AN$2/12,{0,1500.001,4500.001,9000.001,35000.001,55000.001,80000.001},{0,105,555,1005,2755,5505,13505})</f>
        <v>5275</v>
      </c>
      <c r="AO29" s="2">
        <f>12*ROUND(MAX(($B29-3500)*{0.03,0.1,0.2,0.25,0.3,0.35,0.45}-{0,105,555,1005,2755,5505,13505},0),2)+LOOKUP(AO$2/12,{0,1500.001,4500.001,9000.001,35000.001,55000.001,80000.001},{0.03,0.1,0.2,0.25,0.3,0.35,0.45})*AO$2-LOOKUP(AO$2/12,{0,1500.001,4500.001,9000.001,35000.001,55000.001,80000.001},{0,105,555,1005,2755,5505,13505})</f>
        <v>5475</v>
      </c>
      <c r="AP29" s="2">
        <f>12*ROUND(MAX(($B29-3500)*{0.03,0.1,0.2,0.25,0.3,0.35,0.45}-{0,105,555,1005,2755,5505,13505},0),2)+LOOKUP(AP$2/12,{0,1500.001,4500.001,9000.001,35000.001,55000.001,80000.001},{0.03,0.1,0.2,0.25,0.3,0.35,0.45})*AP$2-LOOKUP(AP$2/12,{0,1500.001,4500.001,9000.001,35000.001,55000.001,80000.001},{0,105,555,1005,2755,5505,13505})</f>
        <v>5675</v>
      </c>
      <c r="AQ29" s="2">
        <f>12*ROUND(MAX(($B29-3500)*{0.03,0.1,0.2,0.25,0.3,0.35,0.45}-{0,105,555,1005,2755,5505,13505},0),2)+LOOKUP(AQ$2/12,{0,1500.001,4500.001,9000.001,35000.001,55000.001,80000.001},{0.03,0.1,0.2,0.25,0.3,0.35,0.45})*AQ$2-LOOKUP(AQ$2/12,{0,1500.001,4500.001,9000.001,35000.001,55000.001,80000.001},{0,105,555,1005,2755,5505,13505})</f>
        <v>5875</v>
      </c>
      <c r="AR29" s="2">
        <f>12*ROUND(MAX(($B29-3500)*{0.03,0.1,0.2,0.25,0.3,0.35,0.45}-{0,105,555,1005,2755,5505,13505},0),2)+LOOKUP(AR$2/12,{0,1500.001,4500.001,9000.001,35000.001,55000.001,80000.001},{0.03,0.1,0.2,0.25,0.3,0.35,0.45})*AR$2-LOOKUP(AR$2/12,{0,1500.001,4500.001,9000.001,35000.001,55000.001,80000.001},{0,105,555,1005,2755,5505,13505})</f>
        <v>6075</v>
      </c>
      <c r="AS29" s="2">
        <f>12*ROUND(MAX(($B29-3500)*{0.03,0.1,0.2,0.25,0.3,0.35,0.45}-{0,105,555,1005,2755,5505,13505},0),2)+LOOKUP(AS$2/12,{0,1500.001,4500.001,9000.001,35000.001,55000.001,80000.001},{0.03,0.1,0.2,0.25,0.3,0.35,0.45})*AS$2-LOOKUP(AS$2/12,{0,1500.001,4500.001,9000.001,35000.001,55000.001,80000.001},{0,105,555,1005,2755,5505,13505})</f>
        <v>6575</v>
      </c>
      <c r="AT29" s="12">
        <f>12*ROUND(MAX(($B29-3500)*{0.03,0.1,0.2,0.25,0.3,0.35,0.45}-{0,105,555,1005,2755,5505,13505},0),2)+LOOKUP(AT$2/12,{0,1500.001,4500.001,9000.001,35000.001,55000.001,80000.001},{0.03,0.1,0.2,0.25,0.3,0.35,0.45})*AT$2-LOOKUP(AT$2/12,{0,1500.001,4500.001,9000.001,35000.001,55000.001,80000.001},{0,105,555,1005,2755,5505,13505})</f>
        <v>7075</v>
      </c>
      <c r="AU29" s="2">
        <f>12*ROUND(MAX(($B29-3500)*{0.03,0.1,0.2,0.25,0.3,0.35,0.45}-{0,105,555,1005,2755,5505,13505},0),2)+LOOKUP(AU$2/12,{0,1500.001,4500.001,9000.001,35000.001,55000.001,80000.001},{0.03,0.1,0.2,0.25,0.3,0.35,0.45})*AU$2-LOOKUP(AU$2/12,{0,1500.001,4500.001,9000.001,35000.001,55000.001,80000.001},{0,105,555,1005,2755,5505,13505})</f>
        <v>7575</v>
      </c>
      <c r="AV29" s="2">
        <f>12*ROUND(MAX(($B29-3500)*{0.03,0.1,0.2,0.25,0.3,0.35,0.45}-{0,105,555,1005,2755,5505,13505},0),2)+LOOKUP(AV$2/12,{0,1500.001,4500.001,9000.001,35000.001,55000.001,80000.001},{0.03,0.1,0.2,0.25,0.3,0.35,0.45})*AV$2-LOOKUP(AV$2/12,{0,1500.001,4500.001,9000.001,35000.001,55000.001,80000.001},{0,105,555,1005,2755,5505,13505})</f>
        <v>8075</v>
      </c>
      <c r="AW29" s="2">
        <f>12*ROUND(MAX(($B29-3500)*{0.03,0.1,0.2,0.25,0.3,0.35,0.45}-{0,105,555,1005,2755,5505,13505},0),2)+LOOKUP(AW$2/12,{0,1500.001,4500.001,9000.001,35000.001,55000.001,80000.001},{0.03,0.1,0.2,0.25,0.3,0.35,0.45})*AW$2-LOOKUP(AW$2/12,{0,1500.001,4500.001,9000.001,35000.001,55000.001,80000.001},{0,105,555,1005,2755,5505,13505})</f>
        <v>13625</v>
      </c>
      <c r="AX29" s="2">
        <f>12*ROUND(MAX(($B29-3500)*{0.03,0.1,0.2,0.25,0.3,0.35,0.45}-{0,105,555,1005,2755,5505,13505},0),2)+LOOKUP(AX$2/12,{0,1500.001,4500.001,9000.001,35000.001,55000.001,80000.001},{0.03,0.1,0.2,0.25,0.3,0.35,0.45})*AX$2-LOOKUP(AX$2/12,{0,1500.001,4500.001,9000.001,35000.001,55000.001,80000.001},{0,105,555,1005,2755,5505,13505})</f>
        <v>14625</v>
      </c>
      <c r="AY29" s="2">
        <f>12*ROUND(MAX(($B29-3500)*{0.03,0.1,0.2,0.25,0.3,0.35,0.45}-{0,105,555,1005,2755,5505,13505},0),2)+LOOKUP(AY$2/12,{0,1500.001,4500.001,9000.001,35000.001,55000.001,80000.001},{0.03,0.1,0.2,0.25,0.3,0.35,0.45})*AY$2-LOOKUP(AY$2/12,{0,1500.001,4500.001,9000.001,35000.001,55000.001,80000.001},{0,105,555,1005,2755,5505,13505})</f>
        <v>15625</v>
      </c>
      <c r="AZ29" s="2">
        <f>12*ROUND(MAX(($B29-3500)*{0.03,0.1,0.2,0.25,0.3,0.35,0.45}-{0,105,555,1005,2755,5505,13505},0),2)+LOOKUP(AZ$2/12,{0,1500.001,4500.001,9000.001,35000.001,55000.001,80000.001},{0.03,0.1,0.2,0.25,0.3,0.35,0.45})*AZ$2-LOOKUP(AZ$2/12,{0,1500.001,4500.001,9000.001,35000.001,55000.001,80000.001},{0,105,555,1005,2755,5505,13505})</f>
        <v>16625</v>
      </c>
      <c r="BA29" s="2">
        <f>12*ROUND(MAX(($B29-3500)*{0.03,0.1,0.2,0.25,0.3,0.35,0.45}-{0,105,555,1005,2755,5505,13505},0),2)+LOOKUP(BA$2/12,{0,1500.001,4500.001,9000.001,35000.001,55000.001,80000.001},{0.03,0.1,0.2,0.25,0.3,0.35,0.45})*BA$2-LOOKUP(BA$2/12,{0,1500.001,4500.001,9000.001,35000.001,55000.001,80000.001},{0,105,555,1005,2755,5505,13505})</f>
        <v>17625</v>
      </c>
      <c r="BB29" s="2">
        <f>12*ROUND(MAX(($B29-3500)*{0.03,0.1,0.2,0.25,0.3,0.35,0.45}-{0,105,555,1005,2755,5505,13505},0),2)+LOOKUP(BB$2/12,{0,1500.001,4500.001,9000.001,35000.001,55000.001,80000.001},{0.03,0.1,0.2,0.25,0.3,0.35,0.45})*BB$2-LOOKUP(BB$2/12,{0,1500.001,4500.001,9000.001,35000.001,55000.001,80000.001},{0,105,555,1005,2755,5505,13505})</f>
        <v>18625</v>
      </c>
      <c r="BC29" s="2">
        <f>12*ROUND(MAX(($B29-3500)*{0.03,0.1,0.2,0.25,0.3,0.35,0.45}-{0,105,555,1005,2755,5505,13505},0),2)+LOOKUP(BC$2/12,{0,1500.001,4500.001,9000.001,35000.001,55000.001,80000.001},{0.03,0.1,0.2,0.25,0.3,0.35,0.45})*BC$2-LOOKUP(BC$2/12,{0,1500.001,4500.001,9000.001,35000.001,55000.001,80000.001},{0,105,555,1005,2755,5505,13505})</f>
        <v>19625</v>
      </c>
      <c r="BD29" s="2">
        <f>12*ROUND(MAX(($B29-3500)*{0.03,0.1,0.2,0.25,0.3,0.35,0.45}-{0,105,555,1005,2755,5505,13505},0),2)+LOOKUP(BD$2/12,{0,1500.001,4500.001,9000.001,35000.001,55000.001,80000.001},{0.03,0.1,0.2,0.25,0.3,0.35,0.45})*BD$2-LOOKUP(BD$2/12,{0,1500.001,4500.001,9000.001,35000.001,55000.001,80000.001},{0,105,555,1005,2755,5505,13505})</f>
        <v>20625</v>
      </c>
      <c r="BE29" s="2">
        <f>12*ROUND(MAX(($B29-3500)*{0.03,0.1,0.2,0.25,0.3,0.35,0.45}-{0,105,555,1005,2755,5505,13505},0),2)+LOOKUP(BE$2/12,{0,1500.001,4500.001,9000.001,35000.001,55000.001,80000.001},{0.03,0.1,0.2,0.25,0.3,0.35,0.45})*BE$2-LOOKUP(BE$2/12,{0,1500.001,4500.001,9000.001,35000.001,55000.001,80000.001},{0,105,555,1005,2755,5505,13505})</f>
        <v>21625</v>
      </c>
      <c r="BF29" s="2">
        <f>12*ROUND(MAX(($B29-3500)*{0.03,0.1,0.2,0.25,0.3,0.35,0.45}-{0,105,555,1005,2755,5505,13505},0),2)+LOOKUP(BF$2/12,{0,1500.001,4500.001,9000.001,35000.001,55000.001,80000.001},{0.03,0.1,0.2,0.25,0.3,0.35,0.45})*BF$2-LOOKUP(BF$2/12,{0,1500.001,4500.001,9000.001,35000.001,55000.001,80000.001},{0,105,555,1005,2755,5505,13505})</f>
        <v>22625</v>
      </c>
    </row>
    <row r="30" spans="1:58">
      <c r="A30" s="21"/>
      <c r="B30" s="22">
        <v>7400</v>
      </c>
      <c r="C30" s="24">
        <f>12*ROUND(MAX(($B30-3500)*{0.03,0.1,0.2,0.25,0.3,0.35,0.45}-{0,105,555,1005,2755,5505,13505},0),2)+LOOKUP(C$2/12,{0,1500.001,4500.001,9000.001,35000.001,55000.001,80000.001},{0.03,0.1,0.2,0.25,0.3,0.35,0.45})*C$2-LOOKUP(C$2/12,{0,1500.001,4500.001,9000.001,35000.001,55000.001,80000.001},{0,105,555,1005,2755,5505,13505})</f>
        <v>3420</v>
      </c>
      <c r="D30" s="24">
        <f>12*ROUND(MAX(($B30-3500)*{0.03,0.1,0.2,0.25,0.3,0.35,0.45}-{0,105,555,1005,2755,5505,13505},0),2)+LOOKUP(D$2/12,{0,1500.001,4500.001,9000.001,35000.001,55000.001,80000.001},{0.03,0.1,0.2,0.25,0.3,0.35,0.45})*D$2-LOOKUP(D$2/12,{0,1500.001,4500.001,9000.001,35000.001,55000.001,80000.001},{0,105,555,1005,2755,5505,13505})</f>
        <v>3426</v>
      </c>
      <c r="E30" s="24">
        <f>12*ROUND(MAX(($B30-3500)*{0.03,0.1,0.2,0.25,0.3,0.35,0.45}-{0,105,555,1005,2755,5505,13505},0),2)+LOOKUP(E$2/12,{0,1500.001,4500.001,9000.001,35000.001,55000.001,80000.001},{0.03,0.1,0.2,0.25,0.3,0.35,0.45})*E$2-LOOKUP(E$2/12,{0,1500.001,4500.001,9000.001,35000.001,55000.001,80000.001},{0,105,555,1005,2755,5505,13505})</f>
        <v>3432</v>
      </c>
      <c r="F30" s="24">
        <f>12*ROUND(MAX(($B30-3500)*{0.03,0.1,0.2,0.25,0.3,0.35,0.45}-{0,105,555,1005,2755,5505,13505},0),2)+LOOKUP(F$2/12,{0,1500.001,4500.001,9000.001,35000.001,55000.001,80000.001},{0.03,0.1,0.2,0.25,0.3,0.35,0.45})*F$2-LOOKUP(F$2/12,{0,1500.001,4500.001,9000.001,35000.001,55000.001,80000.001},{0,105,555,1005,2755,5505,13505})</f>
        <v>3438</v>
      </c>
      <c r="G30" s="24">
        <f>12*ROUND(MAX(($B30-3500)*{0.03,0.1,0.2,0.25,0.3,0.35,0.45}-{0,105,555,1005,2755,5505,13505},0),2)+LOOKUP(G$2/12,{0,1500.001,4500.001,9000.001,35000.001,55000.001,80000.001},{0.03,0.1,0.2,0.25,0.3,0.35,0.45})*G$2-LOOKUP(G$2/12,{0,1500.001,4500.001,9000.001,35000.001,55000.001,80000.001},{0,105,555,1005,2755,5505,13505})</f>
        <v>3444</v>
      </c>
      <c r="H30" s="24">
        <f>12*ROUND(MAX(($B30-3500)*{0.03,0.1,0.2,0.25,0.3,0.35,0.45}-{0,105,555,1005,2755,5505,13505},0),2)+LOOKUP(H$2/12,{0,1500.001,4500.001,9000.001,35000.001,55000.001,80000.001},{0.03,0.1,0.2,0.25,0.3,0.35,0.45})*H$2-LOOKUP(H$2/12,{0,1500.001,4500.001,9000.001,35000.001,55000.001,80000.001},{0,105,555,1005,2755,5505,13505})</f>
        <v>3450</v>
      </c>
      <c r="I30" s="24">
        <f>12*ROUND(MAX(($B30-3500)*{0.03,0.1,0.2,0.25,0.3,0.35,0.45}-{0,105,555,1005,2755,5505,13505},0),2)+LOOKUP(I$2/12,{0,1500.001,4500.001,9000.001,35000.001,55000.001,80000.001},{0.03,0.1,0.2,0.25,0.3,0.35,0.45})*I$2-LOOKUP(I$2/12,{0,1500.001,4500.001,9000.001,35000.001,55000.001,80000.001},{0,105,555,1005,2755,5505,13505})</f>
        <v>3456</v>
      </c>
      <c r="J30" s="24">
        <f>12*ROUND(MAX(($B30-3500)*{0.03,0.1,0.2,0.25,0.3,0.35,0.45}-{0,105,555,1005,2755,5505,13505},0),2)+LOOKUP(J$2/12,{0,1500.001,4500.001,9000.001,35000.001,55000.001,80000.001},{0.03,0.1,0.2,0.25,0.3,0.35,0.45})*J$2-LOOKUP(J$2/12,{0,1500.001,4500.001,9000.001,35000.001,55000.001,80000.001},{0,105,555,1005,2755,5505,13505})</f>
        <v>3462</v>
      </c>
      <c r="K30" s="24">
        <f>12*ROUND(MAX(($B30-3500)*{0.03,0.1,0.2,0.25,0.3,0.35,0.45}-{0,105,555,1005,2755,5505,13505},0),2)+LOOKUP(K$2/12,{0,1500.001,4500.001,9000.001,35000.001,55000.001,80000.001},{0.03,0.1,0.2,0.25,0.3,0.35,0.45})*K$2-LOOKUP(K$2/12,{0,1500.001,4500.001,9000.001,35000.001,55000.001,80000.001},{0,105,555,1005,2755,5505,13505})</f>
        <v>3468</v>
      </c>
      <c r="L30" s="24">
        <f>12*ROUND(MAX(($B30-3500)*{0.03,0.1,0.2,0.25,0.3,0.35,0.45}-{0,105,555,1005,2755,5505,13505},0),2)+LOOKUP(L$2/12,{0,1500.001,4500.001,9000.001,35000.001,55000.001,80000.001},{0.03,0.1,0.2,0.25,0.3,0.35,0.45})*L$2-LOOKUP(L$2/12,{0,1500.001,4500.001,9000.001,35000.001,55000.001,80000.001},{0,105,555,1005,2755,5505,13505})</f>
        <v>3474</v>
      </c>
      <c r="M30" s="29">
        <f>12*ROUND(MAX(($B30-3500)*{0.03,0.1,0.2,0.25,0.3,0.35,0.45}-{0,105,555,1005,2755,5505,13505},0),2)+LOOKUP(M$2/12,{0,1500.001,4500.001,9000.001,35000.001,55000.001,80000.001},{0.03,0.1,0.2,0.25,0.3,0.35,0.45})*M$2-LOOKUP(M$2/12,{0,1500.001,4500.001,9000.001,35000.001,55000.001,80000.001},{0,105,555,1005,2755,5505,13505})</f>
        <v>3480</v>
      </c>
      <c r="N30" s="24">
        <f>12*ROUND(MAX(($B30-3500)*{0.03,0.1,0.2,0.25,0.3,0.35,0.45}-{0,105,555,1005,2755,5505,13505},0),2)+LOOKUP(N$2/12,{0,1500.001,4500.001,9000.001,35000.001,55000.001,80000.001},{0.03,0.1,0.2,0.25,0.3,0.35,0.45})*N$2-LOOKUP(N$2/12,{0,1500.001,4500.001,9000.001,35000.001,55000.001,80000.001},{0,105,555,1005,2755,5505,13505})</f>
        <v>3495</v>
      </c>
      <c r="O30" s="24">
        <f>12*ROUND(MAX(($B30-3500)*{0.03,0.1,0.2,0.25,0.3,0.35,0.45}-{0,105,555,1005,2755,5505,13505},0),2)+LOOKUP(O$2/12,{0,1500.001,4500.001,9000.001,35000.001,55000.001,80000.001},{0.03,0.1,0.2,0.25,0.3,0.35,0.45})*O$2-LOOKUP(O$2/12,{0,1500.001,4500.001,9000.001,35000.001,55000.001,80000.001},{0,105,555,1005,2755,5505,13505})</f>
        <v>3510</v>
      </c>
      <c r="P30" s="24">
        <f>12*ROUND(MAX(($B30-3500)*{0.03,0.1,0.2,0.25,0.3,0.35,0.45}-{0,105,555,1005,2755,5505,13505},0),2)+LOOKUP(P$2/12,{0,1500.001,4500.001,9000.001,35000.001,55000.001,80000.001},{0.03,0.1,0.2,0.25,0.3,0.35,0.45})*P$2-LOOKUP(P$2/12,{0,1500.001,4500.001,9000.001,35000.001,55000.001,80000.001},{0,105,555,1005,2755,5505,13505})</f>
        <v>3525</v>
      </c>
      <c r="Q30" s="24">
        <f>12*ROUND(MAX(($B30-3500)*{0.03,0.1,0.2,0.25,0.3,0.35,0.45}-{0,105,555,1005,2755,5505,13505},0),2)+LOOKUP(Q$2/12,{0,1500.001,4500.001,9000.001,35000.001,55000.001,80000.001},{0.03,0.1,0.2,0.25,0.3,0.35,0.45})*Q$2-LOOKUP(Q$2/12,{0,1500.001,4500.001,9000.001,35000.001,55000.001,80000.001},{0,105,555,1005,2755,5505,13505})</f>
        <v>3540</v>
      </c>
      <c r="R30" s="24">
        <f>12*ROUND(MAX(($B30-3500)*{0.03,0.1,0.2,0.25,0.3,0.35,0.45}-{0,105,555,1005,2755,5505,13505},0),2)+LOOKUP(R$2/12,{0,1500.001,4500.001,9000.001,35000.001,55000.001,80000.001},{0.03,0.1,0.2,0.25,0.3,0.35,0.45})*R$2-LOOKUP(R$2/12,{0,1500.001,4500.001,9000.001,35000.001,55000.001,80000.001},{0,105,555,1005,2755,5505,13505})</f>
        <v>3555</v>
      </c>
      <c r="S30" s="24">
        <f>12*ROUND(MAX(($B30-3500)*{0.03,0.1,0.2,0.25,0.3,0.35,0.45}-{0,105,555,1005,2755,5505,13505},0),2)+LOOKUP(S$2/12,{0,1500.001,4500.001,9000.001,35000.001,55000.001,80000.001},{0.03,0.1,0.2,0.25,0.3,0.35,0.45})*S$2-LOOKUP(S$2/12,{0,1500.001,4500.001,9000.001,35000.001,55000.001,80000.001},{0,105,555,1005,2755,5505,13505})</f>
        <v>3570</v>
      </c>
      <c r="T30" s="2">
        <f>12*ROUND(MAX(($B30-3500)*{0.03,0.1,0.2,0.25,0.3,0.35,0.45}-{0,105,555,1005,2755,5505,13505},0),2)+LOOKUP(T$2/12,{0,1500.001,4500.001,9000.001,35000.001,55000.001,80000.001},{0.03,0.1,0.2,0.25,0.3,0.35,0.45})*T$2-LOOKUP(T$2/12,{0,1500.001,4500.001,9000.001,35000.001,55000.001,80000.001},{0,105,555,1005,2755,5505,13505})</f>
        <v>3585</v>
      </c>
      <c r="U30" s="2">
        <f>12*ROUND(MAX(($B30-3500)*{0.03,0.1,0.2,0.25,0.3,0.35,0.45}-{0,105,555,1005,2755,5505,13505},0),2)+LOOKUP(U$2/12,{0,1500.001,4500.001,9000.001,35000.001,55000.001,80000.001},{0.03,0.1,0.2,0.25,0.3,0.35,0.45})*U$2-LOOKUP(U$2/12,{0,1500.001,4500.001,9000.001,35000.001,55000.001,80000.001},{0,105,555,1005,2755,5505,13505})</f>
        <v>3600</v>
      </c>
      <c r="V30" s="2">
        <f>12*ROUND(MAX(($B30-3500)*{0.03,0.1,0.2,0.25,0.3,0.35,0.45}-{0,105,555,1005,2755,5505,13505},0),2)+LOOKUP(V$2/12,{0,1500.001,4500.001,9000.001,35000.001,55000.001,80000.001},{0.03,0.1,0.2,0.25,0.3,0.35,0.45})*V$2-LOOKUP(V$2/12,{0,1500.001,4500.001,9000.001,35000.001,55000.001,80000.001},{0,105,555,1005,2755,5505,13505})</f>
        <v>3615</v>
      </c>
      <c r="W30" s="2">
        <f>12*ROUND(MAX(($B30-3500)*{0.03,0.1,0.2,0.25,0.3,0.35,0.45}-{0,105,555,1005,2755,5505,13505},0),2)+LOOKUP(W$2/12,{0,1500.001,4500.001,9000.001,35000.001,55000.001,80000.001},{0.03,0.1,0.2,0.25,0.3,0.35,0.45})*W$2-LOOKUP(W$2/12,{0,1500.001,4500.001,9000.001,35000.001,55000.001,80000.001},{0,105,555,1005,2755,5505,13505})</f>
        <v>3630</v>
      </c>
      <c r="X30" s="2">
        <f>12*ROUND(MAX(($B30-3500)*{0.03,0.1,0.2,0.25,0.3,0.35,0.45}-{0,105,555,1005,2755,5505,13505},0),2)+LOOKUP(X$2/12,{0,1500.001,4500.001,9000.001,35000.001,55000.001,80000.001},{0.03,0.1,0.2,0.25,0.3,0.35,0.45})*X$2-LOOKUP(X$2/12,{0,1500.001,4500.001,9000.001,35000.001,55000.001,80000.001},{0,105,555,1005,2755,5505,13505})</f>
        <v>3645</v>
      </c>
      <c r="Y30" s="2">
        <f>12*ROUND(MAX(($B30-3500)*{0.03,0.1,0.2,0.25,0.3,0.35,0.45}-{0,105,555,1005,2755,5505,13505},0),2)+LOOKUP(Y$2/12,{0,1500.001,4500.001,9000.001,35000.001,55000.001,80000.001},{0.03,0.1,0.2,0.25,0.3,0.35,0.45})*Y$2-LOOKUP(Y$2/12,{0,1500.001,4500.001,9000.001,35000.001,55000.001,80000.001},{0,105,555,1005,2755,5505,13505})</f>
        <v>3660</v>
      </c>
      <c r="Z30" s="2">
        <f>12*ROUND(MAX(($B30-3500)*{0.03,0.1,0.2,0.25,0.3,0.35,0.45}-{0,105,555,1005,2755,5505,13505},0),2)+LOOKUP(Z$2/12,{0,1500.001,4500.001,9000.001,35000.001,55000.001,80000.001},{0.03,0.1,0.2,0.25,0.3,0.35,0.45})*Z$2-LOOKUP(Z$2/12,{0,1500.001,4500.001,9000.001,35000.001,55000.001,80000.001},{0,105,555,1005,2755,5505,13505})</f>
        <v>3675</v>
      </c>
      <c r="AA30" s="2">
        <f>12*ROUND(MAX(($B30-3500)*{0.03,0.1,0.2,0.25,0.3,0.35,0.45}-{0,105,555,1005,2755,5505,13505},0),2)+LOOKUP(AA$2/12,{0,1500.001,4500.001,9000.001,35000.001,55000.001,80000.001},{0.03,0.1,0.2,0.25,0.3,0.35,0.45})*AA$2-LOOKUP(AA$2/12,{0,1500.001,4500.001,9000.001,35000.001,55000.001,80000.001},{0,105,555,1005,2755,5505,13505})</f>
        <v>3690</v>
      </c>
      <c r="AB30" s="2">
        <f>12*ROUND(MAX(($B30-3500)*{0.03,0.1,0.2,0.25,0.3,0.35,0.45}-{0,105,555,1005,2755,5505,13505},0),2)+LOOKUP(AB$2/12,{0,1500.001,4500.001,9000.001,35000.001,55000.001,80000.001},{0.03,0.1,0.2,0.25,0.3,0.35,0.45})*AB$2-LOOKUP(AB$2/12,{0,1500.001,4500.001,9000.001,35000.001,55000.001,80000.001},{0,105,555,1005,2755,5505,13505})</f>
        <v>3705</v>
      </c>
      <c r="AC30" s="12">
        <f>12*ROUND(MAX(($B30-3500)*{0.03,0.1,0.2,0.25,0.3,0.35,0.45}-{0,105,555,1005,2755,5505,13505},0),2)+LOOKUP(AC$2/12,{0,1500.001,4500.001,9000.001,35000.001,55000.001,80000.001},{0.03,0.1,0.2,0.25,0.3,0.35,0.45})*AC$2-LOOKUP(AC$2/12,{0,1500.001,4500.001,9000.001,35000.001,55000.001,80000.001},{0,105,555,1005,2755,5505,13505})</f>
        <v>3720</v>
      </c>
      <c r="AD30" s="2">
        <f>12*ROUND(MAX(($B30-3500)*{0.03,0.1,0.2,0.25,0.3,0.35,0.45}-{0,105,555,1005,2755,5505,13505},0),2)+LOOKUP(AD$2/12,{0,1500.001,4500.001,9000.001,35000.001,55000.001,80000.001},{0.03,0.1,0.2,0.25,0.3,0.35,0.45})*AD$2-LOOKUP(AD$2/12,{0,1500.001,4500.001,9000.001,35000.001,55000.001,80000.001},{0,105,555,1005,2755,5505,13505})</f>
        <v>3750</v>
      </c>
      <c r="AE30" s="2">
        <f>12*ROUND(MAX(($B30-3500)*{0.03,0.1,0.2,0.25,0.3,0.35,0.45}-{0,105,555,1005,2755,5505,13505},0),2)+LOOKUP(AE$2/12,{0,1500.001,4500.001,9000.001,35000.001,55000.001,80000.001},{0.03,0.1,0.2,0.25,0.3,0.35,0.45})*AE$2-LOOKUP(AE$2/12,{0,1500.001,4500.001,9000.001,35000.001,55000.001,80000.001},{0,105,555,1005,2755,5505,13505})</f>
        <v>3780</v>
      </c>
      <c r="AF30" s="2">
        <f>12*ROUND(MAX(($B30-3500)*{0.03,0.1,0.2,0.25,0.3,0.35,0.45}-{0,105,555,1005,2755,5505,13505},0),2)+LOOKUP(AF$2/12,{0,1500.001,4500.001,9000.001,35000.001,55000.001,80000.001},{0.03,0.1,0.2,0.25,0.3,0.35,0.45})*AF$2-LOOKUP(AF$2/12,{0,1500.001,4500.001,9000.001,35000.001,55000.001,80000.001},{0,105,555,1005,2755,5505,13505})</f>
        <v>3810</v>
      </c>
      <c r="AG30" s="2">
        <f>12*ROUND(MAX(($B30-3500)*{0.03,0.1,0.2,0.25,0.3,0.35,0.45}-{0,105,555,1005,2755,5505,13505},0),2)+LOOKUP(AG$2/12,{0,1500.001,4500.001,9000.001,35000.001,55000.001,80000.001},{0.03,0.1,0.2,0.25,0.3,0.35,0.45})*AG$2-LOOKUP(AG$2/12,{0,1500.001,4500.001,9000.001,35000.001,55000.001,80000.001},{0,105,555,1005,2755,5505,13505})</f>
        <v>3840</v>
      </c>
      <c r="AH30" s="2">
        <f>12*ROUND(MAX(($B30-3500)*{0.03,0.1,0.2,0.25,0.3,0.35,0.45}-{0,105,555,1005,2755,5505,13505},0),2)+LOOKUP(AH$2/12,{0,1500.001,4500.001,9000.001,35000.001,55000.001,80000.001},{0.03,0.1,0.2,0.25,0.3,0.35,0.45})*AH$2-LOOKUP(AH$2/12,{0,1500.001,4500.001,9000.001,35000.001,55000.001,80000.001},{0,105,555,1005,2755,5505,13505})</f>
        <v>3870</v>
      </c>
      <c r="AI30" s="2">
        <f>12*ROUND(MAX(($B30-3500)*{0.03,0.1,0.2,0.25,0.3,0.35,0.45}-{0,105,555,1005,2755,5505,13505},0),2)+LOOKUP(AI$2/12,{0,1500.001,4500.001,9000.001,35000.001,55000.001,80000.001},{0.03,0.1,0.2,0.25,0.3,0.35,0.45})*AI$2-LOOKUP(AI$2/12,{0,1500.001,4500.001,9000.001,35000.001,55000.001,80000.001},{0,105,555,1005,2755,5505,13505})</f>
        <v>3900</v>
      </c>
      <c r="AJ30" s="2">
        <f>12*ROUND(MAX(($B30-3500)*{0.03,0.1,0.2,0.25,0.3,0.35,0.45}-{0,105,555,1005,2755,5505,13505},0),2)+LOOKUP(AJ$2/12,{0,1500.001,4500.001,9000.001,35000.001,55000.001,80000.001},{0.03,0.1,0.2,0.25,0.3,0.35,0.45})*AJ$2-LOOKUP(AJ$2/12,{0,1500.001,4500.001,9000.001,35000.001,55000.001,80000.001},{0,105,555,1005,2755,5505,13505})</f>
        <v>3930</v>
      </c>
      <c r="AK30" s="2">
        <f>12*ROUND(MAX(($B30-3500)*{0.03,0.1,0.2,0.25,0.3,0.35,0.45}-{0,105,555,1005,2755,5505,13505},0),2)+LOOKUP(AK$2/12,{0,1500.001,4500.001,9000.001,35000.001,55000.001,80000.001},{0.03,0.1,0.2,0.25,0.3,0.35,0.45})*AK$2-LOOKUP(AK$2/12,{0,1500.001,4500.001,9000.001,35000.001,55000.001,80000.001},{0,105,555,1005,2755,5505,13505})</f>
        <v>3960</v>
      </c>
      <c r="AL30" s="2">
        <f>12*ROUND(MAX(($B30-3500)*{0.03,0.1,0.2,0.25,0.3,0.35,0.45}-{0,105,555,1005,2755,5505,13505},0),2)+LOOKUP(AL$2/12,{0,1500.001,4500.001,9000.001,35000.001,55000.001,80000.001},{0.03,0.1,0.2,0.25,0.3,0.35,0.45})*AL$2-LOOKUP(AL$2/12,{0,1500.001,4500.001,9000.001,35000.001,55000.001,80000.001},{0,105,555,1005,2755,5505,13505})</f>
        <v>5215</v>
      </c>
      <c r="AM30" s="2">
        <f>12*ROUND(MAX(($B30-3500)*{0.03,0.1,0.2,0.25,0.3,0.35,0.45}-{0,105,555,1005,2755,5505,13505},0),2)+LOOKUP(AM$2/12,{0,1500.001,4500.001,9000.001,35000.001,55000.001,80000.001},{0.03,0.1,0.2,0.25,0.3,0.35,0.45})*AM$2-LOOKUP(AM$2/12,{0,1500.001,4500.001,9000.001,35000.001,55000.001,80000.001},{0,105,555,1005,2755,5505,13505})</f>
        <v>5315</v>
      </c>
      <c r="AN30" s="2">
        <f>12*ROUND(MAX(($B30-3500)*{0.03,0.1,0.2,0.25,0.3,0.35,0.45}-{0,105,555,1005,2755,5505,13505},0),2)+LOOKUP(AN$2/12,{0,1500.001,4500.001,9000.001,35000.001,55000.001,80000.001},{0.03,0.1,0.2,0.25,0.3,0.35,0.45})*AN$2-LOOKUP(AN$2/12,{0,1500.001,4500.001,9000.001,35000.001,55000.001,80000.001},{0,105,555,1005,2755,5505,13505})</f>
        <v>5515</v>
      </c>
      <c r="AO30" s="2">
        <f>12*ROUND(MAX(($B30-3500)*{0.03,0.1,0.2,0.25,0.3,0.35,0.45}-{0,105,555,1005,2755,5505,13505},0),2)+LOOKUP(AO$2/12,{0,1500.001,4500.001,9000.001,35000.001,55000.001,80000.001},{0.03,0.1,0.2,0.25,0.3,0.35,0.45})*AO$2-LOOKUP(AO$2/12,{0,1500.001,4500.001,9000.001,35000.001,55000.001,80000.001},{0,105,555,1005,2755,5505,13505})</f>
        <v>5715</v>
      </c>
      <c r="AP30" s="2">
        <f>12*ROUND(MAX(($B30-3500)*{0.03,0.1,0.2,0.25,0.3,0.35,0.45}-{0,105,555,1005,2755,5505,13505},0),2)+LOOKUP(AP$2/12,{0,1500.001,4500.001,9000.001,35000.001,55000.001,80000.001},{0.03,0.1,0.2,0.25,0.3,0.35,0.45})*AP$2-LOOKUP(AP$2/12,{0,1500.001,4500.001,9000.001,35000.001,55000.001,80000.001},{0,105,555,1005,2755,5505,13505})</f>
        <v>5915</v>
      </c>
      <c r="AQ30" s="2">
        <f>12*ROUND(MAX(($B30-3500)*{0.03,0.1,0.2,0.25,0.3,0.35,0.45}-{0,105,555,1005,2755,5505,13505},0),2)+LOOKUP(AQ$2/12,{0,1500.001,4500.001,9000.001,35000.001,55000.001,80000.001},{0.03,0.1,0.2,0.25,0.3,0.35,0.45})*AQ$2-LOOKUP(AQ$2/12,{0,1500.001,4500.001,9000.001,35000.001,55000.001,80000.001},{0,105,555,1005,2755,5505,13505})</f>
        <v>6115</v>
      </c>
      <c r="AR30" s="2">
        <f>12*ROUND(MAX(($B30-3500)*{0.03,0.1,0.2,0.25,0.3,0.35,0.45}-{0,105,555,1005,2755,5505,13505},0),2)+LOOKUP(AR$2/12,{0,1500.001,4500.001,9000.001,35000.001,55000.001,80000.001},{0.03,0.1,0.2,0.25,0.3,0.35,0.45})*AR$2-LOOKUP(AR$2/12,{0,1500.001,4500.001,9000.001,35000.001,55000.001,80000.001},{0,105,555,1005,2755,5505,13505})</f>
        <v>6315</v>
      </c>
      <c r="AS30" s="2">
        <f>12*ROUND(MAX(($B30-3500)*{0.03,0.1,0.2,0.25,0.3,0.35,0.45}-{0,105,555,1005,2755,5505,13505},0),2)+LOOKUP(AS$2/12,{0,1500.001,4500.001,9000.001,35000.001,55000.001,80000.001},{0.03,0.1,0.2,0.25,0.3,0.35,0.45})*AS$2-LOOKUP(AS$2/12,{0,1500.001,4500.001,9000.001,35000.001,55000.001,80000.001},{0,105,555,1005,2755,5505,13505})</f>
        <v>6815</v>
      </c>
      <c r="AT30" s="12">
        <f>12*ROUND(MAX(($B30-3500)*{0.03,0.1,0.2,0.25,0.3,0.35,0.45}-{0,105,555,1005,2755,5505,13505},0),2)+LOOKUP(AT$2/12,{0,1500.001,4500.001,9000.001,35000.001,55000.001,80000.001},{0.03,0.1,0.2,0.25,0.3,0.35,0.45})*AT$2-LOOKUP(AT$2/12,{0,1500.001,4500.001,9000.001,35000.001,55000.001,80000.001},{0,105,555,1005,2755,5505,13505})</f>
        <v>7315</v>
      </c>
      <c r="AU30" s="2">
        <f>12*ROUND(MAX(($B30-3500)*{0.03,0.1,0.2,0.25,0.3,0.35,0.45}-{0,105,555,1005,2755,5505,13505},0),2)+LOOKUP(AU$2/12,{0,1500.001,4500.001,9000.001,35000.001,55000.001,80000.001},{0.03,0.1,0.2,0.25,0.3,0.35,0.45})*AU$2-LOOKUP(AU$2/12,{0,1500.001,4500.001,9000.001,35000.001,55000.001,80000.001},{0,105,555,1005,2755,5505,13505})</f>
        <v>7815</v>
      </c>
      <c r="AV30" s="2">
        <f>12*ROUND(MAX(($B30-3500)*{0.03,0.1,0.2,0.25,0.3,0.35,0.45}-{0,105,555,1005,2755,5505,13505},0),2)+LOOKUP(AV$2/12,{0,1500.001,4500.001,9000.001,35000.001,55000.001,80000.001},{0.03,0.1,0.2,0.25,0.3,0.35,0.45})*AV$2-LOOKUP(AV$2/12,{0,1500.001,4500.001,9000.001,35000.001,55000.001,80000.001},{0,105,555,1005,2755,5505,13505})</f>
        <v>8315</v>
      </c>
      <c r="AW30" s="2">
        <f>12*ROUND(MAX(($B30-3500)*{0.03,0.1,0.2,0.25,0.3,0.35,0.45}-{0,105,555,1005,2755,5505,13505},0),2)+LOOKUP(AW$2/12,{0,1500.001,4500.001,9000.001,35000.001,55000.001,80000.001},{0.03,0.1,0.2,0.25,0.3,0.35,0.45})*AW$2-LOOKUP(AW$2/12,{0,1500.001,4500.001,9000.001,35000.001,55000.001,80000.001},{0,105,555,1005,2755,5505,13505})</f>
        <v>13865</v>
      </c>
      <c r="AX30" s="2">
        <f>12*ROUND(MAX(($B30-3500)*{0.03,0.1,0.2,0.25,0.3,0.35,0.45}-{0,105,555,1005,2755,5505,13505},0),2)+LOOKUP(AX$2/12,{0,1500.001,4500.001,9000.001,35000.001,55000.001,80000.001},{0.03,0.1,0.2,0.25,0.3,0.35,0.45})*AX$2-LOOKUP(AX$2/12,{0,1500.001,4500.001,9000.001,35000.001,55000.001,80000.001},{0,105,555,1005,2755,5505,13505})</f>
        <v>14865</v>
      </c>
      <c r="AY30" s="2">
        <f>12*ROUND(MAX(($B30-3500)*{0.03,0.1,0.2,0.25,0.3,0.35,0.45}-{0,105,555,1005,2755,5505,13505},0),2)+LOOKUP(AY$2/12,{0,1500.001,4500.001,9000.001,35000.001,55000.001,80000.001},{0.03,0.1,0.2,0.25,0.3,0.35,0.45})*AY$2-LOOKUP(AY$2/12,{0,1500.001,4500.001,9000.001,35000.001,55000.001,80000.001},{0,105,555,1005,2755,5505,13505})</f>
        <v>15865</v>
      </c>
      <c r="AZ30" s="2">
        <f>12*ROUND(MAX(($B30-3500)*{0.03,0.1,0.2,0.25,0.3,0.35,0.45}-{0,105,555,1005,2755,5505,13505},0),2)+LOOKUP(AZ$2/12,{0,1500.001,4500.001,9000.001,35000.001,55000.001,80000.001},{0.03,0.1,0.2,0.25,0.3,0.35,0.45})*AZ$2-LOOKUP(AZ$2/12,{0,1500.001,4500.001,9000.001,35000.001,55000.001,80000.001},{0,105,555,1005,2755,5505,13505})</f>
        <v>16865</v>
      </c>
      <c r="BA30" s="2">
        <f>12*ROUND(MAX(($B30-3500)*{0.03,0.1,0.2,0.25,0.3,0.35,0.45}-{0,105,555,1005,2755,5505,13505},0),2)+LOOKUP(BA$2/12,{0,1500.001,4500.001,9000.001,35000.001,55000.001,80000.001},{0.03,0.1,0.2,0.25,0.3,0.35,0.45})*BA$2-LOOKUP(BA$2/12,{0,1500.001,4500.001,9000.001,35000.001,55000.001,80000.001},{0,105,555,1005,2755,5505,13505})</f>
        <v>17865</v>
      </c>
      <c r="BB30" s="2">
        <f>12*ROUND(MAX(($B30-3500)*{0.03,0.1,0.2,0.25,0.3,0.35,0.45}-{0,105,555,1005,2755,5505,13505},0),2)+LOOKUP(BB$2/12,{0,1500.001,4500.001,9000.001,35000.001,55000.001,80000.001},{0.03,0.1,0.2,0.25,0.3,0.35,0.45})*BB$2-LOOKUP(BB$2/12,{0,1500.001,4500.001,9000.001,35000.001,55000.001,80000.001},{0,105,555,1005,2755,5505,13505})</f>
        <v>18865</v>
      </c>
      <c r="BC30" s="2">
        <f>12*ROUND(MAX(($B30-3500)*{0.03,0.1,0.2,0.25,0.3,0.35,0.45}-{0,105,555,1005,2755,5505,13505},0),2)+LOOKUP(BC$2/12,{0,1500.001,4500.001,9000.001,35000.001,55000.001,80000.001},{0.03,0.1,0.2,0.25,0.3,0.35,0.45})*BC$2-LOOKUP(BC$2/12,{0,1500.001,4500.001,9000.001,35000.001,55000.001,80000.001},{0,105,555,1005,2755,5505,13505})</f>
        <v>19865</v>
      </c>
      <c r="BD30" s="2">
        <f>12*ROUND(MAX(($B30-3500)*{0.03,0.1,0.2,0.25,0.3,0.35,0.45}-{0,105,555,1005,2755,5505,13505},0),2)+LOOKUP(BD$2/12,{0,1500.001,4500.001,9000.001,35000.001,55000.001,80000.001},{0.03,0.1,0.2,0.25,0.3,0.35,0.45})*BD$2-LOOKUP(BD$2/12,{0,1500.001,4500.001,9000.001,35000.001,55000.001,80000.001},{0,105,555,1005,2755,5505,13505})</f>
        <v>20865</v>
      </c>
      <c r="BE30" s="2">
        <f>12*ROUND(MAX(($B30-3500)*{0.03,0.1,0.2,0.25,0.3,0.35,0.45}-{0,105,555,1005,2755,5505,13505},0),2)+LOOKUP(BE$2/12,{0,1500.001,4500.001,9000.001,35000.001,55000.001,80000.001},{0.03,0.1,0.2,0.25,0.3,0.35,0.45})*BE$2-LOOKUP(BE$2/12,{0,1500.001,4500.001,9000.001,35000.001,55000.001,80000.001},{0,105,555,1005,2755,5505,13505})</f>
        <v>21865</v>
      </c>
      <c r="BF30" s="2">
        <f>12*ROUND(MAX(($B30-3500)*{0.03,0.1,0.2,0.25,0.3,0.35,0.45}-{0,105,555,1005,2755,5505,13505},0),2)+LOOKUP(BF$2/12,{0,1500.001,4500.001,9000.001,35000.001,55000.001,80000.001},{0.03,0.1,0.2,0.25,0.3,0.35,0.45})*BF$2-LOOKUP(BF$2/12,{0,1500.001,4500.001,9000.001,35000.001,55000.001,80000.001},{0,105,555,1005,2755,5505,13505})</f>
        <v>22865</v>
      </c>
    </row>
    <row r="31" spans="1:58">
      <c r="A31" s="21"/>
      <c r="B31" s="22">
        <v>7600</v>
      </c>
      <c r="C31" s="24">
        <f>12*ROUND(MAX(($B31-3500)*{0.03,0.1,0.2,0.25,0.3,0.35,0.45}-{0,105,555,1005,2755,5505,13505},0),2)+LOOKUP(C$2/12,{0,1500.001,4500.001,9000.001,35000.001,55000.001,80000.001},{0.03,0.1,0.2,0.25,0.3,0.35,0.45})*C$2-LOOKUP(C$2/12,{0,1500.001,4500.001,9000.001,35000.001,55000.001,80000.001},{0,105,555,1005,2755,5505,13505})</f>
        <v>3660</v>
      </c>
      <c r="D31" s="24">
        <f>12*ROUND(MAX(($B31-3500)*{0.03,0.1,0.2,0.25,0.3,0.35,0.45}-{0,105,555,1005,2755,5505,13505},0),2)+LOOKUP(D$2/12,{0,1500.001,4500.001,9000.001,35000.001,55000.001,80000.001},{0.03,0.1,0.2,0.25,0.3,0.35,0.45})*D$2-LOOKUP(D$2/12,{0,1500.001,4500.001,9000.001,35000.001,55000.001,80000.001},{0,105,555,1005,2755,5505,13505})</f>
        <v>3666</v>
      </c>
      <c r="E31" s="24">
        <f>12*ROUND(MAX(($B31-3500)*{0.03,0.1,0.2,0.25,0.3,0.35,0.45}-{0,105,555,1005,2755,5505,13505},0),2)+LOOKUP(E$2/12,{0,1500.001,4500.001,9000.001,35000.001,55000.001,80000.001},{0.03,0.1,0.2,0.25,0.3,0.35,0.45})*E$2-LOOKUP(E$2/12,{0,1500.001,4500.001,9000.001,35000.001,55000.001,80000.001},{0,105,555,1005,2755,5505,13505})</f>
        <v>3672</v>
      </c>
      <c r="F31" s="24">
        <f>12*ROUND(MAX(($B31-3500)*{0.03,0.1,0.2,0.25,0.3,0.35,0.45}-{0,105,555,1005,2755,5505,13505},0),2)+LOOKUP(F$2/12,{0,1500.001,4500.001,9000.001,35000.001,55000.001,80000.001},{0.03,0.1,0.2,0.25,0.3,0.35,0.45})*F$2-LOOKUP(F$2/12,{0,1500.001,4500.001,9000.001,35000.001,55000.001,80000.001},{0,105,555,1005,2755,5505,13505})</f>
        <v>3678</v>
      </c>
      <c r="G31" s="24">
        <f>12*ROUND(MAX(($B31-3500)*{0.03,0.1,0.2,0.25,0.3,0.35,0.45}-{0,105,555,1005,2755,5505,13505},0),2)+LOOKUP(G$2/12,{0,1500.001,4500.001,9000.001,35000.001,55000.001,80000.001},{0.03,0.1,0.2,0.25,0.3,0.35,0.45})*G$2-LOOKUP(G$2/12,{0,1500.001,4500.001,9000.001,35000.001,55000.001,80000.001},{0,105,555,1005,2755,5505,13505})</f>
        <v>3684</v>
      </c>
      <c r="H31" s="24">
        <f>12*ROUND(MAX(($B31-3500)*{0.03,0.1,0.2,0.25,0.3,0.35,0.45}-{0,105,555,1005,2755,5505,13505},0),2)+LOOKUP(H$2/12,{0,1500.001,4500.001,9000.001,35000.001,55000.001,80000.001},{0.03,0.1,0.2,0.25,0.3,0.35,0.45})*H$2-LOOKUP(H$2/12,{0,1500.001,4500.001,9000.001,35000.001,55000.001,80000.001},{0,105,555,1005,2755,5505,13505})</f>
        <v>3690</v>
      </c>
      <c r="I31" s="24">
        <f>12*ROUND(MAX(($B31-3500)*{0.03,0.1,0.2,0.25,0.3,0.35,0.45}-{0,105,555,1005,2755,5505,13505},0),2)+LOOKUP(I$2/12,{0,1500.001,4500.001,9000.001,35000.001,55000.001,80000.001},{0.03,0.1,0.2,0.25,0.3,0.35,0.45})*I$2-LOOKUP(I$2/12,{0,1500.001,4500.001,9000.001,35000.001,55000.001,80000.001},{0,105,555,1005,2755,5505,13505})</f>
        <v>3696</v>
      </c>
      <c r="J31" s="24">
        <f>12*ROUND(MAX(($B31-3500)*{0.03,0.1,0.2,0.25,0.3,0.35,0.45}-{0,105,555,1005,2755,5505,13505},0),2)+LOOKUP(J$2/12,{0,1500.001,4500.001,9000.001,35000.001,55000.001,80000.001},{0.03,0.1,0.2,0.25,0.3,0.35,0.45})*J$2-LOOKUP(J$2/12,{0,1500.001,4500.001,9000.001,35000.001,55000.001,80000.001},{0,105,555,1005,2755,5505,13505})</f>
        <v>3702</v>
      </c>
      <c r="K31" s="24">
        <f>12*ROUND(MAX(($B31-3500)*{0.03,0.1,0.2,0.25,0.3,0.35,0.45}-{0,105,555,1005,2755,5505,13505},0),2)+LOOKUP(K$2/12,{0,1500.001,4500.001,9000.001,35000.001,55000.001,80000.001},{0.03,0.1,0.2,0.25,0.3,0.35,0.45})*K$2-LOOKUP(K$2/12,{0,1500.001,4500.001,9000.001,35000.001,55000.001,80000.001},{0,105,555,1005,2755,5505,13505})</f>
        <v>3708</v>
      </c>
      <c r="L31" s="24">
        <f>12*ROUND(MAX(($B31-3500)*{0.03,0.1,0.2,0.25,0.3,0.35,0.45}-{0,105,555,1005,2755,5505,13505},0),2)+LOOKUP(L$2/12,{0,1500.001,4500.001,9000.001,35000.001,55000.001,80000.001},{0.03,0.1,0.2,0.25,0.3,0.35,0.45})*L$2-LOOKUP(L$2/12,{0,1500.001,4500.001,9000.001,35000.001,55000.001,80000.001},{0,105,555,1005,2755,5505,13505})</f>
        <v>3714</v>
      </c>
      <c r="M31" s="29">
        <f>12*ROUND(MAX(($B31-3500)*{0.03,0.1,0.2,0.25,0.3,0.35,0.45}-{0,105,555,1005,2755,5505,13505},0),2)+LOOKUP(M$2/12,{0,1500.001,4500.001,9000.001,35000.001,55000.001,80000.001},{0.03,0.1,0.2,0.25,0.3,0.35,0.45})*M$2-LOOKUP(M$2/12,{0,1500.001,4500.001,9000.001,35000.001,55000.001,80000.001},{0,105,555,1005,2755,5505,13505})</f>
        <v>3720</v>
      </c>
      <c r="N31" s="24">
        <f>12*ROUND(MAX(($B31-3500)*{0.03,0.1,0.2,0.25,0.3,0.35,0.45}-{0,105,555,1005,2755,5505,13505},0),2)+LOOKUP(N$2/12,{0,1500.001,4500.001,9000.001,35000.001,55000.001,80000.001},{0.03,0.1,0.2,0.25,0.3,0.35,0.45})*N$2-LOOKUP(N$2/12,{0,1500.001,4500.001,9000.001,35000.001,55000.001,80000.001},{0,105,555,1005,2755,5505,13505})</f>
        <v>3735</v>
      </c>
      <c r="O31" s="24">
        <f>12*ROUND(MAX(($B31-3500)*{0.03,0.1,0.2,0.25,0.3,0.35,0.45}-{0,105,555,1005,2755,5505,13505},0),2)+LOOKUP(O$2/12,{0,1500.001,4500.001,9000.001,35000.001,55000.001,80000.001},{0.03,0.1,0.2,0.25,0.3,0.35,0.45})*O$2-LOOKUP(O$2/12,{0,1500.001,4500.001,9000.001,35000.001,55000.001,80000.001},{0,105,555,1005,2755,5505,13505})</f>
        <v>3750</v>
      </c>
      <c r="P31" s="24">
        <f>12*ROUND(MAX(($B31-3500)*{0.03,0.1,0.2,0.25,0.3,0.35,0.45}-{0,105,555,1005,2755,5505,13505},0),2)+LOOKUP(P$2/12,{0,1500.001,4500.001,9000.001,35000.001,55000.001,80000.001},{0.03,0.1,0.2,0.25,0.3,0.35,0.45})*P$2-LOOKUP(P$2/12,{0,1500.001,4500.001,9000.001,35000.001,55000.001,80000.001},{0,105,555,1005,2755,5505,13505})</f>
        <v>3765</v>
      </c>
      <c r="Q31" s="24">
        <f>12*ROUND(MAX(($B31-3500)*{0.03,0.1,0.2,0.25,0.3,0.35,0.45}-{0,105,555,1005,2755,5505,13505},0),2)+LOOKUP(Q$2/12,{0,1500.001,4500.001,9000.001,35000.001,55000.001,80000.001},{0.03,0.1,0.2,0.25,0.3,0.35,0.45})*Q$2-LOOKUP(Q$2/12,{0,1500.001,4500.001,9000.001,35000.001,55000.001,80000.001},{0,105,555,1005,2755,5505,13505})</f>
        <v>3780</v>
      </c>
      <c r="R31" s="24">
        <f>12*ROUND(MAX(($B31-3500)*{0.03,0.1,0.2,0.25,0.3,0.35,0.45}-{0,105,555,1005,2755,5505,13505},0),2)+LOOKUP(R$2/12,{0,1500.001,4500.001,9000.001,35000.001,55000.001,80000.001},{0.03,0.1,0.2,0.25,0.3,0.35,0.45})*R$2-LOOKUP(R$2/12,{0,1500.001,4500.001,9000.001,35000.001,55000.001,80000.001},{0,105,555,1005,2755,5505,13505})</f>
        <v>3795</v>
      </c>
      <c r="S31" s="24">
        <f>12*ROUND(MAX(($B31-3500)*{0.03,0.1,0.2,0.25,0.3,0.35,0.45}-{0,105,555,1005,2755,5505,13505},0),2)+LOOKUP(S$2/12,{0,1500.001,4500.001,9000.001,35000.001,55000.001,80000.001},{0.03,0.1,0.2,0.25,0.3,0.35,0.45})*S$2-LOOKUP(S$2/12,{0,1500.001,4500.001,9000.001,35000.001,55000.001,80000.001},{0,105,555,1005,2755,5505,13505})</f>
        <v>3810</v>
      </c>
      <c r="T31" s="2">
        <f>12*ROUND(MAX(($B31-3500)*{0.03,0.1,0.2,0.25,0.3,0.35,0.45}-{0,105,555,1005,2755,5505,13505},0),2)+LOOKUP(T$2/12,{0,1500.001,4500.001,9000.001,35000.001,55000.001,80000.001},{0.03,0.1,0.2,0.25,0.3,0.35,0.45})*T$2-LOOKUP(T$2/12,{0,1500.001,4500.001,9000.001,35000.001,55000.001,80000.001},{0,105,555,1005,2755,5505,13505})</f>
        <v>3825</v>
      </c>
      <c r="U31" s="2">
        <f>12*ROUND(MAX(($B31-3500)*{0.03,0.1,0.2,0.25,0.3,0.35,0.45}-{0,105,555,1005,2755,5505,13505},0),2)+LOOKUP(U$2/12,{0,1500.001,4500.001,9000.001,35000.001,55000.001,80000.001},{0.03,0.1,0.2,0.25,0.3,0.35,0.45})*U$2-LOOKUP(U$2/12,{0,1500.001,4500.001,9000.001,35000.001,55000.001,80000.001},{0,105,555,1005,2755,5505,13505})</f>
        <v>3840</v>
      </c>
      <c r="V31" s="2">
        <f>12*ROUND(MAX(($B31-3500)*{0.03,0.1,0.2,0.25,0.3,0.35,0.45}-{0,105,555,1005,2755,5505,13505},0),2)+LOOKUP(V$2/12,{0,1500.001,4500.001,9000.001,35000.001,55000.001,80000.001},{0.03,0.1,0.2,0.25,0.3,0.35,0.45})*V$2-LOOKUP(V$2/12,{0,1500.001,4500.001,9000.001,35000.001,55000.001,80000.001},{0,105,555,1005,2755,5505,13505})</f>
        <v>3855</v>
      </c>
      <c r="W31" s="2">
        <f>12*ROUND(MAX(($B31-3500)*{0.03,0.1,0.2,0.25,0.3,0.35,0.45}-{0,105,555,1005,2755,5505,13505},0),2)+LOOKUP(W$2/12,{0,1500.001,4500.001,9000.001,35000.001,55000.001,80000.001},{0.03,0.1,0.2,0.25,0.3,0.35,0.45})*W$2-LOOKUP(W$2/12,{0,1500.001,4500.001,9000.001,35000.001,55000.001,80000.001},{0,105,555,1005,2755,5505,13505})</f>
        <v>3870</v>
      </c>
      <c r="X31" s="2">
        <f>12*ROUND(MAX(($B31-3500)*{0.03,0.1,0.2,0.25,0.3,0.35,0.45}-{0,105,555,1005,2755,5505,13505},0),2)+LOOKUP(X$2/12,{0,1500.001,4500.001,9000.001,35000.001,55000.001,80000.001},{0.03,0.1,0.2,0.25,0.3,0.35,0.45})*X$2-LOOKUP(X$2/12,{0,1500.001,4500.001,9000.001,35000.001,55000.001,80000.001},{0,105,555,1005,2755,5505,13505})</f>
        <v>3885</v>
      </c>
      <c r="Y31" s="2">
        <f>12*ROUND(MAX(($B31-3500)*{0.03,0.1,0.2,0.25,0.3,0.35,0.45}-{0,105,555,1005,2755,5505,13505},0),2)+LOOKUP(Y$2/12,{0,1500.001,4500.001,9000.001,35000.001,55000.001,80000.001},{0.03,0.1,0.2,0.25,0.3,0.35,0.45})*Y$2-LOOKUP(Y$2/12,{0,1500.001,4500.001,9000.001,35000.001,55000.001,80000.001},{0,105,555,1005,2755,5505,13505})</f>
        <v>3900</v>
      </c>
      <c r="Z31" s="2">
        <f>12*ROUND(MAX(($B31-3500)*{0.03,0.1,0.2,0.25,0.3,0.35,0.45}-{0,105,555,1005,2755,5505,13505},0),2)+LOOKUP(Z$2/12,{0,1500.001,4500.001,9000.001,35000.001,55000.001,80000.001},{0.03,0.1,0.2,0.25,0.3,0.35,0.45})*Z$2-LOOKUP(Z$2/12,{0,1500.001,4500.001,9000.001,35000.001,55000.001,80000.001},{0,105,555,1005,2755,5505,13505})</f>
        <v>3915</v>
      </c>
      <c r="AA31" s="2">
        <f>12*ROUND(MAX(($B31-3500)*{0.03,0.1,0.2,0.25,0.3,0.35,0.45}-{0,105,555,1005,2755,5505,13505},0),2)+LOOKUP(AA$2/12,{0,1500.001,4500.001,9000.001,35000.001,55000.001,80000.001},{0.03,0.1,0.2,0.25,0.3,0.35,0.45})*AA$2-LOOKUP(AA$2/12,{0,1500.001,4500.001,9000.001,35000.001,55000.001,80000.001},{0,105,555,1005,2755,5505,13505})</f>
        <v>3930</v>
      </c>
      <c r="AB31" s="2">
        <f>12*ROUND(MAX(($B31-3500)*{0.03,0.1,0.2,0.25,0.3,0.35,0.45}-{0,105,555,1005,2755,5505,13505},0),2)+LOOKUP(AB$2/12,{0,1500.001,4500.001,9000.001,35000.001,55000.001,80000.001},{0.03,0.1,0.2,0.25,0.3,0.35,0.45})*AB$2-LOOKUP(AB$2/12,{0,1500.001,4500.001,9000.001,35000.001,55000.001,80000.001},{0,105,555,1005,2755,5505,13505})</f>
        <v>3945</v>
      </c>
      <c r="AC31" s="12">
        <f>12*ROUND(MAX(($B31-3500)*{0.03,0.1,0.2,0.25,0.3,0.35,0.45}-{0,105,555,1005,2755,5505,13505},0),2)+LOOKUP(AC$2/12,{0,1500.001,4500.001,9000.001,35000.001,55000.001,80000.001},{0.03,0.1,0.2,0.25,0.3,0.35,0.45})*AC$2-LOOKUP(AC$2/12,{0,1500.001,4500.001,9000.001,35000.001,55000.001,80000.001},{0,105,555,1005,2755,5505,13505})</f>
        <v>3960</v>
      </c>
      <c r="AD31" s="2">
        <f>12*ROUND(MAX(($B31-3500)*{0.03,0.1,0.2,0.25,0.3,0.35,0.45}-{0,105,555,1005,2755,5505,13505},0),2)+LOOKUP(AD$2/12,{0,1500.001,4500.001,9000.001,35000.001,55000.001,80000.001},{0.03,0.1,0.2,0.25,0.3,0.35,0.45})*AD$2-LOOKUP(AD$2/12,{0,1500.001,4500.001,9000.001,35000.001,55000.001,80000.001},{0,105,555,1005,2755,5505,13505})</f>
        <v>3990</v>
      </c>
      <c r="AE31" s="2">
        <f>12*ROUND(MAX(($B31-3500)*{0.03,0.1,0.2,0.25,0.3,0.35,0.45}-{0,105,555,1005,2755,5505,13505},0),2)+LOOKUP(AE$2/12,{0,1500.001,4500.001,9000.001,35000.001,55000.001,80000.001},{0.03,0.1,0.2,0.25,0.3,0.35,0.45})*AE$2-LOOKUP(AE$2/12,{0,1500.001,4500.001,9000.001,35000.001,55000.001,80000.001},{0,105,555,1005,2755,5505,13505})</f>
        <v>4020</v>
      </c>
      <c r="AF31" s="2">
        <f>12*ROUND(MAX(($B31-3500)*{0.03,0.1,0.2,0.25,0.3,0.35,0.45}-{0,105,555,1005,2755,5505,13505},0),2)+LOOKUP(AF$2/12,{0,1500.001,4500.001,9000.001,35000.001,55000.001,80000.001},{0.03,0.1,0.2,0.25,0.3,0.35,0.45})*AF$2-LOOKUP(AF$2/12,{0,1500.001,4500.001,9000.001,35000.001,55000.001,80000.001},{0,105,555,1005,2755,5505,13505})</f>
        <v>4050</v>
      </c>
      <c r="AG31" s="2">
        <f>12*ROUND(MAX(($B31-3500)*{0.03,0.1,0.2,0.25,0.3,0.35,0.45}-{0,105,555,1005,2755,5505,13505},0),2)+LOOKUP(AG$2/12,{0,1500.001,4500.001,9000.001,35000.001,55000.001,80000.001},{0.03,0.1,0.2,0.25,0.3,0.35,0.45})*AG$2-LOOKUP(AG$2/12,{0,1500.001,4500.001,9000.001,35000.001,55000.001,80000.001},{0,105,555,1005,2755,5505,13505})</f>
        <v>4080</v>
      </c>
      <c r="AH31" s="2">
        <f>12*ROUND(MAX(($B31-3500)*{0.03,0.1,0.2,0.25,0.3,0.35,0.45}-{0,105,555,1005,2755,5505,13505},0),2)+LOOKUP(AH$2/12,{0,1500.001,4500.001,9000.001,35000.001,55000.001,80000.001},{0.03,0.1,0.2,0.25,0.3,0.35,0.45})*AH$2-LOOKUP(AH$2/12,{0,1500.001,4500.001,9000.001,35000.001,55000.001,80000.001},{0,105,555,1005,2755,5505,13505})</f>
        <v>4110</v>
      </c>
      <c r="AI31" s="2">
        <f>12*ROUND(MAX(($B31-3500)*{0.03,0.1,0.2,0.25,0.3,0.35,0.45}-{0,105,555,1005,2755,5505,13505},0),2)+LOOKUP(AI$2/12,{0,1500.001,4500.001,9000.001,35000.001,55000.001,80000.001},{0.03,0.1,0.2,0.25,0.3,0.35,0.45})*AI$2-LOOKUP(AI$2/12,{0,1500.001,4500.001,9000.001,35000.001,55000.001,80000.001},{0,105,555,1005,2755,5505,13505})</f>
        <v>4140</v>
      </c>
      <c r="AJ31" s="2">
        <f>12*ROUND(MAX(($B31-3500)*{0.03,0.1,0.2,0.25,0.3,0.35,0.45}-{0,105,555,1005,2755,5505,13505},0),2)+LOOKUP(AJ$2/12,{0,1500.001,4500.001,9000.001,35000.001,55000.001,80000.001},{0.03,0.1,0.2,0.25,0.3,0.35,0.45})*AJ$2-LOOKUP(AJ$2/12,{0,1500.001,4500.001,9000.001,35000.001,55000.001,80000.001},{0,105,555,1005,2755,5505,13505})</f>
        <v>4170</v>
      </c>
      <c r="AK31" s="2">
        <f>12*ROUND(MAX(($B31-3500)*{0.03,0.1,0.2,0.25,0.3,0.35,0.45}-{0,105,555,1005,2755,5505,13505},0),2)+LOOKUP(AK$2/12,{0,1500.001,4500.001,9000.001,35000.001,55000.001,80000.001},{0.03,0.1,0.2,0.25,0.3,0.35,0.45})*AK$2-LOOKUP(AK$2/12,{0,1500.001,4500.001,9000.001,35000.001,55000.001,80000.001},{0,105,555,1005,2755,5505,13505})</f>
        <v>4200</v>
      </c>
      <c r="AL31" s="2">
        <f>12*ROUND(MAX(($B31-3500)*{0.03,0.1,0.2,0.25,0.3,0.35,0.45}-{0,105,555,1005,2755,5505,13505},0),2)+LOOKUP(AL$2/12,{0,1500.001,4500.001,9000.001,35000.001,55000.001,80000.001},{0.03,0.1,0.2,0.25,0.3,0.35,0.45})*AL$2-LOOKUP(AL$2/12,{0,1500.001,4500.001,9000.001,35000.001,55000.001,80000.001},{0,105,555,1005,2755,5505,13505})</f>
        <v>5455</v>
      </c>
      <c r="AM31" s="2">
        <f>12*ROUND(MAX(($B31-3500)*{0.03,0.1,0.2,0.25,0.3,0.35,0.45}-{0,105,555,1005,2755,5505,13505},0),2)+LOOKUP(AM$2/12,{0,1500.001,4500.001,9000.001,35000.001,55000.001,80000.001},{0.03,0.1,0.2,0.25,0.3,0.35,0.45})*AM$2-LOOKUP(AM$2/12,{0,1500.001,4500.001,9000.001,35000.001,55000.001,80000.001},{0,105,555,1005,2755,5505,13505})</f>
        <v>5555</v>
      </c>
      <c r="AN31" s="2">
        <f>12*ROUND(MAX(($B31-3500)*{0.03,0.1,0.2,0.25,0.3,0.35,0.45}-{0,105,555,1005,2755,5505,13505},0),2)+LOOKUP(AN$2/12,{0,1500.001,4500.001,9000.001,35000.001,55000.001,80000.001},{0.03,0.1,0.2,0.25,0.3,0.35,0.45})*AN$2-LOOKUP(AN$2/12,{0,1500.001,4500.001,9000.001,35000.001,55000.001,80000.001},{0,105,555,1005,2755,5505,13505})</f>
        <v>5755</v>
      </c>
      <c r="AO31" s="2">
        <f>12*ROUND(MAX(($B31-3500)*{0.03,0.1,0.2,0.25,0.3,0.35,0.45}-{0,105,555,1005,2755,5505,13505},0),2)+LOOKUP(AO$2/12,{0,1500.001,4500.001,9000.001,35000.001,55000.001,80000.001},{0.03,0.1,0.2,0.25,0.3,0.35,0.45})*AO$2-LOOKUP(AO$2/12,{0,1500.001,4500.001,9000.001,35000.001,55000.001,80000.001},{0,105,555,1005,2755,5505,13505})</f>
        <v>5955</v>
      </c>
      <c r="AP31" s="2">
        <f>12*ROUND(MAX(($B31-3500)*{0.03,0.1,0.2,0.25,0.3,0.35,0.45}-{0,105,555,1005,2755,5505,13505},0),2)+LOOKUP(AP$2/12,{0,1500.001,4500.001,9000.001,35000.001,55000.001,80000.001},{0.03,0.1,0.2,0.25,0.3,0.35,0.45})*AP$2-LOOKUP(AP$2/12,{0,1500.001,4500.001,9000.001,35000.001,55000.001,80000.001},{0,105,555,1005,2755,5505,13505})</f>
        <v>6155</v>
      </c>
      <c r="AQ31" s="2">
        <f>12*ROUND(MAX(($B31-3500)*{0.03,0.1,0.2,0.25,0.3,0.35,0.45}-{0,105,555,1005,2755,5505,13505},0),2)+LOOKUP(AQ$2/12,{0,1500.001,4500.001,9000.001,35000.001,55000.001,80000.001},{0.03,0.1,0.2,0.25,0.3,0.35,0.45})*AQ$2-LOOKUP(AQ$2/12,{0,1500.001,4500.001,9000.001,35000.001,55000.001,80000.001},{0,105,555,1005,2755,5505,13505})</f>
        <v>6355</v>
      </c>
      <c r="AR31" s="2">
        <f>12*ROUND(MAX(($B31-3500)*{0.03,0.1,0.2,0.25,0.3,0.35,0.45}-{0,105,555,1005,2755,5505,13505},0),2)+LOOKUP(AR$2/12,{0,1500.001,4500.001,9000.001,35000.001,55000.001,80000.001},{0.03,0.1,0.2,0.25,0.3,0.35,0.45})*AR$2-LOOKUP(AR$2/12,{0,1500.001,4500.001,9000.001,35000.001,55000.001,80000.001},{0,105,555,1005,2755,5505,13505})</f>
        <v>6555</v>
      </c>
      <c r="AS31" s="2">
        <f>12*ROUND(MAX(($B31-3500)*{0.03,0.1,0.2,0.25,0.3,0.35,0.45}-{0,105,555,1005,2755,5505,13505},0),2)+LOOKUP(AS$2/12,{0,1500.001,4500.001,9000.001,35000.001,55000.001,80000.001},{0.03,0.1,0.2,0.25,0.3,0.35,0.45})*AS$2-LOOKUP(AS$2/12,{0,1500.001,4500.001,9000.001,35000.001,55000.001,80000.001},{0,105,555,1005,2755,5505,13505})</f>
        <v>7055</v>
      </c>
      <c r="AT31" s="12">
        <f>12*ROUND(MAX(($B31-3500)*{0.03,0.1,0.2,0.25,0.3,0.35,0.45}-{0,105,555,1005,2755,5505,13505},0),2)+LOOKUP(AT$2/12,{0,1500.001,4500.001,9000.001,35000.001,55000.001,80000.001},{0.03,0.1,0.2,0.25,0.3,0.35,0.45})*AT$2-LOOKUP(AT$2/12,{0,1500.001,4500.001,9000.001,35000.001,55000.001,80000.001},{0,105,555,1005,2755,5505,13505})</f>
        <v>7555</v>
      </c>
      <c r="AU31" s="2">
        <f>12*ROUND(MAX(($B31-3500)*{0.03,0.1,0.2,0.25,0.3,0.35,0.45}-{0,105,555,1005,2755,5505,13505},0),2)+LOOKUP(AU$2/12,{0,1500.001,4500.001,9000.001,35000.001,55000.001,80000.001},{0.03,0.1,0.2,0.25,0.3,0.35,0.45})*AU$2-LOOKUP(AU$2/12,{0,1500.001,4500.001,9000.001,35000.001,55000.001,80000.001},{0,105,555,1005,2755,5505,13505})</f>
        <v>8055</v>
      </c>
      <c r="AV31" s="2">
        <f>12*ROUND(MAX(($B31-3500)*{0.03,0.1,0.2,0.25,0.3,0.35,0.45}-{0,105,555,1005,2755,5505,13505},0),2)+LOOKUP(AV$2/12,{0,1500.001,4500.001,9000.001,35000.001,55000.001,80000.001},{0.03,0.1,0.2,0.25,0.3,0.35,0.45})*AV$2-LOOKUP(AV$2/12,{0,1500.001,4500.001,9000.001,35000.001,55000.001,80000.001},{0,105,555,1005,2755,5505,13505})</f>
        <v>8555</v>
      </c>
      <c r="AW31" s="2">
        <f>12*ROUND(MAX(($B31-3500)*{0.03,0.1,0.2,0.25,0.3,0.35,0.45}-{0,105,555,1005,2755,5505,13505},0),2)+LOOKUP(AW$2/12,{0,1500.001,4500.001,9000.001,35000.001,55000.001,80000.001},{0.03,0.1,0.2,0.25,0.3,0.35,0.45})*AW$2-LOOKUP(AW$2/12,{0,1500.001,4500.001,9000.001,35000.001,55000.001,80000.001},{0,105,555,1005,2755,5505,13505})</f>
        <v>14105</v>
      </c>
      <c r="AX31" s="2">
        <f>12*ROUND(MAX(($B31-3500)*{0.03,0.1,0.2,0.25,0.3,0.35,0.45}-{0,105,555,1005,2755,5505,13505},0),2)+LOOKUP(AX$2/12,{0,1500.001,4500.001,9000.001,35000.001,55000.001,80000.001},{0.03,0.1,0.2,0.25,0.3,0.35,0.45})*AX$2-LOOKUP(AX$2/12,{0,1500.001,4500.001,9000.001,35000.001,55000.001,80000.001},{0,105,555,1005,2755,5505,13505})</f>
        <v>15105</v>
      </c>
      <c r="AY31" s="2">
        <f>12*ROUND(MAX(($B31-3500)*{0.03,0.1,0.2,0.25,0.3,0.35,0.45}-{0,105,555,1005,2755,5505,13505},0),2)+LOOKUP(AY$2/12,{0,1500.001,4500.001,9000.001,35000.001,55000.001,80000.001},{0.03,0.1,0.2,0.25,0.3,0.35,0.45})*AY$2-LOOKUP(AY$2/12,{0,1500.001,4500.001,9000.001,35000.001,55000.001,80000.001},{0,105,555,1005,2755,5505,13505})</f>
        <v>16105</v>
      </c>
      <c r="AZ31" s="2">
        <f>12*ROUND(MAX(($B31-3500)*{0.03,0.1,0.2,0.25,0.3,0.35,0.45}-{0,105,555,1005,2755,5505,13505},0),2)+LOOKUP(AZ$2/12,{0,1500.001,4500.001,9000.001,35000.001,55000.001,80000.001},{0.03,0.1,0.2,0.25,0.3,0.35,0.45})*AZ$2-LOOKUP(AZ$2/12,{0,1500.001,4500.001,9000.001,35000.001,55000.001,80000.001},{0,105,555,1005,2755,5505,13505})</f>
        <v>17105</v>
      </c>
      <c r="BA31" s="2">
        <f>12*ROUND(MAX(($B31-3500)*{0.03,0.1,0.2,0.25,0.3,0.35,0.45}-{0,105,555,1005,2755,5505,13505},0),2)+LOOKUP(BA$2/12,{0,1500.001,4500.001,9000.001,35000.001,55000.001,80000.001},{0.03,0.1,0.2,0.25,0.3,0.35,0.45})*BA$2-LOOKUP(BA$2/12,{0,1500.001,4500.001,9000.001,35000.001,55000.001,80000.001},{0,105,555,1005,2755,5505,13505})</f>
        <v>18105</v>
      </c>
      <c r="BB31" s="2">
        <f>12*ROUND(MAX(($B31-3500)*{0.03,0.1,0.2,0.25,0.3,0.35,0.45}-{0,105,555,1005,2755,5505,13505},0),2)+LOOKUP(BB$2/12,{0,1500.001,4500.001,9000.001,35000.001,55000.001,80000.001},{0.03,0.1,0.2,0.25,0.3,0.35,0.45})*BB$2-LOOKUP(BB$2/12,{0,1500.001,4500.001,9000.001,35000.001,55000.001,80000.001},{0,105,555,1005,2755,5505,13505})</f>
        <v>19105</v>
      </c>
      <c r="BC31" s="2">
        <f>12*ROUND(MAX(($B31-3500)*{0.03,0.1,0.2,0.25,0.3,0.35,0.45}-{0,105,555,1005,2755,5505,13505},0),2)+LOOKUP(BC$2/12,{0,1500.001,4500.001,9000.001,35000.001,55000.001,80000.001},{0.03,0.1,0.2,0.25,0.3,0.35,0.45})*BC$2-LOOKUP(BC$2/12,{0,1500.001,4500.001,9000.001,35000.001,55000.001,80000.001},{0,105,555,1005,2755,5505,13505})</f>
        <v>20105</v>
      </c>
      <c r="BD31" s="2">
        <f>12*ROUND(MAX(($B31-3500)*{0.03,0.1,0.2,0.25,0.3,0.35,0.45}-{0,105,555,1005,2755,5505,13505},0),2)+LOOKUP(BD$2/12,{0,1500.001,4500.001,9000.001,35000.001,55000.001,80000.001},{0.03,0.1,0.2,0.25,0.3,0.35,0.45})*BD$2-LOOKUP(BD$2/12,{0,1500.001,4500.001,9000.001,35000.001,55000.001,80000.001},{0,105,555,1005,2755,5505,13505})</f>
        <v>21105</v>
      </c>
      <c r="BE31" s="2">
        <f>12*ROUND(MAX(($B31-3500)*{0.03,0.1,0.2,0.25,0.3,0.35,0.45}-{0,105,555,1005,2755,5505,13505},0),2)+LOOKUP(BE$2/12,{0,1500.001,4500.001,9000.001,35000.001,55000.001,80000.001},{0.03,0.1,0.2,0.25,0.3,0.35,0.45})*BE$2-LOOKUP(BE$2/12,{0,1500.001,4500.001,9000.001,35000.001,55000.001,80000.001},{0,105,555,1005,2755,5505,13505})</f>
        <v>22105</v>
      </c>
      <c r="BF31" s="2">
        <f>12*ROUND(MAX(($B31-3500)*{0.03,0.1,0.2,0.25,0.3,0.35,0.45}-{0,105,555,1005,2755,5505,13505},0),2)+LOOKUP(BF$2/12,{0,1500.001,4500.001,9000.001,35000.001,55000.001,80000.001},{0.03,0.1,0.2,0.25,0.3,0.35,0.45})*BF$2-LOOKUP(BF$2/12,{0,1500.001,4500.001,9000.001,35000.001,55000.001,80000.001},{0,105,555,1005,2755,5505,13505})</f>
        <v>23105</v>
      </c>
    </row>
    <row r="32" spans="1:58">
      <c r="A32" s="21"/>
      <c r="B32" s="22">
        <v>7800</v>
      </c>
      <c r="C32" s="24">
        <f>12*ROUND(MAX(($B32-3500)*{0.03,0.1,0.2,0.25,0.3,0.35,0.45}-{0,105,555,1005,2755,5505,13505},0),2)+LOOKUP(C$2/12,{0,1500.001,4500.001,9000.001,35000.001,55000.001,80000.001},{0.03,0.1,0.2,0.25,0.3,0.35,0.45})*C$2-LOOKUP(C$2/12,{0,1500.001,4500.001,9000.001,35000.001,55000.001,80000.001},{0,105,555,1005,2755,5505,13505})</f>
        <v>3900</v>
      </c>
      <c r="D32" s="24">
        <f>12*ROUND(MAX(($B32-3500)*{0.03,0.1,0.2,0.25,0.3,0.35,0.45}-{0,105,555,1005,2755,5505,13505},0),2)+LOOKUP(D$2/12,{0,1500.001,4500.001,9000.001,35000.001,55000.001,80000.001},{0.03,0.1,0.2,0.25,0.3,0.35,0.45})*D$2-LOOKUP(D$2/12,{0,1500.001,4500.001,9000.001,35000.001,55000.001,80000.001},{0,105,555,1005,2755,5505,13505})</f>
        <v>3906</v>
      </c>
      <c r="E32" s="24">
        <f>12*ROUND(MAX(($B32-3500)*{0.03,0.1,0.2,0.25,0.3,0.35,0.45}-{0,105,555,1005,2755,5505,13505},0),2)+LOOKUP(E$2/12,{0,1500.001,4500.001,9000.001,35000.001,55000.001,80000.001},{0.03,0.1,0.2,0.25,0.3,0.35,0.45})*E$2-LOOKUP(E$2/12,{0,1500.001,4500.001,9000.001,35000.001,55000.001,80000.001},{0,105,555,1005,2755,5505,13505})</f>
        <v>3912</v>
      </c>
      <c r="F32" s="24">
        <f>12*ROUND(MAX(($B32-3500)*{0.03,0.1,0.2,0.25,0.3,0.35,0.45}-{0,105,555,1005,2755,5505,13505},0),2)+LOOKUP(F$2/12,{0,1500.001,4500.001,9000.001,35000.001,55000.001,80000.001},{0.03,0.1,0.2,0.25,0.3,0.35,0.45})*F$2-LOOKUP(F$2/12,{0,1500.001,4500.001,9000.001,35000.001,55000.001,80000.001},{0,105,555,1005,2755,5505,13505})</f>
        <v>3918</v>
      </c>
      <c r="G32" s="24">
        <f>12*ROUND(MAX(($B32-3500)*{0.03,0.1,0.2,0.25,0.3,0.35,0.45}-{0,105,555,1005,2755,5505,13505},0),2)+LOOKUP(G$2/12,{0,1500.001,4500.001,9000.001,35000.001,55000.001,80000.001},{0.03,0.1,0.2,0.25,0.3,0.35,0.45})*G$2-LOOKUP(G$2/12,{0,1500.001,4500.001,9000.001,35000.001,55000.001,80000.001},{0,105,555,1005,2755,5505,13505})</f>
        <v>3924</v>
      </c>
      <c r="H32" s="24">
        <f>12*ROUND(MAX(($B32-3500)*{0.03,0.1,0.2,0.25,0.3,0.35,0.45}-{0,105,555,1005,2755,5505,13505},0),2)+LOOKUP(H$2/12,{0,1500.001,4500.001,9000.001,35000.001,55000.001,80000.001},{0.03,0.1,0.2,0.25,0.3,0.35,0.45})*H$2-LOOKUP(H$2/12,{0,1500.001,4500.001,9000.001,35000.001,55000.001,80000.001},{0,105,555,1005,2755,5505,13505})</f>
        <v>3930</v>
      </c>
      <c r="I32" s="24">
        <f>12*ROUND(MAX(($B32-3500)*{0.03,0.1,0.2,0.25,0.3,0.35,0.45}-{0,105,555,1005,2755,5505,13505},0),2)+LOOKUP(I$2/12,{0,1500.001,4500.001,9000.001,35000.001,55000.001,80000.001},{0.03,0.1,0.2,0.25,0.3,0.35,0.45})*I$2-LOOKUP(I$2/12,{0,1500.001,4500.001,9000.001,35000.001,55000.001,80000.001},{0,105,555,1005,2755,5505,13505})</f>
        <v>3936</v>
      </c>
      <c r="J32" s="24">
        <f>12*ROUND(MAX(($B32-3500)*{0.03,0.1,0.2,0.25,0.3,0.35,0.45}-{0,105,555,1005,2755,5505,13505},0),2)+LOOKUP(J$2/12,{0,1500.001,4500.001,9000.001,35000.001,55000.001,80000.001},{0.03,0.1,0.2,0.25,0.3,0.35,0.45})*J$2-LOOKUP(J$2/12,{0,1500.001,4500.001,9000.001,35000.001,55000.001,80000.001},{0,105,555,1005,2755,5505,13505})</f>
        <v>3942</v>
      </c>
      <c r="K32" s="24">
        <f>12*ROUND(MAX(($B32-3500)*{0.03,0.1,0.2,0.25,0.3,0.35,0.45}-{0,105,555,1005,2755,5505,13505},0),2)+LOOKUP(K$2/12,{0,1500.001,4500.001,9000.001,35000.001,55000.001,80000.001},{0.03,0.1,0.2,0.25,0.3,0.35,0.45})*K$2-LOOKUP(K$2/12,{0,1500.001,4500.001,9000.001,35000.001,55000.001,80000.001},{0,105,555,1005,2755,5505,13505})</f>
        <v>3948</v>
      </c>
      <c r="L32" s="24">
        <f>12*ROUND(MAX(($B32-3500)*{0.03,0.1,0.2,0.25,0.3,0.35,0.45}-{0,105,555,1005,2755,5505,13505},0),2)+LOOKUP(L$2/12,{0,1500.001,4500.001,9000.001,35000.001,55000.001,80000.001},{0.03,0.1,0.2,0.25,0.3,0.35,0.45})*L$2-LOOKUP(L$2/12,{0,1500.001,4500.001,9000.001,35000.001,55000.001,80000.001},{0,105,555,1005,2755,5505,13505})</f>
        <v>3954</v>
      </c>
      <c r="M32" s="29">
        <f>12*ROUND(MAX(($B32-3500)*{0.03,0.1,0.2,0.25,0.3,0.35,0.45}-{0,105,555,1005,2755,5505,13505},0),2)+LOOKUP(M$2/12,{0,1500.001,4500.001,9000.001,35000.001,55000.001,80000.001},{0.03,0.1,0.2,0.25,0.3,0.35,0.45})*M$2-LOOKUP(M$2/12,{0,1500.001,4500.001,9000.001,35000.001,55000.001,80000.001},{0,105,555,1005,2755,5505,13505})</f>
        <v>3960</v>
      </c>
      <c r="N32" s="24">
        <f>12*ROUND(MAX(($B32-3500)*{0.03,0.1,0.2,0.25,0.3,0.35,0.45}-{0,105,555,1005,2755,5505,13505},0),2)+LOOKUP(N$2/12,{0,1500.001,4500.001,9000.001,35000.001,55000.001,80000.001},{0.03,0.1,0.2,0.25,0.3,0.35,0.45})*N$2-LOOKUP(N$2/12,{0,1500.001,4500.001,9000.001,35000.001,55000.001,80000.001},{0,105,555,1005,2755,5505,13505})</f>
        <v>3975</v>
      </c>
      <c r="O32" s="24">
        <f>12*ROUND(MAX(($B32-3500)*{0.03,0.1,0.2,0.25,0.3,0.35,0.45}-{0,105,555,1005,2755,5505,13505},0),2)+LOOKUP(O$2/12,{0,1500.001,4500.001,9000.001,35000.001,55000.001,80000.001},{0.03,0.1,0.2,0.25,0.3,0.35,0.45})*O$2-LOOKUP(O$2/12,{0,1500.001,4500.001,9000.001,35000.001,55000.001,80000.001},{0,105,555,1005,2755,5505,13505})</f>
        <v>3990</v>
      </c>
      <c r="P32" s="24">
        <f>12*ROUND(MAX(($B32-3500)*{0.03,0.1,0.2,0.25,0.3,0.35,0.45}-{0,105,555,1005,2755,5505,13505},0),2)+LOOKUP(P$2/12,{0,1500.001,4500.001,9000.001,35000.001,55000.001,80000.001},{0.03,0.1,0.2,0.25,0.3,0.35,0.45})*P$2-LOOKUP(P$2/12,{0,1500.001,4500.001,9000.001,35000.001,55000.001,80000.001},{0,105,555,1005,2755,5505,13505})</f>
        <v>4005</v>
      </c>
      <c r="Q32" s="24">
        <f>12*ROUND(MAX(($B32-3500)*{0.03,0.1,0.2,0.25,0.3,0.35,0.45}-{0,105,555,1005,2755,5505,13505},0),2)+LOOKUP(Q$2/12,{0,1500.001,4500.001,9000.001,35000.001,55000.001,80000.001},{0.03,0.1,0.2,0.25,0.3,0.35,0.45})*Q$2-LOOKUP(Q$2/12,{0,1500.001,4500.001,9000.001,35000.001,55000.001,80000.001},{0,105,555,1005,2755,5505,13505})</f>
        <v>4020</v>
      </c>
      <c r="R32" s="24">
        <f>12*ROUND(MAX(($B32-3500)*{0.03,0.1,0.2,0.25,0.3,0.35,0.45}-{0,105,555,1005,2755,5505,13505},0),2)+LOOKUP(R$2/12,{0,1500.001,4500.001,9000.001,35000.001,55000.001,80000.001},{0.03,0.1,0.2,0.25,0.3,0.35,0.45})*R$2-LOOKUP(R$2/12,{0,1500.001,4500.001,9000.001,35000.001,55000.001,80000.001},{0,105,555,1005,2755,5505,13505})</f>
        <v>4035</v>
      </c>
      <c r="S32" s="24">
        <f>12*ROUND(MAX(($B32-3500)*{0.03,0.1,0.2,0.25,0.3,0.35,0.45}-{0,105,555,1005,2755,5505,13505},0),2)+LOOKUP(S$2/12,{0,1500.001,4500.001,9000.001,35000.001,55000.001,80000.001},{0.03,0.1,0.2,0.25,0.3,0.35,0.45})*S$2-LOOKUP(S$2/12,{0,1500.001,4500.001,9000.001,35000.001,55000.001,80000.001},{0,105,555,1005,2755,5505,13505})</f>
        <v>4050</v>
      </c>
      <c r="T32" s="2">
        <f>12*ROUND(MAX(($B32-3500)*{0.03,0.1,0.2,0.25,0.3,0.35,0.45}-{0,105,555,1005,2755,5505,13505},0),2)+LOOKUP(T$2/12,{0,1500.001,4500.001,9000.001,35000.001,55000.001,80000.001},{0.03,0.1,0.2,0.25,0.3,0.35,0.45})*T$2-LOOKUP(T$2/12,{0,1500.001,4500.001,9000.001,35000.001,55000.001,80000.001},{0,105,555,1005,2755,5505,13505})</f>
        <v>4065</v>
      </c>
      <c r="U32" s="2">
        <f>12*ROUND(MAX(($B32-3500)*{0.03,0.1,0.2,0.25,0.3,0.35,0.45}-{0,105,555,1005,2755,5505,13505},0),2)+LOOKUP(U$2/12,{0,1500.001,4500.001,9000.001,35000.001,55000.001,80000.001},{0.03,0.1,0.2,0.25,0.3,0.35,0.45})*U$2-LOOKUP(U$2/12,{0,1500.001,4500.001,9000.001,35000.001,55000.001,80000.001},{0,105,555,1005,2755,5505,13505})</f>
        <v>4080</v>
      </c>
      <c r="V32" s="2">
        <f>12*ROUND(MAX(($B32-3500)*{0.03,0.1,0.2,0.25,0.3,0.35,0.45}-{0,105,555,1005,2755,5505,13505},0),2)+LOOKUP(V$2/12,{0,1500.001,4500.001,9000.001,35000.001,55000.001,80000.001},{0.03,0.1,0.2,0.25,0.3,0.35,0.45})*V$2-LOOKUP(V$2/12,{0,1500.001,4500.001,9000.001,35000.001,55000.001,80000.001},{0,105,555,1005,2755,5505,13505})</f>
        <v>4095</v>
      </c>
      <c r="W32" s="2">
        <f>12*ROUND(MAX(($B32-3500)*{0.03,0.1,0.2,0.25,0.3,0.35,0.45}-{0,105,555,1005,2755,5505,13505},0),2)+LOOKUP(W$2/12,{0,1500.001,4500.001,9000.001,35000.001,55000.001,80000.001},{0.03,0.1,0.2,0.25,0.3,0.35,0.45})*W$2-LOOKUP(W$2/12,{0,1500.001,4500.001,9000.001,35000.001,55000.001,80000.001},{0,105,555,1005,2755,5505,13505})</f>
        <v>4110</v>
      </c>
      <c r="X32" s="2">
        <f>12*ROUND(MAX(($B32-3500)*{0.03,0.1,0.2,0.25,0.3,0.35,0.45}-{0,105,555,1005,2755,5505,13505},0),2)+LOOKUP(X$2/12,{0,1500.001,4500.001,9000.001,35000.001,55000.001,80000.001},{0.03,0.1,0.2,0.25,0.3,0.35,0.45})*X$2-LOOKUP(X$2/12,{0,1500.001,4500.001,9000.001,35000.001,55000.001,80000.001},{0,105,555,1005,2755,5505,13505})</f>
        <v>4125</v>
      </c>
      <c r="Y32" s="2">
        <f>12*ROUND(MAX(($B32-3500)*{0.03,0.1,0.2,0.25,0.3,0.35,0.45}-{0,105,555,1005,2755,5505,13505},0),2)+LOOKUP(Y$2/12,{0,1500.001,4500.001,9000.001,35000.001,55000.001,80000.001},{0.03,0.1,0.2,0.25,0.3,0.35,0.45})*Y$2-LOOKUP(Y$2/12,{0,1500.001,4500.001,9000.001,35000.001,55000.001,80000.001},{0,105,555,1005,2755,5505,13505})</f>
        <v>4140</v>
      </c>
      <c r="Z32" s="2">
        <f>12*ROUND(MAX(($B32-3500)*{0.03,0.1,0.2,0.25,0.3,0.35,0.45}-{0,105,555,1005,2755,5505,13505},0),2)+LOOKUP(Z$2/12,{0,1500.001,4500.001,9000.001,35000.001,55000.001,80000.001},{0.03,0.1,0.2,0.25,0.3,0.35,0.45})*Z$2-LOOKUP(Z$2/12,{0,1500.001,4500.001,9000.001,35000.001,55000.001,80000.001},{0,105,555,1005,2755,5505,13505})</f>
        <v>4155</v>
      </c>
      <c r="AA32" s="2">
        <f>12*ROUND(MAX(($B32-3500)*{0.03,0.1,0.2,0.25,0.3,0.35,0.45}-{0,105,555,1005,2755,5505,13505},0),2)+LOOKUP(AA$2/12,{0,1500.001,4500.001,9000.001,35000.001,55000.001,80000.001},{0.03,0.1,0.2,0.25,0.3,0.35,0.45})*AA$2-LOOKUP(AA$2/12,{0,1500.001,4500.001,9000.001,35000.001,55000.001,80000.001},{0,105,555,1005,2755,5505,13505})</f>
        <v>4170</v>
      </c>
      <c r="AB32" s="2">
        <f>12*ROUND(MAX(($B32-3500)*{0.03,0.1,0.2,0.25,0.3,0.35,0.45}-{0,105,555,1005,2755,5505,13505},0),2)+LOOKUP(AB$2/12,{0,1500.001,4500.001,9000.001,35000.001,55000.001,80000.001},{0.03,0.1,0.2,0.25,0.3,0.35,0.45})*AB$2-LOOKUP(AB$2/12,{0,1500.001,4500.001,9000.001,35000.001,55000.001,80000.001},{0,105,555,1005,2755,5505,13505})</f>
        <v>4185</v>
      </c>
      <c r="AC32" s="12">
        <f>12*ROUND(MAX(($B32-3500)*{0.03,0.1,0.2,0.25,0.3,0.35,0.45}-{0,105,555,1005,2755,5505,13505},0),2)+LOOKUP(AC$2/12,{0,1500.001,4500.001,9000.001,35000.001,55000.001,80000.001},{0.03,0.1,0.2,0.25,0.3,0.35,0.45})*AC$2-LOOKUP(AC$2/12,{0,1500.001,4500.001,9000.001,35000.001,55000.001,80000.001},{0,105,555,1005,2755,5505,13505})</f>
        <v>4200</v>
      </c>
      <c r="AD32" s="2">
        <f>12*ROUND(MAX(($B32-3500)*{0.03,0.1,0.2,0.25,0.3,0.35,0.45}-{0,105,555,1005,2755,5505,13505},0),2)+LOOKUP(AD$2/12,{0,1500.001,4500.001,9000.001,35000.001,55000.001,80000.001},{0.03,0.1,0.2,0.25,0.3,0.35,0.45})*AD$2-LOOKUP(AD$2/12,{0,1500.001,4500.001,9000.001,35000.001,55000.001,80000.001},{0,105,555,1005,2755,5505,13505})</f>
        <v>4230</v>
      </c>
      <c r="AE32" s="2">
        <f>12*ROUND(MAX(($B32-3500)*{0.03,0.1,0.2,0.25,0.3,0.35,0.45}-{0,105,555,1005,2755,5505,13505},0),2)+LOOKUP(AE$2/12,{0,1500.001,4500.001,9000.001,35000.001,55000.001,80000.001},{0.03,0.1,0.2,0.25,0.3,0.35,0.45})*AE$2-LOOKUP(AE$2/12,{0,1500.001,4500.001,9000.001,35000.001,55000.001,80000.001},{0,105,555,1005,2755,5505,13505})</f>
        <v>4260</v>
      </c>
      <c r="AF32" s="2">
        <f>12*ROUND(MAX(($B32-3500)*{0.03,0.1,0.2,0.25,0.3,0.35,0.45}-{0,105,555,1005,2755,5505,13505},0),2)+LOOKUP(AF$2/12,{0,1500.001,4500.001,9000.001,35000.001,55000.001,80000.001},{0.03,0.1,0.2,0.25,0.3,0.35,0.45})*AF$2-LOOKUP(AF$2/12,{0,1500.001,4500.001,9000.001,35000.001,55000.001,80000.001},{0,105,555,1005,2755,5505,13505})</f>
        <v>4290</v>
      </c>
      <c r="AG32" s="2">
        <f>12*ROUND(MAX(($B32-3500)*{0.03,0.1,0.2,0.25,0.3,0.35,0.45}-{0,105,555,1005,2755,5505,13505},0),2)+LOOKUP(AG$2/12,{0,1500.001,4500.001,9000.001,35000.001,55000.001,80000.001},{0.03,0.1,0.2,0.25,0.3,0.35,0.45})*AG$2-LOOKUP(AG$2/12,{0,1500.001,4500.001,9000.001,35000.001,55000.001,80000.001},{0,105,555,1005,2755,5505,13505})</f>
        <v>4320</v>
      </c>
      <c r="AH32" s="2">
        <f>12*ROUND(MAX(($B32-3500)*{0.03,0.1,0.2,0.25,0.3,0.35,0.45}-{0,105,555,1005,2755,5505,13505},0),2)+LOOKUP(AH$2/12,{0,1500.001,4500.001,9000.001,35000.001,55000.001,80000.001},{0.03,0.1,0.2,0.25,0.3,0.35,0.45})*AH$2-LOOKUP(AH$2/12,{0,1500.001,4500.001,9000.001,35000.001,55000.001,80000.001},{0,105,555,1005,2755,5505,13505})</f>
        <v>4350</v>
      </c>
      <c r="AI32" s="2">
        <f>12*ROUND(MAX(($B32-3500)*{0.03,0.1,0.2,0.25,0.3,0.35,0.45}-{0,105,555,1005,2755,5505,13505},0),2)+LOOKUP(AI$2/12,{0,1500.001,4500.001,9000.001,35000.001,55000.001,80000.001},{0.03,0.1,0.2,0.25,0.3,0.35,0.45})*AI$2-LOOKUP(AI$2/12,{0,1500.001,4500.001,9000.001,35000.001,55000.001,80000.001},{0,105,555,1005,2755,5505,13505})</f>
        <v>4380</v>
      </c>
      <c r="AJ32" s="2">
        <f>12*ROUND(MAX(($B32-3500)*{0.03,0.1,0.2,0.25,0.3,0.35,0.45}-{0,105,555,1005,2755,5505,13505},0),2)+LOOKUP(AJ$2/12,{0,1500.001,4500.001,9000.001,35000.001,55000.001,80000.001},{0.03,0.1,0.2,0.25,0.3,0.35,0.45})*AJ$2-LOOKUP(AJ$2/12,{0,1500.001,4500.001,9000.001,35000.001,55000.001,80000.001},{0,105,555,1005,2755,5505,13505})</f>
        <v>4410</v>
      </c>
      <c r="AK32" s="2">
        <f>12*ROUND(MAX(($B32-3500)*{0.03,0.1,0.2,0.25,0.3,0.35,0.45}-{0,105,555,1005,2755,5505,13505},0),2)+LOOKUP(AK$2/12,{0,1500.001,4500.001,9000.001,35000.001,55000.001,80000.001},{0.03,0.1,0.2,0.25,0.3,0.35,0.45})*AK$2-LOOKUP(AK$2/12,{0,1500.001,4500.001,9000.001,35000.001,55000.001,80000.001},{0,105,555,1005,2755,5505,13505})</f>
        <v>4440</v>
      </c>
      <c r="AL32" s="2">
        <f>12*ROUND(MAX(($B32-3500)*{0.03,0.1,0.2,0.25,0.3,0.35,0.45}-{0,105,555,1005,2755,5505,13505},0),2)+LOOKUP(AL$2/12,{0,1500.001,4500.001,9000.001,35000.001,55000.001,80000.001},{0.03,0.1,0.2,0.25,0.3,0.35,0.45})*AL$2-LOOKUP(AL$2/12,{0,1500.001,4500.001,9000.001,35000.001,55000.001,80000.001},{0,105,555,1005,2755,5505,13505})</f>
        <v>5695</v>
      </c>
      <c r="AM32" s="2">
        <f>12*ROUND(MAX(($B32-3500)*{0.03,0.1,0.2,0.25,0.3,0.35,0.45}-{0,105,555,1005,2755,5505,13505},0),2)+LOOKUP(AM$2/12,{0,1500.001,4500.001,9000.001,35000.001,55000.001,80000.001},{0.03,0.1,0.2,0.25,0.3,0.35,0.45})*AM$2-LOOKUP(AM$2/12,{0,1500.001,4500.001,9000.001,35000.001,55000.001,80000.001},{0,105,555,1005,2755,5505,13505})</f>
        <v>5795</v>
      </c>
      <c r="AN32" s="2">
        <f>12*ROUND(MAX(($B32-3500)*{0.03,0.1,0.2,0.25,0.3,0.35,0.45}-{0,105,555,1005,2755,5505,13505},0),2)+LOOKUP(AN$2/12,{0,1500.001,4500.001,9000.001,35000.001,55000.001,80000.001},{0.03,0.1,0.2,0.25,0.3,0.35,0.45})*AN$2-LOOKUP(AN$2/12,{0,1500.001,4500.001,9000.001,35000.001,55000.001,80000.001},{0,105,555,1005,2755,5505,13505})</f>
        <v>5995</v>
      </c>
      <c r="AO32" s="2">
        <f>12*ROUND(MAX(($B32-3500)*{0.03,0.1,0.2,0.25,0.3,0.35,0.45}-{0,105,555,1005,2755,5505,13505},0),2)+LOOKUP(AO$2/12,{0,1500.001,4500.001,9000.001,35000.001,55000.001,80000.001},{0.03,0.1,0.2,0.25,0.3,0.35,0.45})*AO$2-LOOKUP(AO$2/12,{0,1500.001,4500.001,9000.001,35000.001,55000.001,80000.001},{0,105,555,1005,2755,5505,13505})</f>
        <v>6195</v>
      </c>
      <c r="AP32" s="2">
        <f>12*ROUND(MAX(($B32-3500)*{0.03,0.1,0.2,0.25,0.3,0.35,0.45}-{0,105,555,1005,2755,5505,13505},0),2)+LOOKUP(AP$2/12,{0,1500.001,4500.001,9000.001,35000.001,55000.001,80000.001},{0.03,0.1,0.2,0.25,0.3,0.35,0.45})*AP$2-LOOKUP(AP$2/12,{0,1500.001,4500.001,9000.001,35000.001,55000.001,80000.001},{0,105,555,1005,2755,5505,13505})</f>
        <v>6395</v>
      </c>
      <c r="AQ32" s="2">
        <f>12*ROUND(MAX(($B32-3500)*{0.03,0.1,0.2,0.25,0.3,0.35,0.45}-{0,105,555,1005,2755,5505,13505},0),2)+LOOKUP(AQ$2/12,{0,1500.001,4500.001,9000.001,35000.001,55000.001,80000.001},{0.03,0.1,0.2,0.25,0.3,0.35,0.45})*AQ$2-LOOKUP(AQ$2/12,{0,1500.001,4500.001,9000.001,35000.001,55000.001,80000.001},{0,105,555,1005,2755,5505,13505})</f>
        <v>6595</v>
      </c>
      <c r="AR32" s="2">
        <f>12*ROUND(MAX(($B32-3500)*{0.03,0.1,0.2,0.25,0.3,0.35,0.45}-{0,105,555,1005,2755,5505,13505},0),2)+LOOKUP(AR$2/12,{0,1500.001,4500.001,9000.001,35000.001,55000.001,80000.001},{0.03,0.1,0.2,0.25,0.3,0.35,0.45})*AR$2-LOOKUP(AR$2/12,{0,1500.001,4500.001,9000.001,35000.001,55000.001,80000.001},{0,105,555,1005,2755,5505,13505})</f>
        <v>6795</v>
      </c>
      <c r="AS32" s="2">
        <f>12*ROUND(MAX(($B32-3500)*{0.03,0.1,0.2,0.25,0.3,0.35,0.45}-{0,105,555,1005,2755,5505,13505},0),2)+LOOKUP(AS$2/12,{0,1500.001,4500.001,9000.001,35000.001,55000.001,80000.001},{0.03,0.1,0.2,0.25,0.3,0.35,0.45})*AS$2-LOOKUP(AS$2/12,{0,1500.001,4500.001,9000.001,35000.001,55000.001,80000.001},{0,105,555,1005,2755,5505,13505})</f>
        <v>7295</v>
      </c>
      <c r="AT32" s="12">
        <f>12*ROUND(MAX(($B32-3500)*{0.03,0.1,0.2,0.25,0.3,0.35,0.45}-{0,105,555,1005,2755,5505,13505},0),2)+LOOKUP(AT$2/12,{0,1500.001,4500.001,9000.001,35000.001,55000.001,80000.001},{0.03,0.1,0.2,0.25,0.3,0.35,0.45})*AT$2-LOOKUP(AT$2/12,{0,1500.001,4500.001,9000.001,35000.001,55000.001,80000.001},{0,105,555,1005,2755,5505,13505})</f>
        <v>7795</v>
      </c>
      <c r="AU32" s="2">
        <f>12*ROUND(MAX(($B32-3500)*{0.03,0.1,0.2,0.25,0.3,0.35,0.45}-{0,105,555,1005,2755,5505,13505},0),2)+LOOKUP(AU$2/12,{0,1500.001,4500.001,9000.001,35000.001,55000.001,80000.001},{0.03,0.1,0.2,0.25,0.3,0.35,0.45})*AU$2-LOOKUP(AU$2/12,{0,1500.001,4500.001,9000.001,35000.001,55000.001,80000.001},{0,105,555,1005,2755,5505,13505})</f>
        <v>8295</v>
      </c>
      <c r="AV32" s="2">
        <f>12*ROUND(MAX(($B32-3500)*{0.03,0.1,0.2,0.25,0.3,0.35,0.45}-{0,105,555,1005,2755,5505,13505},0),2)+LOOKUP(AV$2/12,{0,1500.001,4500.001,9000.001,35000.001,55000.001,80000.001},{0.03,0.1,0.2,0.25,0.3,0.35,0.45})*AV$2-LOOKUP(AV$2/12,{0,1500.001,4500.001,9000.001,35000.001,55000.001,80000.001},{0,105,555,1005,2755,5505,13505})</f>
        <v>8795</v>
      </c>
      <c r="AW32" s="2">
        <f>12*ROUND(MAX(($B32-3500)*{0.03,0.1,0.2,0.25,0.3,0.35,0.45}-{0,105,555,1005,2755,5505,13505},0),2)+LOOKUP(AW$2/12,{0,1500.001,4500.001,9000.001,35000.001,55000.001,80000.001},{0.03,0.1,0.2,0.25,0.3,0.35,0.45})*AW$2-LOOKUP(AW$2/12,{0,1500.001,4500.001,9000.001,35000.001,55000.001,80000.001},{0,105,555,1005,2755,5505,13505})</f>
        <v>14345</v>
      </c>
      <c r="AX32" s="2">
        <f>12*ROUND(MAX(($B32-3500)*{0.03,0.1,0.2,0.25,0.3,0.35,0.45}-{0,105,555,1005,2755,5505,13505},0),2)+LOOKUP(AX$2/12,{0,1500.001,4500.001,9000.001,35000.001,55000.001,80000.001},{0.03,0.1,0.2,0.25,0.3,0.35,0.45})*AX$2-LOOKUP(AX$2/12,{0,1500.001,4500.001,9000.001,35000.001,55000.001,80000.001},{0,105,555,1005,2755,5505,13505})</f>
        <v>15345</v>
      </c>
      <c r="AY32" s="2">
        <f>12*ROUND(MAX(($B32-3500)*{0.03,0.1,0.2,0.25,0.3,0.35,0.45}-{0,105,555,1005,2755,5505,13505},0),2)+LOOKUP(AY$2/12,{0,1500.001,4500.001,9000.001,35000.001,55000.001,80000.001},{0.03,0.1,0.2,0.25,0.3,0.35,0.45})*AY$2-LOOKUP(AY$2/12,{0,1500.001,4500.001,9000.001,35000.001,55000.001,80000.001},{0,105,555,1005,2755,5505,13505})</f>
        <v>16345</v>
      </c>
      <c r="AZ32" s="2">
        <f>12*ROUND(MAX(($B32-3500)*{0.03,0.1,0.2,0.25,0.3,0.35,0.45}-{0,105,555,1005,2755,5505,13505},0),2)+LOOKUP(AZ$2/12,{0,1500.001,4500.001,9000.001,35000.001,55000.001,80000.001},{0.03,0.1,0.2,0.25,0.3,0.35,0.45})*AZ$2-LOOKUP(AZ$2/12,{0,1500.001,4500.001,9000.001,35000.001,55000.001,80000.001},{0,105,555,1005,2755,5505,13505})</f>
        <v>17345</v>
      </c>
      <c r="BA32" s="2">
        <f>12*ROUND(MAX(($B32-3500)*{0.03,0.1,0.2,0.25,0.3,0.35,0.45}-{0,105,555,1005,2755,5505,13505},0),2)+LOOKUP(BA$2/12,{0,1500.001,4500.001,9000.001,35000.001,55000.001,80000.001},{0.03,0.1,0.2,0.25,0.3,0.35,0.45})*BA$2-LOOKUP(BA$2/12,{0,1500.001,4500.001,9000.001,35000.001,55000.001,80000.001},{0,105,555,1005,2755,5505,13505})</f>
        <v>18345</v>
      </c>
      <c r="BB32" s="2">
        <f>12*ROUND(MAX(($B32-3500)*{0.03,0.1,0.2,0.25,0.3,0.35,0.45}-{0,105,555,1005,2755,5505,13505},0),2)+LOOKUP(BB$2/12,{0,1500.001,4500.001,9000.001,35000.001,55000.001,80000.001},{0.03,0.1,0.2,0.25,0.3,0.35,0.45})*BB$2-LOOKUP(BB$2/12,{0,1500.001,4500.001,9000.001,35000.001,55000.001,80000.001},{0,105,555,1005,2755,5505,13505})</f>
        <v>19345</v>
      </c>
      <c r="BC32" s="2">
        <f>12*ROUND(MAX(($B32-3500)*{0.03,0.1,0.2,0.25,0.3,0.35,0.45}-{0,105,555,1005,2755,5505,13505},0),2)+LOOKUP(BC$2/12,{0,1500.001,4500.001,9000.001,35000.001,55000.001,80000.001},{0.03,0.1,0.2,0.25,0.3,0.35,0.45})*BC$2-LOOKUP(BC$2/12,{0,1500.001,4500.001,9000.001,35000.001,55000.001,80000.001},{0,105,555,1005,2755,5505,13505})</f>
        <v>20345</v>
      </c>
      <c r="BD32" s="2">
        <f>12*ROUND(MAX(($B32-3500)*{0.03,0.1,0.2,0.25,0.3,0.35,0.45}-{0,105,555,1005,2755,5505,13505},0),2)+LOOKUP(BD$2/12,{0,1500.001,4500.001,9000.001,35000.001,55000.001,80000.001},{0.03,0.1,0.2,0.25,0.3,0.35,0.45})*BD$2-LOOKUP(BD$2/12,{0,1500.001,4500.001,9000.001,35000.001,55000.001,80000.001},{0,105,555,1005,2755,5505,13505})</f>
        <v>21345</v>
      </c>
      <c r="BE32" s="2">
        <f>12*ROUND(MAX(($B32-3500)*{0.03,0.1,0.2,0.25,0.3,0.35,0.45}-{0,105,555,1005,2755,5505,13505},0),2)+LOOKUP(BE$2/12,{0,1500.001,4500.001,9000.001,35000.001,55000.001,80000.001},{0.03,0.1,0.2,0.25,0.3,0.35,0.45})*BE$2-LOOKUP(BE$2/12,{0,1500.001,4500.001,9000.001,35000.001,55000.001,80000.001},{0,105,555,1005,2755,5505,13505})</f>
        <v>22345</v>
      </c>
      <c r="BF32" s="2">
        <f>12*ROUND(MAX(($B32-3500)*{0.03,0.1,0.2,0.25,0.3,0.35,0.45}-{0,105,555,1005,2755,5505,13505},0),2)+LOOKUP(BF$2/12,{0,1500.001,4500.001,9000.001,35000.001,55000.001,80000.001},{0.03,0.1,0.2,0.25,0.3,0.35,0.45})*BF$2-LOOKUP(BF$2/12,{0,1500.001,4500.001,9000.001,35000.001,55000.001,80000.001},{0,105,555,1005,2755,5505,13505})</f>
        <v>23345</v>
      </c>
    </row>
    <row r="33" spans="1:58">
      <c r="A33" s="21"/>
      <c r="B33" s="22">
        <v>8000</v>
      </c>
      <c r="C33" s="24">
        <f>12*ROUND(MAX(($B33-3500)*{0.03,0.1,0.2,0.25,0.3,0.35,0.45}-{0,105,555,1005,2755,5505,13505},0),2)+LOOKUP(C$2/12,{0,1500.001,4500.001,9000.001,35000.001,55000.001,80000.001},{0.03,0.1,0.2,0.25,0.3,0.35,0.45})*C$2-LOOKUP(C$2/12,{0,1500.001,4500.001,9000.001,35000.001,55000.001,80000.001},{0,105,555,1005,2755,5505,13505})</f>
        <v>4140</v>
      </c>
      <c r="D33" s="24">
        <f>12*ROUND(MAX(($B33-3500)*{0.03,0.1,0.2,0.25,0.3,0.35,0.45}-{0,105,555,1005,2755,5505,13505},0),2)+LOOKUP(D$2/12,{0,1500.001,4500.001,9000.001,35000.001,55000.001,80000.001},{0.03,0.1,0.2,0.25,0.3,0.35,0.45})*D$2-LOOKUP(D$2/12,{0,1500.001,4500.001,9000.001,35000.001,55000.001,80000.001},{0,105,555,1005,2755,5505,13505})</f>
        <v>4146</v>
      </c>
      <c r="E33" s="24">
        <f>12*ROUND(MAX(($B33-3500)*{0.03,0.1,0.2,0.25,0.3,0.35,0.45}-{0,105,555,1005,2755,5505,13505},0),2)+LOOKUP(E$2/12,{0,1500.001,4500.001,9000.001,35000.001,55000.001,80000.001},{0.03,0.1,0.2,0.25,0.3,0.35,0.45})*E$2-LOOKUP(E$2/12,{0,1500.001,4500.001,9000.001,35000.001,55000.001,80000.001},{0,105,555,1005,2755,5505,13505})</f>
        <v>4152</v>
      </c>
      <c r="F33" s="24">
        <f>12*ROUND(MAX(($B33-3500)*{0.03,0.1,0.2,0.25,0.3,0.35,0.45}-{0,105,555,1005,2755,5505,13505},0),2)+LOOKUP(F$2/12,{0,1500.001,4500.001,9000.001,35000.001,55000.001,80000.001},{0.03,0.1,0.2,0.25,0.3,0.35,0.45})*F$2-LOOKUP(F$2/12,{0,1500.001,4500.001,9000.001,35000.001,55000.001,80000.001},{0,105,555,1005,2755,5505,13505})</f>
        <v>4158</v>
      </c>
      <c r="G33" s="24">
        <f>12*ROUND(MAX(($B33-3500)*{0.03,0.1,0.2,0.25,0.3,0.35,0.45}-{0,105,555,1005,2755,5505,13505},0),2)+LOOKUP(G$2/12,{0,1500.001,4500.001,9000.001,35000.001,55000.001,80000.001},{0.03,0.1,0.2,0.25,0.3,0.35,0.45})*G$2-LOOKUP(G$2/12,{0,1500.001,4500.001,9000.001,35000.001,55000.001,80000.001},{0,105,555,1005,2755,5505,13505})</f>
        <v>4164</v>
      </c>
      <c r="H33" s="24">
        <f>12*ROUND(MAX(($B33-3500)*{0.03,0.1,0.2,0.25,0.3,0.35,0.45}-{0,105,555,1005,2755,5505,13505},0),2)+LOOKUP(H$2/12,{0,1500.001,4500.001,9000.001,35000.001,55000.001,80000.001},{0.03,0.1,0.2,0.25,0.3,0.35,0.45})*H$2-LOOKUP(H$2/12,{0,1500.001,4500.001,9000.001,35000.001,55000.001,80000.001},{0,105,555,1005,2755,5505,13505})</f>
        <v>4170</v>
      </c>
      <c r="I33" s="24">
        <f>12*ROUND(MAX(($B33-3500)*{0.03,0.1,0.2,0.25,0.3,0.35,0.45}-{0,105,555,1005,2755,5505,13505},0),2)+LOOKUP(I$2/12,{0,1500.001,4500.001,9000.001,35000.001,55000.001,80000.001},{0.03,0.1,0.2,0.25,0.3,0.35,0.45})*I$2-LOOKUP(I$2/12,{0,1500.001,4500.001,9000.001,35000.001,55000.001,80000.001},{0,105,555,1005,2755,5505,13505})</f>
        <v>4176</v>
      </c>
      <c r="J33" s="24">
        <f>12*ROUND(MAX(($B33-3500)*{0.03,0.1,0.2,0.25,0.3,0.35,0.45}-{0,105,555,1005,2755,5505,13505},0),2)+LOOKUP(J$2/12,{0,1500.001,4500.001,9000.001,35000.001,55000.001,80000.001},{0.03,0.1,0.2,0.25,0.3,0.35,0.45})*J$2-LOOKUP(J$2/12,{0,1500.001,4500.001,9000.001,35000.001,55000.001,80000.001},{0,105,555,1005,2755,5505,13505})</f>
        <v>4182</v>
      </c>
      <c r="K33" s="24">
        <f>12*ROUND(MAX(($B33-3500)*{0.03,0.1,0.2,0.25,0.3,0.35,0.45}-{0,105,555,1005,2755,5505,13505},0),2)+LOOKUP(K$2/12,{0,1500.001,4500.001,9000.001,35000.001,55000.001,80000.001},{0.03,0.1,0.2,0.25,0.3,0.35,0.45})*K$2-LOOKUP(K$2/12,{0,1500.001,4500.001,9000.001,35000.001,55000.001,80000.001},{0,105,555,1005,2755,5505,13505})</f>
        <v>4188</v>
      </c>
      <c r="L33" s="24">
        <f>12*ROUND(MAX(($B33-3500)*{0.03,0.1,0.2,0.25,0.3,0.35,0.45}-{0,105,555,1005,2755,5505,13505},0),2)+LOOKUP(L$2/12,{0,1500.001,4500.001,9000.001,35000.001,55000.001,80000.001},{0.03,0.1,0.2,0.25,0.3,0.35,0.45})*L$2-LOOKUP(L$2/12,{0,1500.001,4500.001,9000.001,35000.001,55000.001,80000.001},{0,105,555,1005,2755,5505,13505})</f>
        <v>4194</v>
      </c>
      <c r="M33" s="29">
        <f>12*ROUND(MAX(($B33-3500)*{0.03,0.1,0.2,0.25,0.3,0.35,0.45}-{0,105,555,1005,2755,5505,13505},0),2)+LOOKUP(M$2/12,{0,1500.001,4500.001,9000.001,35000.001,55000.001,80000.001},{0.03,0.1,0.2,0.25,0.3,0.35,0.45})*M$2-LOOKUP(M$2/12,{0,1500.001,4500.001,9000.001,35000.001,55000.001,80000.001},{0,105,555,1005,2755,5505,13505})</f>
        <v>4200</v>
      </c>
      <c r="N33" s="24">
        <f>12*ROUND(MAX(($B33-3500)*{0.03,0.1,0.2,0.25,0.3,0.35,0.45}-{0,105,555,1005,2755,5505,13505},0),2)+LOOKUP(N$2/12,{0,1500.001,4500.001,9000.001,35000.001,55000.001,80000.001},{0.03,0.1,0.2,0.25,0.3,0.35,0.45})*N$2-LOOKUP(N$2/12,{0,1500.001,4500.001,9000.001,35000.001,55000.001,80000.001},{0,105,555,1005,2755,5505,13505})</f>
        <v>4215</v>
      </c>
      <c r="O33" s="24">
        <f>12*ROUND(MAX(($B33-3500)*{0.03,0.1,0.2,0.25,0.3,0.35,0.45}-{0,105,555,1005,2755,5505,13505},0),2)+LOOKUP(O$2/12,{0,1500.001,4500.001,9000.001,35000.001,55000.001,80000.001},{0.03,0.1,0.2,0.25,0.3,0.35,0.45})*O$2-LOOKUP(O$2/12,{0,1500.001,4500.001,9000.001,35000.001,55000.001,80000.001},{0,105,555,1005,2755,5505,13505})</f>
        <v>4230</v>
      </c>
      <c r="P33" s="24">
        <f>12*ROUND(MAX(($B33-3500)*{0.03,0.1,0.2,0.25,0.3,0.35,0.45}-{0,105,555,1005,2755,5505,13505},0),2)+LOOKUP(P$2/12,{0,1500.001,4500.001,9000.001,35000.001,55000.001,80000.001},{0.03,0.1,0.2,0.25,0.3,0.35,0.45})*P$2-LOOKUP(P$2/12,{0,1500.001,4500.001,9000.001,35000.001,55000.001,80000.001},{0,105,555,1005,2755,5505,13505})</f>
        <v>4245</v>
      </c>
      <c r="Q33" s="24">
        <f>12*ROUND(MAX(($B33-3500)*{0.03,0.1,0.2,0.25,0.3,0.35,0.45}-{0,105,555,1005,2755,5505,13505},0),2)+LOOKUP(Q$2/12,{0,1500.001,4500.001,9000.001,35000.001,55000.001,80000.001},{0.03,0.1,0.2,0.25,0.3,0.35,0.45})*Q$2-LOOKUP(Q$2/12,{0,1500.001,4500.001,9000.001,35000.001,55000.001,80000.001},{0,105,555,1005,2755,5505,13505})</f>
        <v>4260</v>
      </c>
      <c r="R33" s="24">
        <f>12*ROUND(MAX(($B33-3500)*{0.03,0.1,0.2,0.25,0.3,0.35,0.45}-{0,105,555,1005,2755,5505,13505},0),2)+LOOKUP(R$2/12,{0,1500.001,4500.001,9000.001,35000.001,55000.001,80000.001},{0.03,0.1,0.2,0.25,0.3,0.35,0.45})*R$2-LOOKUP(R$2/12,{0,1500.001,4500.001,9000.001,35000.001,55000.001,80000.001},{0,105,555,1005,2755,5505,13505})</f>
        <v>4275</v>
      </c>
      <c r="S33" s="24">
        <f>12*ROUND(MAX(($B33-3500)*{0.03,0.1,0.2,0.25,0.3,0.35,0.45}-{0,105,555,1005,2755,5505,13505},0),2)+LOOKUP(S$2/12,{0,1500.001,4500.001,9000.001,35000.001,55000.001,80000.001},{0.03,0.1,0.2,0.25,0.3,0.35,0.45})*S$2-LOOKUP(S$2/12,{0,1500.001,4500.001,9000.001,35000.001,55000.001,80000.001},{0,105,555,1005,2755,5505,13505})</f>
        <v>4290</v>
      </c>
      <c r="T33" s="2">
        <f>12*ROUND(MAX(($B33-3500)*{0.03,0.1,0.2,0.25,0.3,0.35,0.45}-{0,105,555,1005,2755,5505,13505},0),2)+LOOKUP(T$2/12,{0,1500.001,4500.001,9000.001,35000.001,55000.001,80000.001},{0.03,0.1,0.2,0.25,0.3,0.35,0.45})*T$2-LOOKUP(T$2/12,{0,1500.001,4500.001,9000.001,35000.001,55000.001,80000.001},{0,105,555,1005,2755,5505,13505})</f>
        <v>4305</v>
      </c>
      <c r="U33" s="2">
        <f>12*ROUND(MAX(($B33-3500)*{0.03,0.1,0.2,0.25,0.3,0.35,0.45}-{0,105,555,1005,2755,5505,13505},0),2)+LOOKUP(U$2/12,{0,1500.001,4500.001,9000.001,35000.001,55000.001,80000.001},{0.03,0.1,0.2,0.25,0.3,0.35,0.45})*U$2-LOOKUP(U$2/12,{0,1500.001,4500.001,9000.001,35000.001,55000.001,80000.001},{0,105,555,1005,2755,5505,13505})</f>
        <v>4320</v>
      </c>
      <c r="V33" s="2">
        <f>12*ROUND(MAX(($B33-3500)*{0.03,0.1,0.2,0.25,0.3,0.35,0.45}-{0,105,555,1005,2755,5505,13505},0),2)+LOOKUP(V$2/12,{0,1500.001,4500.001,9000.001,35000.001,55000.001,80000.001},{0.03,0.1,0.2,0.25,0.3,0.35,0.45})*V$2-LOOKUP(V$2/12,{0,1500.001,4500.001,9000.001,35000.001,55000.001,80000.001},{0,105,555,1005,2755,5505,13505})</f>
        <v>4335</v>
      </c>
      <c r="W33" s="2">
        <f>12*ROUND(MAX(($B33-3500)*{0.03,0.1,0.2,0.25,0.3,0.35,0.45}-{0,105,555,1005,2755,5505,13505},0),2)+LOOKUP(W$2/12,{0,1500.001,4500.001,9000.001,35000.001,55000.001,80000.001},{0.03,0.1,0.2,0.25,0.3,0.35,0.45})*W$2-LOOKUP(W$2/12,{0,1500.001,4500.001,9000.001,35000.001,55000.001,80000.001},{0,105,555,1005,2755,5505,13505})</f>
        <v>4350</v>
      </c>
      <c r="X33" s="2">
        <f>12*ROUND(MAX(($B33-3500)*{0.03,0.1,0.2,0.25,0.3,0.35,0.45}-{0,105,555,1005,2755,5505,13505},0),2)+LOOKUP(X$2/12,{0,1500.001,4500.001,9000.001,35000.001,55000.001,80000.001},{0.03,0.1,0.2,0.25,0.3,0.35,0.45})*X$2-LOOKUP(X$2/12,{0,1500.001,4500.001,9000.001,35000.001,55000.001,80000.001},{0,105,555,1005,2755,5505,13505})</f>
        <v>4365</v>
      </c>
      <c r="Y33" s="2">
        <f>12*ROUND(MAX(($B33-3500)*{0.03,0.1,0.2,0.25,0.3,0.35,0.45}-{0,105,555,1005,2755,5505,13505},0),2)+LOOKUP(Y$2/12,{0,1500.001,4500.001,9000.001,35000.001,55000.001,80000.001},{0.03,0.1,0.2,0.25,0.3,0.35,0.45})*Y$2-LOOKUP(Y$2/12,{0,1500.001,4500.001,9000.001,35000.001,55000.001,80000.001},{0,105,555,1005,2755,5505,13505})</f>
        <v>4380</v>
      </c>
      <c r="Z33" s="2">
        <f>12*ROUND(MAX(($B33-3500)*{0.03,0.1,0.2,0.25,0.3,0.35,0.45}-{0,105,555,1005,2755,5505,13505},0),2)+LOOKUP(Z$2/12,{0,1500.001,4500.001,9000.001,35000.001,55000.001,80000.001},{0.03,0.1,0.2,0.25,0.3,0.35,0.45})*Z$2-LOOKUP(Z$2/12,{0,1500.001,4500.001,9000.001,35000.001,55000.001,80000.001},{0,105,555,1005,2755,5505,13505})</f>
        <v>4395</v>
      </c>
      <c r="AA33" s="2">
        <f>12*ROUND(MAX(($B33-3500)*{0.03,0.1,0.2,0.25,0.3,0.35,0.45}-{0,105,555,1005,2755,5505,13505},0),2)+LOOKUP(AA$2/12,{0,1500.001,4500.001,9000.001,35000.001,55000.001,80000.001},{0.03,0.1,0.2,0.25,0.3,0.35,0.45})*AA$2-LOOKUP(AA$2/12,{0,1500.001,4500.001,9000.001,35000.001,55000.001,80000.001},{0,105,555,1005,2755,5505,13505})</f>
        <v>4410</v>
      </c>
      <c r="AB33" s="2">
        <f>12*ROUND(MAX(($B33-3500)*{0.03,0.1,0.2,0.25,0.3,0.35,0.45}-{0,105,555,1005,2755,5505,13505},0),2)+LOOKUP(AB$2/12,{0,1500.001,4500.001,9000.001,35000.001,55000.001,80000.001},{0.03,0.1,0.2,0.25,0.3,0.35,0.45})*AB$2-LOOKUP(AB$2/12,{0,1500.001,4500.001,9000.001,35000.001,55000.001,80000.001},{0,105,555,1005,2755,5505,13505})</f>
        <v>4425</v>
      </c>
      <c r="AC33" s="12">
        <f>12*ROUND(MAX(($B33-3500)*{0.03,0.1,0.2,0.25,0.3,0.35,0.45}-{0,105,555,1005,2755,5505,13505},0),2)+LOOKUP(AC$2/12,{0,1500.001,4500.001,9000.001,35000.001,55000.001,80000.001},{0.03,0.1,0.2,0.25,0.3,0.35,0.45})*AC$2-LOOKUP(AC$2/12,{0,1500.001,4500.001,9000.001,35000.001,55000.001,80000.001},{0,105,555,1005,2755,5505,13505})</f>
        <v>4440</v>
      </c>
      <c r="AD33" s="2">
        <f>12*ROUND(MAX(($B33-3500)*{0.03,0.1,0.2,0.25,0.3,0.35,0.45}-{0,105,555,1005,2755,5505,13505},0),2)+LOOKUP(AD$2/12,{0,1500.001,4500.001,9000.001,35000.001,55000.001,80000.001},{0.03,0.1,0.2,0.25,0.3,0.35,0.45})*AD$2-LOOKUP(AD$2/12,{0,1500.001,4500.001,9000.001,35000.001,55000.001,80000.001},{0,105,555,1005,2755,5505,13505})</f>
        <v>4470</v>
      </c>
      <c r="AE33" s="2">
        <f>12*ROUND(MAX(($B33-3500)*{0.03,0.1,0.2,0.25,0.3,0.35,0.45}-{0,105,555,1005,2755,5505,13505},0),2)+LOOKUP(AE$2/12,{0,1500.001,4500.001,9000.001,35000.001,55000.001,80000.001},{0.03,0.1,0.2,0.25,0.3,0.35,0.45})*AE$2-LOOKUP(AE$2/12,{0,1500.001,4500.001,9000.001,35000.001,55000.001,80000.001},{0,105,555,1005,2755,5505,13505})</f>
        <v>4500</v>
      </c>
      <c r="AF33" s="2">
        <f>12*ROUND(MAX(($B33-3500)*{0.03,0.1,0.2,0.25,0.3,0.35,0.45}-{0,105,555,1005,2755,5505,13505},0),2)+LOOKUP(AF$2/12,{0,1500.001,4500.001,9000.001,35000.001,55000.001,80000.001},{0.03,0.1,0.2,0.25,0.3,0.35,0.45})*AF$2-LOOKUP(AF$2/12,{0,1500.001,4500.001,9000.001,35000.001,55000.001,80000.001},{0,105,555,1005,2755,5505,13505})</f>
        <v>4530</v>
      </c>
      <c r="AG33" s="2">
        <f>12*ROUND(MAX(($B33-3500)*{0.03,0.1,0.2,0.25,0.3,0.35,0.45}-{0,105,555,1005,2755,5505,13505},0),2)+LOOKUP(AG$2/12,{0,1500.001,4500.001,9000.001,35000.001,55000.001,80000.001},{0.03,0.1,0.2,0.25,0.3,0.35,0.45})*AG$2-LOOKUP(AG$2/12,{0,1500.001,4500.001,9000.001,35000.001,55000.001,80000.001},{0,105,555,1005,2755,5505,13505})</f>
        <v>4560</v>
      </c>
      <c r="AH33" s="2">
        <f>12*ROUND(MAX(($B33-3500)*{0.03,0.1,0.2,0.25,0.3,0.35,0.45}-{0,105,555,1005,2755,5505,13505},0),2)+LOOKUP(AH$2/12,{0,1500.001,4500.001,9000.001,35000.001,55000.001,80000.001},{0.03,0.1,0.2,0.25,0.3,0.35,0.45})*AH$2-LOOKUP(AH$2/12,{0,1500.001,4500.001,9000.001,35000.001,55000.001,80000.001},{0,105,555,1005,2755,5505,13505})</f>
        <v>4590</v>
      </c>
      <c r="AI33" s="2">
        <f>12*ROUND(MAX(($B33-3500)*{0.03,0.1,0.2,0.25,0.3,0.35,0.45}-{0,105,555,1005,2755,5505,13505},0),2)+LOOKUP(AI$2/12,{0,1500.001,4500.001,9000.001,35000.001,55000.001,80000.001},{0.03,0.1,0.2,0.25,0.3,0.35,0.45})*AI$2-LOOKUP(AI$2/12,{0,1500.001,4500.001,9000.001,35000.001,55000.001,80000.001},{0,105,555,1005,2755,5505,13505})</f>
        <v>4620</v>
      </c>
      <c r="AJ33" s="2">
        <f>12*ROUND(MAX(($B33-3500)*{0.03,0.1,0.2,0.25,0.3,0.35,0.45}-{0,105,555,1005,2755,5505,13505},0),2)+LOOKUP(AJ$2/12,{0,1500.001,4500.001,9000.001,35000.001,55000.001,80000.001},{0.03,0.1,0.2,0.25,0.3,0.35,0.45})*AJ$2-LOOKUP(AJ$2/12,{0,1500.001,4500.001,9000.001,35000.001,55000.001,80000.001},{0,105,555,1005,2755,5505,13505})</f>
        <v>4650</v>
      </c>
      <c r="AK33" s="2">
        <f>12*ROUND(MAX(($B33-3500)*{0.03,0.1,0.2,0.25,0.3,0.35,0.45}-{0,105,555,1005,2755,5505,13505},0),2)+LOOKUP(AK$2/12,{0,1500.001,4500.001,9000.001,35000.001,55000.001,80000.001},{0.03,0.1,0.2,0.25,0.3,0.35,0.45})*AK$2-LOOKUP(AK$2/12,{0,1500.001,4500.001,9000.001,35000.001,55000.001,80000.001},{0,105,555,1005,2755,5505,13505})</f>
        <v>4680</v>
      </c>
      <c r="AL33" s="2">
        <f>12*ROUND(MAX(($B33-3500)*{0.03,0.1,0.2,0.25,0.3,0.35,0.45}-{0,105,555,1005,2755,5505,13505},0),2)+LOOKUP(AL$2/12,{0,1500.001,4500.001,9000.001,35000.001,55000.001,80000.001},{0.03,0.1,0.2,0.25,0.3,0.35,0.45})*AL$2-LOOKUP(AL$2/12,{0,1500.001,4500.001,9000.001,35000.001,55000.001,80000.001},{0,105,555,1005,2755,5505,13505})</f>
        <v>5935</v>
      </c>
      <c r="AM33" s="2">
        <f>12*ROUND(MAX(($B33-3500)*{0.03,0.1,0.2,0.25,0.3,0.35,0.45}-{0,105,555,1005,2755,5505,13505},0),2)+LOOKUP(AM$2/12,{0,1500.001,4500.001,9000.001,35000.001,55000.001,80000.001},{0.03,0.1,0.2,0.25,0.3,0.35,0.45})*AM$2-LOOKUP(AM$2/12,{0,1500.001,4500.001,9000.001,35000.001,55000.001,80000.001},{0,105,555,1005,2755,5505,13505})</f>
        <v>6035</v>
      </c>
      <c r="AN33" s="2">
        <f>12*ROUND(MAX(($B33-3500)*{0.03,0.1,0.2,0.25,0.3,0.35,0.45}-{0,105,555,1005,2755,5505,13505},0),2)+LOOKUP(AN$2/12,{0,1500.001,4500.001,9000.001,35000.001,55000.001,80000.001},{0.03,0.1,0.2,0.25,0.3,0.35,0.45})*AN$2-LOOKUP(AN$2/12,{0,1500.001,4500.001,9000.001,35000.001,55000.001,80000.001},{0,105,555,1005,2755,5505,13505})</f>
        <v>6235</v>
      </c>
      <c r="AO33" s="2">
        <f>12*ROUND(MAX(($B33-3500)*{0.03,0.1,0.2,0.25,0.3,0.35,0.45}-{0,105,555,1005,2755,5505,13505},0),2)+LOOKUP(AO$2/12,{0,1500.001,4500.001,9000.001,35000.001,55000.001,80000.001},{0.03,0.1,0.2,0.25,0.3,0.35,0.45})*AO$2-LOOKUP(AO$2/12,{0,1500.001,4500.001,9000.001,35000.001,55000.001,80000.001},{0,105,555,1005,2755,5505,13505})</f>
        <v>6435</v>
      </c>
      <c r="AP33" s="2">
        <f>12*ROUND(MAX(($B33-3500)*{0.03,0.1,0.2,0.25,0.3,0.35,0.45}-{0,105,555,1005,2755,5505,13505},0),2)+LOOKUP(AP$2/12,{0,1500.001,4500.001,9000.001,35000.001,55000.001,80000.001},{0.03,0.1,0.2,0.25,0.3,0.35,0.45})*AP$2-LOOKUP(AP$2/12,{0,1500.001,4500.001,9000.001,35000.001,55000.001,80000.001},{0,105,555,1005,2755,5505,13505})</f>
        <v>6635</v>
      </c>
      <c r="AQ33" s="2">
        <f>12*ROUND(MAX(($B33-3500)*{0.03,0.1,0.2,0.25,0.3,0.35,0.45}-{0,105,555,1005,2755,5505,13505},0),2)+LOOKUP(AQ$2/12,{0,1500.001,4500.001,9000.001,35000.001,55000.001,80000.001},{0.03,0.1,0.2,0.25,0.3,0.35,0.45})*AQ$2-LOOKUP(AQ$2/12,{0,1500.001,4500.001,9000.001,35000.001,55000.001,80000.001},{0,105,555,1005,2755,5505,13505})</f>
        <v>6835</v>
      </c>
      <c r="AR33" s="2">
        <f>12*ROUND(MAX(($B33-3500)*{0.03,0.1,0.2,0.25,0.3,0.35,0.45}-{0,105,555,1005,2755,5505,13505},0),2)+LOOKUP(AR$2/12,{0,1500.001,4500.001,9000.001,35000.001,55000.001,80000.001},{0.03,0.1,0.2,0.25,0.3,0.35,0.45})*AR$2-LOOKUP(AR$2/12,{0,1500.001,4500.001,9000.001,35000.001,55000.001,80000.001},{0,105,555,1005,2755,5505,13505})</f>
        <v>7035</v>
      </c>
      <c r="AS33" s="2">
        <f>12*ROUND(MAX(($B33-3500)*{0.03,0.1,0.2,0.25,0.3,0.35,0.45}-{0,105,555,1005,2755,5505,13505},0),2)+LOOKUP(AS$2/12,{0,1500.001,4500.001,9000.001,35000.001,55000.001,80000.001},{0.03,0.1,0.2,0.25,0.3,0.35,0.45})*AS$2-LOOKUP(AS$2/12,{0,1500.001,4500.001,9000.001,35000.001,55000.001,80000.001},{0,105,555,1005,2755,5505,13505})</f>
        <v>7535</v>
      </c>
      <c r="AT33" s="12">
        <f>12*ROUND(MAX(($B33-3500)*{0.03,0.1,0.2,0.25,0.3,0.35,0.45}-{0,105,555,1005,2755,5505,13505},0),2)+LOOKUP(AT$2/12,{0,1500.001,4500.001,9000.001,35000.001,55000.001,80000.001},{0.03,0.1,0.2,0.25,0.3,0.35,0.45})*AT$2-LOOKUP(AT$2/12,{0,1500.001,4500.001,9000.001,35000.001,55000.001,80000.001},{0,105,555,1005,2755,5505,13505})</f>
        <v>8035</v>
      </c>
      <c r="AU33" s="2">
        <f>12*ROUND(MAX(($B33-3500)*{0.03,0.1,0.2,0.25,0.3,0.35,0.45}-{0,105,555,1005,2755,5505,13505},0),2)+LOOKUP(AU$2/12,{0,1500.001,4500.001,9000.001,35000.001,55000.001,80000.001},{0.03,0.1,0.2,0.25,0.3,0.35,0.45})*AU$2-LOOKUP(AU$2/12,{0,1500.001,4500.001,9000.001,35000.001,55000.001,80000.001},{0,105,555,1005,2755,5505,13505})</f>
        <v>8535</v>
      </c>
      <c r="AV33" s="2">
        <f>12*ROUND(MAX(($B33-3500)*{0.03,0.1,0.2,0.25,0.3,0.35,0.45}-{0,105,555,1005,2755,5505,13505},0),2)+LOOKUP(AV$2/12,{0,1500.001,4500.001,9000.001,35000.001,55000.001,80000.001},{0.03,0.1,0.2,0.25,0.3,0.35,0.45})*AV$2-LOOKUP(AV$2/12,{0,1500.001,4500.001,9000.001,35000.001,55000.001,80000.001},{0,105,555,1005,2755,5505,13505})</f>
        <v>9035</v>
      </c>
      <c r="AW33" s="2">
        <f>12*ROUND(MAX(($B33-3500)*{0.03,0.1,0.2,0.25,0.3,0.35,0.45}-{0,105,555,1005,2755,5505,13505},0),2)+LOOKUP(AW$2/12,{0,1500.001,4500.001,9000.001,35000.001,55000.001,80000.001},{0.03,0.1,0.2,0.25,0.3,0.35,0.45})*AW$2-LOOKUP(AW$2/12,{0,1500.001,4500.001,9000.001,35000.001,55000.001,80000.001},{0,105,555,1005,2755,5505,13505})</f>
        <v>14585</v>
      </c>
      <c r="AX33" s="2">
        <f>12*ROUND(MAX(($B33-3500)*{0.03,0.1,0.2,0.25,0.3,0.35,0.45}-{0,105,555,1005,2755,5505,13505},0),2)+LOOKUP(AX$2/12,{0,1500.001,4500.001,9000.001,35000.001,55000.001,80000.001},{0.03,0.1,0.2,0.25,0.3,0.35,0.45})*AX$2-LOOKUP(AX$2/12,{0,1500.001,4500.001,9000.001,35000.001,55000.001,80000.001},{0,105,555,1005,2755,5505,13505})</f>
        <v>15585</v>
      </c>
      <c r="AY33" s="2">
        <f>12*ROUND(MAX(($B33-3500)*{0.03,0.1,0.2,0.25,0.3,0.35,0.45}-{0,105,555,1005,2755,5505,13505},0),2)+LOOKUP(AY$2/12,{0,1500.001,4500.001,9000.001,35000.001,55000.001,80000.001},{0.03,0.1,0.2,0.25,0.3,0.35,0.45})*AY$2-LOOKUP(AY$2/12,{0,1500.001,4500.001,9000.001,35000.001,55000.001,80000.001},{0,105,555,1005,2755,5505,13505})</f>
        <v>16585</v>
      </c>
      <c r="AZ33" s="2">
        <f>12*ROUND(MAX(($B33-3500)*{0.03,0.1,0.2,0.25,0.3,0.35,0.45}-{0,105,555,1005,2755,5505,13505},0),2)+LOOKUP(AZ$2/12,{0,1500.001,4500.001,9000.001,35000.001,55000.001,80000.001},{0.03,0.1,0.2,0.25,0.3,0.35,0.45})*AZ$2-LOOKUP(AZ$2/12,{0,1500.001,4500.001,9000.001,35000.001,55000.001,80000.001},{0,105,555,1005,2755,5505,13505})</f>
        <v>17585</v>
      </c>
      <c r="BA33" s="2">
        <f>12*ROUND(MAX(($B33-3500)*{0.03,0.1,0.2,0.25,0.3,0.35,0.45}-{0,105,555,1005,2755,5505,13505},0),2)+LOOKUP(BA$2/12,{0,1500.001,4500.001,9000.001,35000.001,55000.001,80000.001},{0.03,0.1,0.2,0.25,0.3,0.35,0.45})*BA$2-LOOKUP(BA$2/12,{0,1500.001,4500.001,9000.001,35000.001,55000.001,80000.001},{0,105,555,1005,2755,5505,13505})</f>
        <v>18585</v>
      </c>
      <c r="BB33" s="2">
        <f>12*ROUND(MAX(($B33-3500)*{0.03,0.1,0.2,0.25,0.3,0.35,0.45}-{0,105,555,1005,2755,5505,13505},0),2)+LOOKUP(BB$2/12,{0,1500.001,4500.001,9000.001,35000.001,55000.001,80000.001},{0.03,0.1,0.2,0.25,0.3,0.35,0.45})*BB$2-LOOKUP(BB$2/12,{0,1500.001,4500.001,9000.001,35000.001,55000.001,80000.001},{0,105,555,1005,2755,5505,13505})</f>
        <v>19585</v>
      </c>
      <c r="BC33" s="2">
        <f>12*ROUND(MAX(($B33-3500)*{0.03,0.1,0.2,0.25,0.3,0.35,0.45}-{0,105,555,1005,2755,5505,13505},0),2)+LOOKUP(BC$2/12,{0,1500.001,4500.001,9000.001,35000.001,55000.001,80000.001},{0.03,0.1,0.2,0.25,0.3,0.35,0.45})*BC$2-LOOKUP(BC$2/12,{0,1500.001,4500.001,9000.001,35000.001,55000.001,80000.001},{0,105,555,1005,2755,5505,13505})</f>
        <v>20585</v>
      </c>
      <c r="BD33" s="2">
        <f>12*ROUND(MAX(($B33-3500)*{0.03,0.1,0.2,0.25,0.3,0.35,0.45}-{0,105,555,1005,2755,5505,13505},0),2)+LOOKUP(BD$2/12,{0,1500.001,4500.001,9000.001,35000.001,55000.001,80000.001},{0.03,0.1,0.2,0.25,0.3,0.35,0.45})*BD$2-LOOKUP(BD$2/12,{0,1500.001,4500.001,9000.001,35000.001,55000.001,80000.001},{0,105,555,1005,2755,5505,13505})</f>
        <v>21585</v>
      </c>
      <c r="BE33" s="2">
        <f>12*ROUND(MAX(($B33-3500)*{0.03,0.1,0.2,0.25,0.3,0.35,0.45}-{0,105,555,1005,2755,5505,13505},0),2)+LOOKUP(BE$2/12,{0,1500.001,4500.001,9000.001,35000.001,55000.001,80000.001},{0.03,0.1,0.2,0.25,0.3,0.35,0.45})*BE$2-LOOKUP(BE$2/12,{0,1500.001,4500.001,9000.001,35000.001,55000.001,80000.001},{0,105,555,1005,2755,5505,13505})</f>
        <v>22585</v>
      </c>
      <c r="BF33" s="2">
        <f>12*ROUND(MAX(($B33-3500)*{0.03,0.1,0.2,0.25,0.3,0.35,0.45}-{0,105,555,1005,2755,5505,13505},0),2)+LOOKUP(BF$2/12,{0,1500.001,4500.001,9000.001,35000.001,55000.001,80000.001},{0.03,0.1,0.2,0.25,0.3,0.35,0.45})*BF$2-LOOKUP(BF$2/12,{0,1500.001,4500.001,9000.001,35000.001,55000.001,80000.001},{0,105,555,1005,2755,5505,13505})</f>
        <v>23585</v>
      </c>
    </row>
    <row r="34" spans="1:58">
      <c r="A34" s="21"/>
      <c r="B34" s="22">
        <v>8200</v>
      </c>
      <c r="C34" s="24">
        <f>12*ROUND(MAX(($B34-3500)*{0.03,0.1,0.2,0.25,0.3,0.35,0.45}-{0,105,555,1005,2755,5505,13505},0),2)+LOOKUP(C$2/12,{0,1500.001,4500.001,9000.001,35000.001,55000.001,80000.001},{0.03,0.1,0.2,0.25,0.3,0.35,0.45})*C$2-LOOKUP(C$2/12,{0,1500.001,4500.001,9000.001,35000.001,55000.001,80000.001},{0,105,555,1005,2755,5505,13505})</f>
        <v>4620</v>
      </c>
      <c r="D34" s="24">
        <f>12*ROUND(MAX(($B34-3500)*{0.03,0.1,0.2,0.25,0.3,0.35,0.45}-{0,105,555,1005,2755,5505,13505},0),2)+LOOKUP(D$2/12,{0,1500.001,4500.001,9000.001,35000.001,55000.001,80000.001},{0.03,0.1,0.2,0.25,0.3,0.35,0.45})*D$2-LOOKUP(D$2/12,{0,1500.001,4500.001,9000.001,35000.001,55000.001,80000.001},{0,105,555,1005,2755,5505,13505})</f>
        <v>4626</v>
      </c>
      <c r="E34" s="24">
        <f>12*ROUND(MAX(($B34-3500)*{0.03,0.1,0.2,0.25,0.3,0.35,0.45}-{0,105,555,1005,2755,5505,13505},0),2)+LOOKUP(E$2/12,{0,1500.001,4500.001,9000.001,35000.001,55000.001,80000.001},{0.03,0.1,0.2,0.25,0.3,0.35,0.45})*E$2-LOOKUP(E$2/12,{0,1500.001,4500.001,9000.001,35000.001,55000.001,80000.001},{0,105,555,1005,2755,5505,13505})</f>
        <v>4632</v>
      </c>
      <c r="F34" s="24">
        <f>12*ROUND(MAX(($B34-3500)*{0.03,0.1,0.2,0.25,0.3,0.35,0.45}-{0,105,555,1005,2755,5505,13505},0),2)+LOOKUP(F$2/12,{0,1500.001,4500.001,9000.001,35000.001,55000.001,80000.001},{0.03,0.1,0.2,0.25,0.3,0.35,0.45})*F$2-LOOKUP(F$2/12,{0,1500.001,4500.001,9000.001,35000.001,55000.001,80000.001},{0,105,555,1005,2755,5505,13505})</f>
        <v>4638</v>
      </c>
      <c r="G34" s="24">
        <f>12*ROUND(MAX(($B34-3500)*{0.03,0.1,0.2,0.25,0.3,0.35,0.45}-{0,105,555,1005,2755,5505,13505},0),2)+LOOKUP(G$2/12,{0,1500.001,4500.001,9000.001,35000.001,55000.001,80000.001},{0.03,0.1,0.2,0.25,0.3,0.35,0.45})*G$2-LOOKUP(G$2/12,{0,1500.001,4500.001,9000.001,35000.001,55000.001,80000.001},{0,105,555,1005,2755,5505,13505})</f>
        <v>4644</v>
      </c>
      <c r="H34" s="24">
        <f>12*ROUND(MAX(($B34-3500)*{0.03,0.1,0.2,0.25,0.3,0.35,0.45}-{0,105,555,1005,2755,5505,13505},0),2)+LOOKUP(H$2/12,{0,1500.001,4500.001,9000.001,35000.001,55000.001,80000.001},{0.03,0.1,0.2,0.25,0.3,0.35,0.45})*H$2-LOOKUP(H$2/12,{0,1500.001,4500.001,9000.001,35000.001,55000.001,80000.001},{0,105,555,1005,2755,5505,13505})</f>
        <v>4650</v>
      </c>
      <c r="I34" s="24">
        <f>12*ROUND(MAX(($B34-3500)*{0.03,0.1,0.2,0.25,0.3,0.35,0.45}-{0,105,555,1005,2755,5505,13505},0),2)+LOOKUP(I$2/12,{0,1500.001,4500.001,9000.001,35000.001,55000.001,80000.001},{0.03,0.1,0.2,0.25,0.3,0.35,0.45})*I$2-LOOKUP(I$2/12,{0,1500.001,4500.001,9000.001,35000.001,55000.001,80000.001},{0,105,555,1005,2755,5505,13505})</f>
        <v>4656</v>
      </c>
      <c r="J34" s="24">
        <f>12*ROUND(MAX(($B34-3500)*{0.03,0.1,0.2,0.25,0.3,0.35,0.45}-{0,105,555,1005,2755,5505,13505},0),2)+LOOKUP(J$2/12,{0,1500.001,4500.001,9000.001,35000.001,55000.001,80000.001},{0.03,0.1,0.2,0.25,0.3,0.35,0.45})*J$2-LOOKUP(J$2/12,{0,1500.001,4500.001,9000.001,35000.001,55000.001,80000.001},{0,105,555,1005,2755,5505,13505})</f>
        <v>4662</v>
      </c>
      <c r="K34" s="24">
        <f>12*ROUND(MAX(($B34-3500)*{0.03,0.1,0.2,0.25,0.3,0.35,0.45}-{0,105,555,1005,2755,5505,13505},0),2)+LOOKUP(K$2/12,{0,1500.001,4500.001,9000.001,35000.001,55000.001,80000.001},{0.03,0.1,0.2,0.25,0.3,0.35,0.45})*K$2-LOOKUP(K$2/12,{0,1500.001,4500.001,9000.001,35000.001,55000.001,80000.001},{0,105,555,1005,2755,5505,13505})</f>
        <v>4668</v>
      </c>
      <c r="L34" s="24">
        <f>12*ROUND(MAX(($B34-3500)*{0.03,0.1,0.2,0.25,0.3,0.35,0.45}-{0,105,555,1005,2755,5505,13505},0),2)+LOOKUP(L$2/12,{0,1500.001,4500.001,9000.001,35000.001,55000.001,80000.001},{0.03,0.1,0.2,0.25,0.3,0.35,0.45})*L$2-LOOKUP(L$2/12,{0,1500.001,4500.001,9000.001,35000.001,55000.001,80000.001},{0,105,555,1005,2755,5505,13505})</f>
        <v>4674</v>
      </c>
      <c r="M34" s="29">
        <f>12*ROUND(MAX(($B34-3500)*{0.03,0.1,0.2,0.25,0.3,0.35,0.45}-{0,105,555,1005,2755,5505,13505},0),2)+LOOKUP(M$2/12,{0,1500.001,4500.001,9000.001,35000.001,55000.001,80000.001},{0.03,0.1,0.2,0.25,0.3,0.35,0.45})*M$2-LOOKUP(M$2/12,{0,1500.001,4500.001,9000.001,35000.001,55000.001,80000.001},{0,105,555,1005,2755,5505,13505})</f>
        <v>4680</v>
      </c>
      <c r="N34" s="24">
        <f>12*ROUND(MAX(($B34-3500)*{0.03,0.1,0.2,0.25,0.3,0.35,0.45}-{0,105,555,1005,2755,5505,13505},0),2)+LOOKUP(N$2/12,{0,1500.001,4500.001,9000.001,35000.001,55000.001,80000.001},{0.03,0.1,0.2,0.25,0.3,0.35,0.45})*N$2-LOOKUP(N$2/12,{0,1500.001,4500.001,9000.001,35000.001,55000.001,80000.001},{0,105,555,1005,2755,5505,13505})</f>
        <v>4695</v>
      </c>
      <c r="O34" s="24">
        <f>12*ROUND(MAX(($B34-3500)*{0.03,0.1,0.2,0.25,0.3,0.35,0.45}-{0,105,555,1005,2755,5505,13505},0),2)+LOOKUP(O$2/12,{0,1500.001,4500.001,9000.001,35000.001,55000.001,80000.001},{0.03,0.1,0.2,0.25,0.3,0.35,0.45})*O$2-LOOKUP(O$2/12,{0,1500.001,4500.001,9000.001,35000.001,55000.001,80000.001},{0,105,555,1005,2755,5505,13505})</f>
        <v>4710</v>
      </c>
      <c r="P34" s="24">
        <f>12*ROUND(MAX(($B34-3500)*{0.03,0.1,0.2,0.25,0.3,0.35,0.45}-{0,105,555,1005,2755,5505,13505},0),2)+LOOKUP(P$2/12,{0,1500.001,4500.001,9000.001,35000.001,55000.001,80000.001},{0.03,0.1,0.2,0.25,0.3,0.35,0.45})*P$2-LOOKUP(P$2/12,{0,1500.001,4500.001,9000.001,35000.001,55000.001,80000.001},{0,105,555,1005,2755,5505,13505})</f>
        <v>4725</v>
      </c>
      <c r="Q34" s="24">
        <f>12*ROUND(MAX(($B34-3500)*{0.03,0.1,0.2,0.25,0.3,0.35,0.45}-{0,105,555,1005,2755,5505,13505},0),2)+LOOKUP(Q$2/12,{0,1500.001,4500.001,9000.001,35000.001,55000.001,80000.001},{0.03,0.1,0.2,0.25,0.3,0.35,0.45})*Q$2-LOOKUP(Q$2/12,{0,1500.001,4500.001,9000.001,35000.001,55000.001,80000.001},{0,105,555,1005,2755,5505,13505})</f>
        <v>4740</v>
      </c>
      <c r="R34" s="24">
        <f>12*ROUND(MAX(($B34-3500)*{0.03,0.1,0.2,0.25,0.3,0.35,0.45}-{0,105,555,1005,2755,5505,13505},0),2)+LOOKUP(R$2/12,{0,1500.001,4500.001,9000.001,35000.001,55000.001,80000.001},{0.03,0.1,0.2,0.25,0.3,0.35,0.45})*R$2-LOOKUP(R$2/12,{0,1500.001,4500.001,9000.001,35000.001,55000.001,80000.001},{0,105,555,1005,2755,5505,13505})</f>
        <v>4755</v>
      </c>
      <c r="S34" s="24">
        <f>12*ROUND(MAX(($B34-3500)*{0.03,0.1,0.2,0.25,0.3,0.35,0.45}-{0,105,555,1005,2755,5505,13505},0),2)+LOOKUP(S$2/12,{0,1500.001,4500.001,9000.001,35000.001,55000.001,80000.001},{0.03,0.1,0.2,0.25,0.3,0.35,0.45})*S$2-LOOKUP(S$2/12,{0,1500.001,4500.001,9000.001,35000.001,55000.001,80000.001},{0,105,555,1005,2755,5505,13505})</f>
        <v>4770</v>
      </c>
      <c r="T34" s="2">
        <f>12*ROUND(MAX(($B34-3500)*{0.03,0.1,0.2,0.25,0.3,0.35,0.45}-{0,105,555,1005,2755,5505,13505},0),2)+LOOKUP(T$2/12,{0,1500.001,4500.001,9000.001,35000.001,55000.001,80000.001},{0.03,0.1,0.2,0.25,0.3,0.35,0.45})*T$2-LOOKUP(T$2/12,{0,1500.001,4500.001,9000.001,35000.001,55000.001,80000.001},{0,105,555,1005,2755,5505,13505})</f>
        <v>4785</v>
      </c>
      <c r="U34" s="2">
        <f>12*ROUND(MAX(($B34-3500)*{0.03,0.1,0.2,0.25,0.3,0.35,0.45}-{0,105,555,1005,2755,5505,13505},0),2)+LOOKUP(U$2/12,{0,1500.001,4500.001,9000.001,35000.001,55000.001,80000.001},{0.03,0.1,0.2,0.25,0.3,0.35,0.45})*U$2-LOOKUP(U$2/12,{0,1500.001,4500.001,9000.001,35000.001,55000.001,80000.001},{0,105,555,1005,2755,5505,13505})</f>
        <v>4800</v>
      </c>
      <c r="V34" s="2">
        <f>12*ROUND(MAX(($B34-3500)*{0.03,0.1,0.2,0.25,0.3,0.35,0.45}-{0,105,555,1005,2755,5505,13505},0),2)+LOOKUP(V$2/12,{0,1500.001,4500.001,9000.001,35000.001,55000.001,80000.001},{0.03,0.1,0.2,0.25,0.3,0.35,0.45})*V$2-LOOKUP(V$2/12,{0,1500.001,4500.001,9000.001,35000.001,55000.001,80000.001},{0,105,555,1005,2755,5505,13505})</f>
        <v>4815</v>
      </c>
      <c r="W34" s="2">
        <f>12*ROUND(MAX(($B34-3500)*{0.03,0.1,0.2,0.25,0.3,0.35,0.45}-{0,105,555,1005,2755,5505,13505},0),2)+LOOKUP(W$2/12,{0,1500.001,4500.001,9000.001,35000.001,55000.001,80000.001},{0.03,0.1,0.2,0.25,0.3,0.35,0.45})*W$2-LOOKUP(W$2/12,{0,1500.001,4500.001,9000.001,35000.001,55000.001,80000.001},{0,105,555,1005,2755,5505,13505})</f>
        <v>4830</v>
      </c>
      <c r="X34" s="2">
        <f>12*ROUND(MAX(($B34-3500)*{0.03,0.1,0.2,0.25,0.3,0.35,0.45}-{0,105,555,1005,2755,5505,13505},0),2)+LOOKUP(X$2/12,{0,1500.001,4500.001,9000.001,35000.001,55000.001,80000.001},{0.03,0.1,0.2,0.25,0.3,0.35,0.45})*X$2-LOOKUP(X$2/12,{0,1500.001,4500.001,9000.001,35000.001,55000.001,80000.001},{0,105,555,1005,2755,5505,13505})</f>
        <v>4845</v>
      </c>
      <c r="Y34" s="2">
        <f>12*ROUND(MAX(($B34-3500)*{0.03,0.1,0.2,0.25,0.3,0.35,0.45}-{0,105,555,1005,2755,5505,13505},0),2)+LOOKUP(Y$2/12,{0,1500.001,4500.001,9000.001,35000.001,55000.001,80000.001},{0.03,0.1,0.2,0.25,0.3,0.35,0.45})*Y$2-LOOKUP(Y$2/12,{0,1500.001,4500.001,9000.001,35000.001,55000.001,80000.001},{0,105,555,1005,2755,5505,13505})</f>
        <v>4860</v>
      </c>
      <c r="Z34" s="2">
        <f>12*ROUND(MAX(($B34-3500)*{0.03,0.1,0.2,0.25,0.3,0.35,0.45}-{0,105,555,1005,2755,5505,13505},0),2)+LOOKUP(Z$2/12,{0,1500.001,4500.001,9000.001,35000.001,55000.001,80000.001},{0.03,0.1,0.2,0.25,0.3,0.35,0.45})*Z$2-LOOKUP(Z$2/12,{0,1500.001,4500.001,9000.001,35000.001,55000.001,80000.001},{0,105,555,1005,2755,5505,13505})</f>
        <v>4875</v>
      </c>
      <c r="AA34" s="2">
        <f>12*ROUND(MAX(($B34-3500)*{0.03,0.1,0.2,0.25,0.3,0.35,0.45}-{0,105,555,1005,2755,5505,13505},0),2)+LOOKUP(AA$2/12,{0,1500.001,4500.001,9000.001,35000.001,55000.001,80000.001},{0.03,0.1,0.2,0.25,0.3,0.35,0.45})*AA$2-LOOKUP(AA$2/12,{0,1500.001,4500.001,9000.001,35000.001,55000.001,80000.001},{0,105,555,1005,2755,5505,13505})</f>
        <v>4890</v>
      </c>
      <c r="AB34" s="2">
        <f>12*ROUND(MAX(($B34-3500)*{0.03,0.1,0.2,0.25,0.3,0.35,0.45}-{0,105,555,1005,2755,5505,13505},0),2)+LOOKUP(AB$2/12,{0,1500.001,4500.001,9000.001,35000.001,55000.001,80000.001},{0.03,0.1,0.2,0.25,0.3,0.35,0.45})*AB$2-LOOKUP(AB$2/12,{0,1500.001,4500.001,9000.001,35000.001,55000.001,80000.001},{0,105,555,1005,2755,5505,13505})</f>
        <v>4905</v>
      </c>
      <c r="AC34" s="12">
        <f>12*ROUND(MAX(($B34-3500)*{0.03,0.1,0.2,0.25,0.3,0.35,0.45}-{0,105,555,1005,2755,5505,13505},0),2)+LOOKUP(AC$2/12,{0,1500.001,4500.001,9000.001,35000.001,55000.001,80000.001},{0.03,0.1,0.2,0.25,0.3,0.35,0.45})*AC$2-LOOKUP(AC$2/12,{0,1500.001,4500.001,9000.001,35000.001,55000.001,80000.001},{0,105,555,1005,2755,5505,13505})</f>
        <v>4920</v>
      </c>
      <c r="AD34" s="2">
        <f>12*ROUND(MAX(($B34-3500)*{0.03,0.1,0.2,0.25,0.3,0.35,0.45}-{0,105,555,1005,2755,5505,13505},0),2)+LOOKUP(AD$2/12,{0,1500.001,4500.001,9000.001,35000.001,55000.001,80000.001},{0.03,0.1,0.2,0.25,0.3,0.35,0.45})*AD$2-LOOKUP(AD$2/12,{0,1500.001,4500.001,9000.001,35000.001,55000.001,80000.001},{0,105,555,1005,2755,5505,13505})</f>
        <v>4950</v>
      </c>
      <c r="AE34" s="2">
        <f>12*ROUND(MAX(($B34-3500)*{0.03,0.1,0.2,0.25,0.3,0.35,0.45}-{0,105,555,1005,2755,5505,13505},0),2)+LOOKUP(AE$2/12,{0,1500.001,4500.001,9000.001,35000.001,55000.001,80000.001},{0.03,0.1,0.2,0.25,0.3,0.35,0.45})*AE$2-LOOKUP(AE$2/12,{0,1500.001,4500.001,9000.001,35000.001,55000.001,80000.001},{0,105,555,1005,2755,5505,13505})</f>
        <v>4980</v>
      </c>
      <c r="AF34" s="2">
        <f>12*ROUND(MAX(($B34-3500)*{0.03,0.1,0.2,0.25,0.3,0.35,0.45}-{0,105,555,1005,2755,5505,13505},0),2)+LOOKUP(AF$2/12,{0,1500.001,4500.001,9000.001,35000.001,55000.001,80000.001},{0.03,0.1,0.2,0.25,0.3,0.35,0.45})*AF$2-LOOKUP(AF$2/12,{0,1500.001,4500.001,9000.001,35000.001,55000.001,80000.001},{0,105,555,1005,2755,5505,13505})</f>
        <v>5010</v>
      </c>
      <c r="AG34" s="2">
        <f>12*ROUND(MAX(($B34-3500)*{0.03,0.1,0.2,0.25,0.3,0.35,0.45}-{0,105,555,1005,2755,5505,13505},0),2)+LOOKUP(AG$2/12,{0,1500.001,4500.001,9000.001,35000.001,55000.001,80000.001},{0.03,0.1,0.2,0.25,0.3,0.35,0.45})*AG$2-LOOKUP(AG$2/12,{0,1500.001,4500.001,9000.001,35000.001,55000.001,80000.001},{0,105,555,1005,2755,5505,13505})</f>
        <v>5040</v>
      </c>
      <c r="AH34" s="2">
        <f>12*ROUND(MAX(($B34-3500)*{0.03,0.1,0.2,0.25,0.3,0.35,0.45}-{0,105,555,1005,2755,5505,13505},0),2)+LOOKUP(AH$2/12,{0,1500.001,4500.001,9000.001,35000.001,55000.001,80000.001},{0.03,0.1,0.2,0.25,0.3,0.35,0.45})*AH$2-LOOKUP(AH$2/12,{0,1500.001,4500.001,9000.001,35000.001,55000.001,80000.001},{0,105,555,1005,2755,5505,13505})</f>
        <v>5070</v>
      </c>
      <c r="AI34" s="2">
        <f>12*ROUND(MAX(($B34-3500)*{0.03,0.1,0.2,0.25,0.3,0.35,0.45}-{0,105,555,1005,2755,5505,13505},0),2)+LOOKUP(AI$2/12,{0,1500.001,4500.001,9000.001,35000.001,55000.001,80000.001},{0.03,0.1,0.2,0.25,0.3,0.35,0.45})*AI$2-LOOKUP(AI$2/12,{0,1500.001,4500.001,9000.001,35000.001,55000.001,80000.001},{0,105,555,1005,2755,5505,13505})</f>
        <v>5100</v>
      </c>
      <c r="AJ34" s="2">
        <f>12*ROUND(MAX(($B34-3500)*{0.03,0.1,0.2,0.25,0.3,0.35,0.45}-{0,105,555,1005,2755,5505,13505},0),2)+LOOKUP(AJ$2/12,{0,1500.001,4500.001,9000.001,35000.001,55000.001,80000.001},{0.03,0.1,0.2,0.25,0.3,0.35,0.45})*AJ$2-LOOKUP(AJ$2/12,{0,1500.001,4500.001,9000.001,35000.001,55000.001,80000.001},{0,105,555,1005,2755,5505,13505})</f>
        <v>5130</v>
      </c>
      <c r="AK34" s="2">
        <f>12*ROUND(MAX(($B34-3500)*{0.03,0.1,0.2,0.25,0.3,0.35,0.45}-{0,105,555,1005,2755,5505,13505},0),2)+LOOKUP(AK$2/12,{0,1500.001,4500.001,9000.001,35000.001,55000.001,80000.001},{0.03,0.1,0.2,0.25,0.3,0.35,0.45})*AK$2-LOOKUP(AK$2/12,{0,1500.001,4500.001,9000.001,35000.001,55000.001,80000.001},{0,105,555,1005,2755,5505,13505})</f>
        <v>5160</v>
      </c>
      <c r="AL34" s="2">
        <f>12*ROUND(MAX(($B34-3500)*{0.03,0.1,0.2,0.25,0.3,0.35,0.45}-{0,105,555,1005,2755,5505,13505},0),2)+LOOKUP(AL$2/12,{0,1500.001,4500.001,9000.001,35000.001,55000.001,80000.001},{0.03,0.1,0.2,0.25,0.3,0.35,0.45})*AL$2-LOOKUP(AL$2/12,{0,1500.001,4500.001,9000.001,35000.001,55000.001,80000.001},{0,105,555,1005,2755,5505,13505})</f>
        <v>6415</v>
      </c>
      <c r="AM34" s="2">
        <f>12*ROUND(MAX(($B34-3500)*{0.03,0.1,0.2,0.25,0.3,0.35,0.45}-{0,105,555,1005,2755,5505,13505},0),2)+LOOKUP(AM$2/12,{0,1500.001,4500.001,9000.001,35000.001,55000.001,80000.001},{0.03,0.1,0.2,0.25,0.3,0.35,0.45})*AM$2-LOOKUP(AM$2/12,{0,1500.001,4500.001,9000.001,35000.001,55000.001,80000.001},{0,105,555,1005,2755,5505,13505})</f>
        <v>6515</v>
      </c>
      <c r="AN34" s="2">
        <f>12*ROUND(MAX(($B34-3500)*{0.03,0.1,0.2,0.25,0.3,0.35,0.45}-{0,105,555,1005,2755,5505,13505},0),2)+LOOKUP(AN$2/12,{0,1500.001,4500.001,9000.001,35000.001,55000.001,80000.001},{0.03,0.1,0.2,0.25,0.3,0.35,0.45})*AN$2-LOOKUP(AN$2/12,{0,1500.001,4500.001,9000.001,35000.001,55000.001,80000.001},{0,105,555,1005,2755,5505,13505})</f>
        <v>6715</v>
      </c>
      <c r="AO34" s="2">
        <f>12*ROUND(MAX(($B34-3500)*{0.03,0.1,0.2,0.25,0.3,0.35,0.45}-{0,105,555,1005,2755,5505,13505},0),2)+LOOKUP(AO$2/12,{0,1500.001,4500.001,9000.001,35000.001,55000.001,80000.001},{0.03,0.1,0.2,0.25,0.3,0.35,0.45})*AO$2-LOOKUP(AO$2/12,{0,1500.001,4500.001,9000.001,35000.001,55000.001,80000.001},{0,105,555,1005,2755,5505,13505})</f>
        <v>6915</v>
      </c>
      <c r="AP34" s="2">
        <f>12*ROUND(MAX(($B34-3500)*{0.03,0.1,0.2,0.25,0.3,0.35,0.45}-{0,105,555,1005,2755,5505,13505},0),2)+LOOKUP(AP$2/12,{0,1500.001,4500.001,9000.001,35000.001,55000.001,80000.001},{0.03,0.1,0.2,0.25,0.3,0.35,0.45})*AP$2-LOOKUP(AP$2/12,{0,1500.001,4500.001,9000.001,35000.001,55000.001,80000.001},{0,105,555,1005,2755,5505,13505})</f>
        <v>7115</v>
      </c>
      <c r="AQ34" s="2">
        <f>12*ROUND(MAX(($B34-3500)*{0.03,0.1,0.2,0.25,0.3,0.35,0.45}-{0,105,555,1005,2755,5505,13505},0),2)+LOOKUP(AQ$2/12,{0,1500.001,4500.001,9000.001,35000.001,55000.001,80000.001},{0.03,0.1,0.2,0.25,0.3,0.35,0.45})*AQ$2-LOOKUP(AQ$2/12,{0,1500.001,4500.001,9000.001,35000.001,55000.001,80000.001},{0,105,555,1005,2755,5505,13505})</f>
        <v>7315</v>
      </c>
      <c r="AR34" s="2">
        <f>12*ROUND(MAX(($B34-3500)*{0.03,0.1,0.2,0.25,0.3,0.35,0.45}-{0,105,555,1005,2755,5505,13505},0),2)+LOOKUP(AR$2/12,{0,1500.001,4500.001,9000.001,35000.001,55000.001,80000.001},{0.03,0.1,0.2,0.25,0.3,0.35,0.45})*AR$2-LOOKUP(AR$2/12,{0,1500.001,4500.001,9000.001,35000.001,55000.001,80000.001},{0,105,555,1005,2755,5505,13505})</f>
        <v>7515</v>
      </c>
      <c r="AS34" s="2">
        <f>12*ROUND(MAX(($B34-3500)*{0.03,0.1,0.2,0.25,0.3,0.35,0.45}-{0,105,555,1005,2755,5505,13505},0),2)+LOOKUP(AS$2/12,{0,1500.001,4500.001,9000.001,35000.001,55000.001,80000.001},{0.03,0.1,0.2,0.25,0.3,0.35,0.45})*AS$2-LOOKUP(AS$2/12,{0,1500.001,4500.001,9000.001,35000.001,55000.001,80000.001},{0,105,555,1005,2755,5505,13505})</f>
        <v>8015</v>
      </c>
      <c r="AT34" s="12">
        <f>12*ROUND(MAX(($B34-3500)*{0.03,0.1,0.2,0.25,0.3,0.35,0.45}-{0,105,555,1005,2755,5505,13505},0),2)+LOOKUP(AT$2/12,{0,1500.001,4500.001,9000.001,35000.001,55000.001,80000.001},{0.03,0.1,0.2,0.25,0.3,0.35,0.45})*AT$2-LOOKUP(AT$2/12,{0,1500.001,4500.001,9000.001,35000.001,55000.001,80000.001},{0,105,555,1005,2755,5505,13505})</f>
        <v>8515</v>
      </c>
      <c r="AU34" s="2">
        <f>12*ROUND(MAX(($B34-3500)*{0.03,0.1,0.2,0.25,0.3,0.35,0.45}-{0,105,555,1005,2755,5505,13505},0),2)+LOOKUP(AU$2/12,{0,1500.001,4500.001,9000.001,35000.001,55000.001,80000.001},{0.03,0.1,0.2,0.25,0.3,0.35,0.45})*AU$2-LOOKUP(AU$2/12,{0,1500.001,4500.001,9000.001,35000.001,55000.001,80000.001},{0,105,555,1005,2755,5505,13505})</f>
        <v>9015</v>
      </c>
      <c r="AV34" s="2">
        <f>12*ROUND(MAX(($B34-3500)*{0.03,0.1,0.2,0.25,0.3,0.35,0.45}-{0,105,555,1005,2755,5505,13505},0),2)+LOOKUP(AV$2/12,{0,1500.001,4500.001,9000.001,35000.001,55000.001,80000.001},{0.03,0.1,0.2,0.25,0.3,0.35,0.45})*AV$2-LOOKUP(AV$2/12,{0,1500.001,4500.001,9000.001,35000.001,55000.001,80000.001},{0,105,555,1005,2755,5505,13505})</f>
        <v>9515</v>
      </c>
      <c r="AW34" s="2">
        <f>12*ROUND(MAX(($B34-3500)*{0.03,0.1,0.2,0.25,0.3,0.35,0.45}-{0,105,555,1005,2755,5505,13505},0),2)+LOOKUP(AW$2/12,{0,1500.001,4500.001,9000.001,35000.001,55000.001,80000.001},{0.03,0.1,0.2,0.25,0.3,0.35,0.45})*AW$2-LOOKUP(AW$2/12,{0,1500.001,4500.001,9000.001,35000.001,55000.001,80000.001},{0,105,555,1005,2755,5505,13505})</f>
        <v>15065</v>
      </c>
      <c r="AX34" s="2">
        <f>12*ROUND(MAX(($B34-3500)*{0.03,0.1,0.2,0.25,0.3,0.35,0.45}-{0,105,555,1005,2755,5505,13505},0),2)+LOOKUP(AX$2/12,{0,1500.001,4500.001,9000.001,35000.001,55000.001,80000.001},{0.03,0.1,0.2,0.25,0.3,0.35,0.45})*AX$2-LOOKUP(AX$2/12,{0,1500.001,4500.001,9000.001,35000.001,55000.001,80000.001},{0,105,555,1005,2755,5505,13505})</f>
        <v>16065</v>
      </c>
      <c r="AY34" s="2">
        <f>12*ROUND(MAX(($B34-3500)*{0.03,0.1,0.2,0.25,0.3,0.35,0.45}-{0,105,555,1005,2755,5505,13505},0),2)+LOOKUP(AY$2/12,{0,1500.001,4500.001,9000.001,35000.001,55000.001,80000.001},{0.03,0.1,0.2,0.25,0.3,0.35,0.45})*AY$2-LOOKUP(AY$2/12,{0,1500.001,4500.001,9000.001,35000.001,55000.001,80000.001},{0,105,555,1005,2755,5505,13505})</f>
        <v>17065</v>
      </c>
      <c r="AZ34" s="2">
        <f>12*ROUND(MAX(($B34-3500)*{0.03,0.1,0.2,0.25,0.3,0.35,0.45}-{0,105,555,1005,2755,5505,13505},0),2)+LOOKUP(AZ$2/12,{0,1500.001,4500.001,9000.001,35000.001,55000.001,80000.001},{0.03,0.1,0.2,0.25,0.3,0.35,0.45})*AZ$2-LOOKUP(AZ$2/12,{0,1500.001,4500.001,9000.001,35000.001,55000.001,80000.001},{0,105,555,1005,2755,5505,13505})</f>
        <v>18065</v>
      </c>
      <c r="BA34" s="2">
        <f>12*ROUND(MAX(($B34-3500)*{0.03,0.1,0.2,0.25,0.3,0.35,0.45}-{0,105,555,1005,2755,5505,13505},0),2)+LOOKUP(BA$2/12,{0,1500.001,4500.001,9000.001,35000.001,55000.001,80000.001},{0.03,0.1,0.2,0.25,0.3,0.35,0.45})*BA$2-LOOKUP(BA$2/12,{0,1500.001,4500.001,9000.001,35000.001,55000.001,80000.001},{0,105,555,1005,2755,5505,13505})</f>
        <v>19065</v>
      </c>
      <c r="BB34" s="2">
        <f>12*ROUND(MAX(($B34-3500)*{0.03,0.1,0.2,0.25,0.3,0.35,0.45}-{0,105,555,1005,2755,5505,13505},0),2)+LOOKUP(BB$2/12,{0,1500.001,4500.001,9000.001,35000.001,55000.001,80000.001},{0.03,0.1,0.2,0.25,0.3,0.35,0.45})*BB$2-LOOKUP(BB$2/12,{0,1500.001,4500.001,9000.001,35000.001,55000.001,80000.001},{0,105,555,1005,2755,5505,13505})</f>
        <v>20065</v>
      </c>
      <c r="BC34" s="2">
        <f>12*ROUND(MAX(($B34-3500)*{0.03,0.1,0.2,0.25,0.3,0.35,0.45}-{0,105,555,1005,2755,5505,13505},0),2)+LOOKUP(BC$2/12,{0,1500.001,4500.001,9000.001,35000.001,55000.001,80000.001},{0.03,0.1,0.2,0.25,0.3,0.35,0.45})*BC$2-LOOKUP(BC$2/12,{0,1500.001,4500.001,9000.001,35000.001,55000.001,80000.001},{0,105,555,1005,2755,5505,13505})</f>
        <v>21065</v>
      </c>
      <c r="BD34" s="2">
        <f>12*ROUND(MAX(($B34-3500)*{0.03,0.1,0.2,0.25,0.3,0.35,0.45}-{0,105,555,1005,2755,5505,13505},0),2)+LOOKUP(BD$2/12,{0,1500.001,4500.001,9000.001,35000.001,55000.001,80000.001},{0.03,0.1,0.2,0.25,0.3,0.35,0.45})*BD$2-LOOKUP(BD$2/12,{0,1500.001,4500.001,9000.001,35000.001,55000.001,80000.001},{0,105,555,1005,2755,5505,13505})</f>
        <v>22065</v>
      </c>
      <c r="BE34" s="2">
        <f>12*ROUND(MAX(($B34-3500)*{0.03,0.1,0.2,0.25,0.3,0.35,0.45}-{0,105,555,1005,2755,5505,13505},0),2)+LOOKUP(BE$2/12,{0,1500.001,4500.001,9000.001,35000.001,55000.001,80000.001},{0.03,0.1,0.2,0.25,0.3,0.35,0.45})*BE$2-LOOKUP(BE$2/12,{0,1500.001,4500.001,9000.001,35000.001,55000.001,80000.001},{0,105,555,1005,2755,5505,13505})</f>
        <v>23065</v>
      </c>
      <c r="BF34" s="2">
        <f>12*ROUND(MAX(($B34-3500)*{0.03,0.1,0.2,0.25,0.3,0.35,0.45}-{0,105,555,1005,2755,5505,13505},0),2)+LOOKUP(BF$2/12,{0,1500.001,4500.001,9000.001,35000.001,55000.001,80000.001},{0.03,0.1,0.2,0.25,0.3,0.35,0.45})*BF$2-LOOKUP(BF$2/12,{0,1500.001,4500.001,9000.001,35000.001,55000.001,80000.001},{0,105,555,1005,2755,5505,13505})</f>
        <v>24065</v>
      </c>
    </row>
    <row r="35" spans="1:58">
      <c r="A35" s="21"/>
      <c r="B35" s="22">
        <v>8400</v>
      </c>
      <c r="C35" s="24">
        <f>12*ROUND(MAX(($B35-3500)*{0.03,0.1,0.2,0.25,0.3,0.35,0.45}-{0,105,555,1005,2755,5505,13505},0),2)+LOOKUP(C$2/12,{0,1500.001,4500.001,9000.001,35000.001,55000.001,80000.001},{0.03,0.1,0.2,0.25,0.3,0.35,0.45})*C$2-LOOKUP(C$2/12,{0,1500.001,4500.001,9000.001,35000.001,55000.001,80000.001},{0,105,555,1005,2755,5505,13505})</f>
        <v>5100</v>
      </c>
      <c r="D35" s="24">
        <f>12*ROUND(MAX(($B35-3500)*{0.03,0.1,0.2,0.25,0.3,0.35,0.45}-{0,105,555,1005,2755,5505,13505},0),2)+LOOKUP(D$2/12,{0,1500.001,4500.001,9000.001,35000.001,55000.001,80000.001},{0.03,0.1,0.2,0.25,0.3,0.35,0.45})*D$2-LOOKUP(D$2/12,{0,1500.001,4500.001,9000.001,35000.001,55000.001,80000.001},{0,105,555,1005,2755,5505,13505})</f>
        <v>5106</v>
      </c>
      <c r="E35" s="24">
        <f>12*ROUND(MAX(($B35-3500)*{0.03,0.1,0.2,0.25,0.3,0.35,0.45}-{0,105,555,1005,2755,5505,13505},0),2)+LOOKUP(E$2/12,{0,1500.001,4500.001,9000.001,35000.001,55000.001,80000.001},{0.03,0.1,0.2,0.25,0.3,0.35,0.45})*E$2-LOOKUP(E$2/12,{0,1500.001,4500.001,9000.001,35000.001,55000.001,80000.001},{0,105,555,1005,2755,5505,13505})</f>
        <v>5112</v>
      </c>
      <c r="F35" s="24">
        <f>12*ROUND(MAX(($B35-3500)*{0.03,0.1,0.2,0.25,0.3,0.35,0.45}-{0,105,555,1005,2755,5505,13505},0),2)+LOOKUP(F$2/12,{0,1500.001,4500.001,9000.001,35000.001,55000.001,80000.001},{0.03,0.1,0.2,0.25,0.3,0.35,0.45})*F$2-LOOKUP(F$2/12,{0,1500.001,4500.001,9000.001,35000.001,55000.001,80000.001},{0,105,555,1005,2755,5505,13505})</f>
        <v>5118</v>
      </c>
      <c r="G35" s="24">
        <f>12*ROUND(MAX(($B35-3500)*{0.03,0.1,0.2,0.25,0.3,0.35,0.45}-{0,105,555,1005,2755,5505,13505},0),2)+LOOKUP(G$2/12,{0,1500.001,4500.001,9000.001,35000.001,55000.001,80000.001},{0.03,0.1,0.2,0.25,0.3,0.35,0.45})*G$2-LOOKUP(G$2/12,{0,1500.001,4500.001,9000.001,35000.001,55000.001,80000.001},{0,105,555,1005,2755,5505,13505})</f>
        <v>5124</v>
      </c>
      <c r="H35" s="24">
        <f>12*ROUND(MAX(($B35-3500)*{0.03,0.1,0.2,0.25,0.3,0.35,0.45}-{0,105,555,1005,2755,5505,13505},0),2)+LOOKUP(H$2/12,{0,1500.001,4500.001,9000.001,35000.001,55000.001,80000.001},{0.03,0.1,0.2,0.25,0.3,0.35,0.45})*H$2-LOOKUP(H$2/12,{0,1500.001,4500.001,9000.001,35000.001,55000.001,80000.001},{0,105,555,1005,2755,5505,13505})</f>
        <v>5130</v>
      </c>
      <c r="I35" s="24">
        <f>12*ROUND(MAX(($B35-3500)*{0.03,0.1,0.2,0.25,0.3,0.35,0.45}-{0,105,555,1005,2755,5505,13505},0),2)+LOOKUP(I$2/12,{0,1500.001,4500.001,9000.001,35000.001,55000.001,80000.001},{0.03,0.1,0.2,0.25,0.3,0.35,0.45})*I$2-LOOKUP(I$2/12,{0,1500.001,4500.001,9000.001,35000.001,55000.001,80000.001},{0,105,555,1005,2755,5505,13505})</f>
        <v>5136</v>
      </c>
      <c r="J35" s="24">
        <f>12*ROUND(MAX(($B35-3500)*{0.03,0.1,0.2,0.25,0.3,0.35,0.45}-{0,105,555,1005,2755,5505,13505},0),2)+LOOKUP(J$2/12,{0,1500.001,4500.001,9000.001,35000.001,55000.001,80000.001},{0.03,0.1,0.2,0.25,0.3,0.35,0.45})*J$2-LOOKUP(J$2/12,{0,1500.001,4500.001,9000.001,35000.001,55000.001,80000.001},{0,105,555,1005,2755,5505,13505})</f>
        <v>5142</v>
      </c>
      <c r="K35" s="24">
        <f>12*ROUND(MAX(($B35-3500)*{0.03,0.1,0.2,0.25,0.3,0.35,0.45}-{0,105,555,1005,2755,5505,13505},0),2)+LOOKUP(K$2/12,{0,1500.001,4500.001,9000.001,35000.001,55000.001,80000.001},{0.03,0.1,0.2,0.25,0.3,0.35,0.45})*K$2-LOOKUP(K$2/12,{0,1500.001,4500.001,9000.001,35000.001,55000.001,80000.001},{0,105,555,1005,2755,5505,13505})</f>
        <v>5148</v>
      </c>
      <c r="L35" s="24">
        <f>12*ROUND(MAX(($B35-3500)*{0.03,0.1,0.2,0.25,0.3,0.35,0.45}-{0,105,555,1005,2755,5505,13505},0),2)+LOOKUP(L$2/12,{0,1500.001,4500.001,9000.001,35000.001,55000.001,80000.001},{0.03,0.1,0.2,0.25,0.3,0.35,0.45})*L$2-LOOKUP(L$2/12,{0,1500.001,4500.001,9000.001,35000.001,55000.001,80000.001},{0,105,555,1005,2755,5505,13505})</f>
        <v>5154</v>
      </c>
      <c r="M35" s="29">
        <f>12*ROUND(MAX(($B35-3500)*{0.03,0.1,0.2,0.25,0.3,0.35,0.45}-{0,105,555,1005,2755,5505,13505},0),2)+LOOKUP(M$2/12,{0,1500.001,4500.001,9000.001,35000.001,55000.001,80000.001},{0.03,0.1,0.2,0.25,0.3,0.35,0.45})*M$2-LOOKUP(M$2/12,{0,1500.001,4500.001,9000.001,35000.001,55000.001,80000.001},{0,105,555,1005,2755,5505,13505})</f>
        <v>5160</v>
      </c>
      <c r="N35" s="24">
        <f>12*ROUND(MAX(($B35-3500)*{0.03,0.1,0.2,0.25,0.3,0.35,0.45}-{0,105,555,1005,2755,5505,13505},0),2)+LOOKUP(N$2/12,{0,1500.001,4500.001,9000.001,35000.001,55000.001,80000.001},{0.03,0.1,0.2,0.25,0.3,0.35,0.45})*N$2-LOOKUP(N$2/12,{0,1500.001,4500.001,9000.001,35000.001,55000.001,80000.001},{0,105,555,1005,2755,5505,13505})</f>
        <v>5175</v>
      </c>
      <c r="O35" s="24">
        <f>12*ROUND(MAX(($B35-3500)*{0.03,0.1,0.2,0.25,0.3,0.35,0.45}-{0,105,555,1005,2755,5505,13505},0),2)+LOOKUP(O$2/12,{0,1500.001,4500.001,9000.001,35000.001,55000.001,80000.001},{0.03,0.1,0.2,0.25,0.3,0.35,0.45})*O$2-LOOKUP(O$2/12,{0,1500.001,4500.001,9000.001,35000.001,55000.001,80000.001},{0,105,555,1005,2755,5505,13505})</f>
        <v>5190</v>
      </c>
      <c r="P35" s="24">
        <f>12*ROUND(MAX(($B35-3500)*{0.03,0.1,0.2,0.25,0.3,0.35,0.45}-{0,105,555,1005,2755,5505,13505},0),2)+LOOKUP(P$2/12,{0,1500.001,4500.001,9000.001,35000.001,55000.001,80000.001},{0.03,0.1,0.2,0.25,0.3,0.35,0.45})*P$2-LOOKUP(P$2/12,{0,1500.001,4500.001,9000.001,35000.001,55000.001,80000.001},{0,105,555,1005,2755,5505,13505})</f>
        <v>5205</v>
      </c>
      <c r="Q35" s="24">
        <f>12*ROUND(MAX(($B35-3500)*{0.03,0.1,0.2,0.25,0.3,0.35,0.45}-{0,105,555,1005,2755,5505,13505},0),2)+LOOKUP(Q$2/12,{0,1500.001,4500.001,9000.001,35000.001,55000.001,80000.001},{0.03,0.1,0.2,0.25,0.3,0.35,0.45})*Q$2-LOOKUP(Q$2/12,{0,1500.001,4500.001,9000.001,35000.001,55000.001,80000.001},{0,105,555,1005,2755,5505,13505})</f>
        <v>5220</v>
      </c>
      <c r="R35" s="24">
        <f>12*ROUND(MAX(($B35-3500)*{0.03,0.1,0.2,0.25,0.3,0.35,0.45}-{0,105,555,1005,2755,5505,13505},0),2)+LOOKUP(R$2/12,{0,1500.001,4500.001,9000.001,35000.001,55000.001,80000.001},{0.03,0.1,0.2,0.25,0.3,0.35,0.45})*R$2-LOOKUP(R$2/12,{0,1500.001,4500.001,9000.001,35000.001,55000.001,80000.001},{0,105,555,1005,2755,5505,13505})</f>
        <v>5235</v>
      </c>
      <c r="S35" s="24">
        <f>12*ROUND(MAX(($B35-3500)*{0.03,0.1,0.2,0.25,0.3,0.35,0.45}-{0,105,555,1005,2755,5505,13505},0),2)+LOOKUP(S$2/12,{0,1500.001,4500.001,9000.001,35000.001,55000.001,80000.001},{0.03,0.1,0.2,0.25,0.3,0.35,0.45})*S$2-LOOKUP(S$2/12,{0,1500.001,4500.001,9000.001,35000.001,55000.001,80000.001},{0,105,555,1005,2755,5505,13505})</f>
        <v>5250</v>
      </c>
      <c r="T35" s="2">
        <f>12*ROUND(MAX(($B35-3500)*{0.03,0.1,0.2,0.25,0.3,0.35,0.45}-{0,105,555,1005,2755,5505,13505},0),2)+LOOKUP(T$2/12,{0,1500.001,4500.001,9000.001,35000.001,55000.001,80000.001},{0.03,0.1,0.2,0.25,0.3,0.35,0.45})*T$2-LOOKUP(T$2/12,{0,1500.001,4500.001,9000.001,35000.001,55000.001,80000.001},{0,105,555,1005,2755,5505,13505})</f>
        <v>5265</v>
      </c>
      <c r="U35" s="2">
        <f>12*ROUND(MAX(($B35-3500)*{0.03,0.1,0.2,0.25,0.3,0.35,0.45}-{0,105,555,1005,2755,5505,13505},0),2)+LOOKUP(U$2/12,{0,1500.001,4500.001,9000.001,35000.001,55000.001,80000.001},{0.03,0.1,0.2,0.25,0.3,0.35,0.45})*U$2-LOOKUP(U$2/12,{0,1500.001,4500.001,9000.001,35000.001,55000.001,80000.001},{0,105,555,1005,2755,5505,13505})</f>
        <v>5280</v>
      </c>
      <c r="V35" s="2">
        <f>12*ROUND(MAX(($B35-3500)*{0.03,0.1,0.2,0.25,0.3,0.35,0.45}-{0,105,555,1005,2755,5505,13505},0),2)+LOOKUP(V$2/12,{0,1500.001,4500.001,9000.001,35000.001,55000.001,80000.001},{0.03,0.1,0.2,0.25,0.3,0.35,0.45})*V$2-LOOKUP(V$2/12,{0,1500.001,4500.001,9000.001,35000.001,55000.001,80000.001},{0,105,555,1005,2755,5505,13505})</f>
        <v>5295</v>
      </c>
      <c r="W35" s="2">
        <f>12*ROUND(MAX(($B35-3500)*{0.03,0.1,0.2,0.25,0.3,0.35,0.45}-{0,105,555,1005,2755,5505,13505},0),2)+LOOKUP(W$2/12,{0,1500.001,4500.001,9000.001,35000.001,55000.001,80000.001},{0.03,0.1,0.2,0.25,0.3,0.35,0.45})*W$2-LOOKUP(W$2/12,{0,1500.001,4500.001,9000.001,35000.001,55000.001,80000.001},{0,105,555,1005,2755,5505,13505})</f>
        <v>5310</v>
      </c>
      <c r="X35" s="2">
        <f>12*ROUND(MAX(($B35-3500)*{0.03,0.1,0.2,0.25,0.3,0.35,0.45}-{0,105,555,1005,2755,5505,13505},0),2)+LOOKUP(X$2/12,{0,1500.001,4500.001,9000.001,35000.001,55000.001,80000.001},{0.03,0.1,0.2,0.25,0.3,0.35,0.45})*X$2-LOOKUP(X$2/12,{0,1500.001,4500.001,9000.001,35000.001,55000.001,80000.001},{0,105,555,1005,2755,5505,13505})</f>
        <v>5325</v>
      </c>
      <c r="Y35" s="2">
        <f>12*ROUND(MAX(($B35-3500)*{0.03,0.1,0.2,0.25,0.3,0.35,0.45}-{0,105,555,1005,2755,5505,13505},0),2)+LOOKUP(Y$2/12,{0,1500.001,4500.001,9000.001,35000.001,55000.001,80000.001},{0.03,0.1,0.2,0.25,0.3,0.35,0.45})*Y$2-LOOKUP(Y$2/12,{0,1500.001,4500.001,9000.001,35000.001,55000.001,80000.001},{0,105,555,1005,2755,5505,13505})</f>
        <v>5340</v>
      </c>
      <c r="Z35" s="2">
        <f>12*ROUND(MAX(($B35-3500)*{0.03,0.1,0.2,0.25,0.3,0.35,0.45}-{0,105,555,1005,2755,5505,13505},0),2)+LOOKUP(Z$2/12,{0,1500.001,4500.001,9000.001,35000.001,55000.001,80000.001},{0.03,0.1,0.2,0.25,0.3,0.35,0.45})*Z$2-LOOKUP(Z$2/12,{0,1500.001,4500.001,9000.001,35000.001,55000.001,80000.001},{0,105,555,1005,2755,5505,13505})</f>
        <v>5355</v>
      </c>
      <c r="AA35" s="2">
        <f>12*ROUND(MAX(($B35-3500)*{0.03,0.1,0.2,0.25,0.3,0.35,0.45}-{0,105,555,1005,2755,5505,13505},0),2)+LOOKUP(AA$2/12,{0,1500.001,4500.001,9000.001,35000.001,55000.001,80000.001},{0.03,0.1,0.2,0.25,0.3,0.35,0.45})*AA$2-LOOKUP(AA$2/12,{0,1500.001,4500.001,9000.001,35000.001,55000.001,80000.001},{0,105,555,1005,2755,5505,13505})</f>
        <v>5370</v>
      </c>
      <c r="AB35" s="2">
        <f>12*ROUND(MAX(($B35-3500)*{0.03,0.1,0.2,0.25,0.3,0.35,0.45}-{0,105,555,1005,2755,5505,13505},0),2)+LOOKUP(AB$2/12,{0,1500.001,4500.001,9000.001,35000.001,55000.001,80000.001},{0.03,0.1,0.2,0.25,0.3,0.35,0.45})*AB$2-LOOKUP(AB$2/12,{0,1500.001,4500.001,9000.001,35000.001,55000.001,80000.001},{0,105,555,1005,2755,5505,13505})</f>
        <v>5385</v>
      </c>
      <c r="AC35" s="12">
        <f>12*ROUND(MAX(($B35-3500)*{0.03,0.1,0.2,0.25,0.3,0.35,0.45}-{0,105,555,1005,2755,5505,13505},0),2)+LOOKUP(AC$2/12,{0,1500.001,4500.001,9000.001,35000.001,55000.001,80000.001},{0.03,0.1,0.2,0.25,0.3,0.35,0.45})*AC$2-LOOKUP(AC$2/12,{0,1500.001,4500.001,9000.001,35000.001,55000.001,80000.001},{0,105,555,1005,2755,5505,13505})</f>
        <v>5400</v>
      </c>
      <c r="AD35" s="2">
        <f>12*ROUND(MAX(($B35-3500)*{0.03,0.1,0.2,0.25,0.3,0.35,0.45}-{0,105,555,1005,2755,5505,13505},0),2)+LOOKUP(AD$2/12,{0,1500.001,4500.001,9000.001,35000.001,55000.001,80000.001},{0.03,0.1,0.2,0.25,0.3,0.35,0.45})*AD$2-LOOKUP(AD$2/12,{0,1500.001,4500.001,9000.001,35000.001,55000.001,80000.001},{0,105,555,1005,2755,5505,13505})</f>
        <v>5430</v>
      </c>
      <c r="AE35" s="2">
        <f>12*ROUND(MAX(($B35-3500)*{0.03,0.1,0.2,0.25,0.3,0.35,0.45}-{0,105,555,1005,2755,5505,13505},0),2)+LOOKUP(AE$2/12,{0,1500.001,4500.001,9000.001,35000.001,55000.001,80000.001},{0.03,0.1,0.2,0.25,0.3,0.35,0.45})*AE$2-LOOKUP(AE$2/12,{0,1500.001,4500.001,9000.001,35000.001,55000.001,80000.001},{0,105,555,1005,2755,5505,13505})</f>
        <v>5460</v>
      </c>
      <c r="AF35" s="2">
        <f>12*ROUND(MAX(($B35-3500)*{0.03,0.1,0.2,0.25,0.3,0.35,0.45}-{0,105,555,1005,2755,5505,13505},0),2)+LOOKUP(AF$2/12,{0,1500.001,4500.001,9000.001,35000.001,55000.001,80000.001},{0.03,0.1,0.2,0.25,0.3,0.35,0.45})*AF$2-LOOKUP(AF$2/12,{0,1500.001,4500.001,9000.001,35000.001,55000.001,80000.001},{0,105,555,1005,2755,5505,13505})</f>
        <v>5490</v>
      </c>
      <c r="AG35" s="2">
        <f>12*ROUND(MAX(($B35-3500)*{0.03,0.1,0.2,0.25,0.3,0.35,0.45}-{0,105,555,1005,2755,5505,13505},0),2)+LOOKUP(AG$2/12,{0,1500.001,4500.001,9000.001,35000.001,55000.001,80000.001},{0.03,0.1,0.2,0.25,0.3,0.35,0.45})*AG$2-LOOKUP(AG$2/12,{0,1500.001,4500.001,9000.001,35000.001,55000.001,80000.001},{0,105,555,1005,2755,5505,13505})</f>
        <v>5520</v>
      </c>
      <c r="AH35" s="2">
        <f>12*ROUND(MAX(($B35-3500)*{0.03,0.1,0.2,0.25,0.3,0.35,0.45}-{0,105,555,1005,2755,5505,13505},0),2)+LOOKUP(AH$2/12,{0,1500.001,4500.001,9000.001,35000.001,55000.001,80000.001},{0.03,0.1,0.2,0.25,0.3,0.35,0.45})*AH$2-LOOKUP(AH$2/12,{0,1500.001,4500.001,9000.001,35000.001,55000.001,80000.001},{0,105,555,1005,2755,5505,13505})</f>
        <v>5550</v>
      </c>
      <c r="AI35" s="2">
        <f>12*ROUND(MAX(($B35-3500)*{0.03,0.1,0.2,0.25,0.3,0.35,0.45}-{0,105,555,1005,2755,5505,13505},0),2)+LOOKUP(AI$2/12,{0,1500.001,4500.001,9000.001,35000.001,55000.001,80000.001},{0.03,0.1,0.2,0.25,0.3,0.35,0.45})*AI$2-LOOKUP(AI$2/12,{0,1500.001,4500.001,9000.001,35000.001,55000.001,80000.001},{0,105,555,1005,2755,5505,13505})</f>
        <v>5580</v>
      </c>
      <c r="AJ35" s="2">
        <f>12*ROUND(MAX(($B35-3500)*{0.03,0.1,0.2,0.25,0.3,0.35,0.45}-{0,105,555,1005,2755,5505,13505},0),2)+LOOKUP(AJ$2/12,{0,1500.001,4500.001,9000.001,35000.001,55000.001,80000.001},{0.03,0.1,0.2,0.25,0.3,0.35,0.45})*AJ$2-LOOKUP(AJ$2/12,{0,1500.001,4500.001,9000.001,35000.001,55000.001,80000.001},{0,105,555,1005,2755,5505,13505})</f>
        <v>5610</v>
      </c>
      <c r="AK35" s="2">
        <f>12*ROUND(MAX(($B35-3500)*{0.03,0.1,0.2,0.25,0.3,0.35,0.45}-{0,105,555,1005,2755,5505,13505},0),2)+LOOKUP(AK$2/12,{0,1500.001,4500.001,9000.001,35000.001,55000.001,80000.001},{0.03,0.1,0.2,0.25,0.3,0.35,0.45})*AK$2-LOOKUP(AK$2/12,{0,1500.001,4500.001,9000.001,35000.001,55000.001,80000.001},{0,105,555,1005,2755,5505,13505})</f>
        <v>5640</v>
      </c>
      <c r="AL35" s="2">
        <f>12*ROUND(MAX(($B35-3500)*{0.03,0.1,0.2,0.25,0.3,0.35,0.45}-{0,105,555,1005,2755,5505,13505},0),2)+LOOKUP(AL$2/12,{0,1500.001,4500.001,9000.001,35000.001,55000.001,80000.001},{0.03,0.1,0.2,0.25,0.3,0.35,0.45})*AL$2-LOOKUP(AL$2/12,{0,1500.001,4500.001,9000.001,35000.001,55000.001,80000.001},{0,105,555,1005,2755,5505,13505})</f>
        <v>6895</v>
      </c>
      <c r="AM35" s="2">
        <f>12*ROUND(MAX(($B35-3500)*{0.03,0.1,0.2,0.25,0.3,0.35,0.45}-{0,105,555,1005,2755,5505,13505},0),2)+LOOKUP(AM$2/12,{0,1500.001,4500.001,9000.001,35000.001,55000.001,80000.001},{0.03,0.1,0.2,0.25,0.3,0.35,0.45})*AM$2-LOOKUP(AM$2/12,{0,1500.001,4500.001,9000.001,35000.001,55000.001,80000.001},{0,105,555,1005,2755,5505,13505})</f>
        <v>6995</v>
      </c>
      <c r="AN35" s="2">
        <f>12*ROUND(MAX(($B35-3500)*{0.03,0.1,0.2,0.25,0.3,0.35,0.45}-{0,105,555,1005,2755,5505,13505},0),2)+LOOKUP(AN$2/12,{0,1500.001,4500.001,9000.001,35000.001,55000.001,80000.001},{0.03,0.1,0.2,0.25,0.3,0.35,0.45})*AN$2-LOOKUP(AN$2/12,{0,1500.001,4500.001,9000.001,35000.001,55000.001,80000.001},{0,105,555,1005,2755,5505,13505})</f>
        <v>7195</v>
      </c>
      <c r="AO35" s="2">
        <f>12*ROUND(MAX(($B35-3500)*{0.03,0.1,0.2,0.25,0.3,0.35,0.45}-{0,105,555,1005,2755,5505,13505},0),2)+LOOKUP(AO$2/12,{0,1500.001,4500.001,9000.001,35000.001,55000.001,80000.001},{0.03,0.1,0.2,0.25,0.3,0.35,0.45})*AO$2-LOOKUP(AO$2/12,{0,1500.001,4500.001,9000.001,35000.001,55000.001,80000.001},{0,105,555,1005,2755,5505,13505})</f>
        <v>7395</v>
      </c>
      <c r="AP35" s="2">
        <f>12*ROUND(MAX(($B35-3500)*{0.03,0.1,0.2,0.25,0.3,0.35,0.45}-{0,105,555,1005,2755,5505,13505},0),2)+LOOKUP(AP$2/12,{0,1500.001,4500.001,9000.001,35000.001,55000.001,80000.001},{0.03,0.1,0.2,0.25,0.3,0.35,0.45})*AP$2-LOOKUP(AP$2/12,{0,1500.001,4500.001,9000.001,35000.001,55000.001,80000.001},{0,105,555,1005,2755,5505,13505})</f>
        <v>7595</v>
      </c>
      <c r="AQ35" s="2">
        <f>12*ROUND(MAX(($B35-3500)*{0.03,0.1,0.2,0.25,0.3,0.35,0.45}-{0,105,555,1005,2755,5505,13505},0),2)+LOOKUP(AQ$2/12,{0,1500.001,4500.001,9000.001,35000.001,55000.001,80000.001},{0.03,0.1,0.2,0.25,0.3,0.35,0.45})*AQ$2-LOOKUP(AQ$2/12,{0,1500.001,4500.001,9000.001,35000.001,55000.001,80000.001},{0,105,555,1005,2755,5505,13505})</f>
        <v>7795</v>
      </c>
      <c r="AR35" s="2">
        <f>12*ROUND(MAX(($B35-3500)*{0.03,0.1,0.2,0.25,0.3,0.35,0.45}-{0,105,555,1005,2755,5505,13505},0),2)+LOOKUP(AR$2/12,{0,1500.001,4500.001,9000.001,35000.001,55000.001,80000.001},{0.03,0.1,0.2,0.25,0.3,0.35,0.45})*AR$2-LOOKUP(AR$2/12,{0,1500.001,4500.001,9000.001,35000.001,55000.001,80000.001},{0,105,555,1005,2755,5505,13505})</f>
        <v>7995</v>
      </c>
      <c r="AS35" s="2">
        <f>12*ROUND(MAX(($B35-3500)*{0.03,0.1,0.2,0.25,0.3,0.35,0.45}-{0,105,555,1005,2755,5505,13505},0),2)+LOOKUP(AS$2/12,{0,1500.001,4500.001,9000.001,35000.001,55000.001,80000.001},{0.03,0.1,0.2,0.25,0.3,0.35,0.45})*AS$2-LOOKUP(AS$2/12,{0,1500.001,4500.001,9000.001,35000.001,55000.001,80000.001},{0,105,555,1005,2755,5505,13505})</f>
        <v>8495</v>
      </c>
      <c r="AT35" s="12">
        <f>12*ROUND(MAX(($B35-3500)*{0.03,0.1,0.2,0.25,0.3,0.35,0.45}-{0,105,555,1005,2755,5505,13505},0),2)+LOOKUP(AT$2/12,{0,1500.001,4500.001,9000.001,35000.001,55000.001,80000.001},{0.03,0.1,0.2,0.25,0.3,0.35,0.45})*AT$2-LOOKUP(AT$2/12,{0,1500.001,4500.001,9000.001,35000.001,55000.001,80000.001},{0,105,555,1005,2755,5505,13505})</f>
        <v>8995</v>
      </c>
      <c r="AU35" s="2">
        <f>12*ROUND(MAX(($B35-3500)*{0.03,0.1,0.2,0.25,0.3,0.35,0.45}-{0,105,555,1005,2755,5505,13505},0),2)+LOOKUP(AU$2/12,{0,1500.001,4500.001,9000.001,35000.001,55000.001,80000.001},{0.03,0.1,0.2,0.25,0.3,0.35,0.45})*AU$2-LOOKUP(AU$2/12,{0,1500.001,4500.001,9000.001,35000.001,55000.001,80000.001},{0,105,555,1005,2755,5505,13505})</f>
        <v>9495</v>
      </c>
      <c r="AV35" s="2">
        <f>12*ROUND(MAX(($B35-3500)*{0.03,0.1,0.2,0.25,0.3,0.35,0.45}-{0,105,555,1005,2755,5505,13505},0),2)+LOOKUP(AV$2/12,{0,1500.001,4500.001,9000.001,35000.001,55000.001,80000.001},{0.03,0.1,0.2,0.25,0.3,0.35,0.45})*AV$2-LOOKUP(AV$2/12,{0,1500.001,4500.001,9000.001,35000.001,55000.001,80000.001},{0,105,555,1005,2755,5505,13505})</f>
        <v>9995</v>
      </c>
      <c r="AW35" s="2">
        <f>12*ROUND(MAX(($B35-3500)*{0.03,0.1,0.2,0.25,0.3,0.35,0.45}-{0,105,555,1005,2755,5505,13505},0),2)+LOOKUP(AW$2/12,{0,1500.001,4500.001,9000.001,35000.001,55000.001,80000.001},{0.03,0.1,0.2,0.25,0.3,0.35,0.45})*AW$2-LOOKUP(AW$2/12,{0,1500.001,4500.001,9000.001,35000.001,55000.001,80000.001},{0,105,555,1005,2755,5505,13505})</f>
        <v>15545</v>
      </c>
      <c r="AX35" s="2">
        <f>12*ROUND(MAX(($B35-3500)*{0.03,0.1,0.2,0.25,0.3,0.35,0.45}-{0,105,555,1005,2755,5505,13505},0),2)+LOOKUP(AX$2/12,{0,1500.001,4500.001,9000.001,35000.001,55000.001,80000.001},{0.03,0.1,0.2,0.25,0.3,0.35,0.45})*AX$2-LOOKUP(AX$2/12,{0,1500.001,4500.001,9000.001,35000.001,55000.001,80000.001},{0,105,555,1005,2755,5505,13505})</f>
        <v>16545</v>
      </c>
      <c r="AY35" s="2">
        <f>12*ROUND(MAX(($B35-3500)*{0.03,0.1,0.2,0.25,0.3,0.35,0.45}-{0,105,555,1005,2755,5505,13505},0),2)+LOOKUP(AY$2/12,{0,1500.001,4500.001,9000.001,35000.001,55000.001,80000.001},{0.03,0.1,0.2,0.25,0.3,0.35,0.45})*AY$2-LOOKUP(AY$2/12,{0,1500.001,4500.001,9000.001,35000.001,55000.001,80000.001},{0,105,555,1005,2755,5505,13505})</f>
        <v>17545</v>
      </c>
      <c r="AZ35" s="2">
        <f>12*ROUND(MAX(($B35-3500)*{0.03,0.1,0.2,0.25,0.3,0.35,0.45}-{0,105,555,1005,2755,5505,13505},0),2)+LOOKUP(AZ$2/12,{0,1500.001,4500.001,9000.001,35000.001,55000.001,80000.001},{0.03,0.1,0.2,0.25,0.3,0.35,0.45})*AZ$2-LOOKUP(AZ$2/12,{0,1500.001,4500.001,9000.001,35000.001,55000.001,80000.001},{0,105,555,1005,2755,5505,13505})</f>
        <v>18545</v>
      </c>
      <c r="BA35" s="2">
        <f>12*ROUND(MAX(($B35-3500)*{0.03,0.1,0.2,0.25,0.3,0.35,0.45}-{0,105,555,1005,2755,5505,13505},0),2)+LOOKUP(BA$2/12,{0,1500.001,4500.001,9000.001,35000.001,55000.001,80000.001},{0.03,0.1,0.2,0.25,0.3,0.35,0.45})*BA$2-LOOKUP(BA$2/12,{0,1500.001,4500.001,9000.001,35000.001,55000.001,80000.001},{0,105,555,1005,2755,5505,13505})</f>
        <v>19545</v>
      </c>
      <c r="BB35" s="2">
        <f>12*ROUND(MAX(($B35-3500)*{0.03,0.1,0.2,0.25,0.3,0.35,0.45}-{0,105,555,1005,2755,5505,13505},0),2)+LOOKUP(BB$2/12,{0,1500.001,4500.001,9000.001,35000.001,55000.001,80000.001},{0.03,0.1,0.2,0.25,0.3,0.35,0.45})*BB$2-LOOKUP(BB$2/12,{0,1500.001,4500.001,9000.001,35000.001,55000.001,80000.001},{0,105,555,1005,2755,5505,13505})</f>
        <v>20545</v>
      </c>
      <c r="BC35" s="2">
        <f>12*ROUND(MAX(($B35-3500)*{0.03,0.1,0.2,0.25,0.3,0.35,0.45}-{0,105,555,1005,2755,5505,13505},0),2)+LOOKUP(BC$2/12,{0,1500.001,4500.001,9000.001,35000.001,55000.001,80000.001},{0.03,0.1,0.2,0.25,0.3,0.35,0.45})*BC$2-LOOKUP(BC$2/12,{0,1500.001,4500.001,9000.001,35000.001,55000.001,80000.001},{0,105,555,1005,2755,5505,13505})</f>
        <v>21545</v>
      </c>
      <c r="BD35" s="2">
        <f>12*ROUND(MAX(($B35-3500)*{0.03,0.1,0.2,0.25,0.3,0.35,0.45}-{0,105,555,1005,2755,5505,13505},0),2)+LOOKUP(BD$2/12,{0,1500.001,4500.001,9000.001,35000.001,55000.001,80000.001},{0.03,0.1,0.2,0.25,0.3,0.35,0.45})*BD$2-LOOKUP(BD$2/12,{0,1500.001,4500.001,9000.001,35000.001,55000.001,80000.001},{0,105,555,1005,2755,5505,13505})</f>
        <v>22545</v>
      </c>
      <c r="BE35" s="2">
        <f>12*ROUND(MAX(($B35-3500)*{0.03,0.1,0.2,0.25,0.3,0.35,0.45}-{0,105,555,1005,2755,5505,13505},0),2)+LOOKUP(BE$2/12,{0,1500.001,4500.001,9000.001,35000.001,55000.001,80000.001},{0.03,0.1,0.2,0.25,0.3,0.35,0.45})*BE$2-LOOKUP(BE$2/12,{0,1500.001,4500.001,9000.001,35000.001,55000.001,80000.001},{0,105,555,1005,2755,5505,13505})</f>
        <v>23545</v>
      </c>
      <c r="BF35" s="2">
        <f>12*ROUND(MAX(($B35-3500)*{0.03,0.1,0.2,0.25,0.3,0.35,0.45}-{0,105,555,1005,2755,5505,13505},0),2)+LOOKUP(BF$2/12,{0,1500.001,4500.001,9000.001,35000.001,55000.001,80000.001},{0.03,0.1,0.2,0.25,0.3,0.35,0.45})*BF$2-LOOKUP(BF$2/12,{0,1500.001,4500.001,9000.001,35000.001,55000.001,80000.001},{0,105,555,1005,2755,5505,13505})</f>
        <v>24545</v>
      </c>
    </row>
    <row r="36" spans="1:58">
      <c r="A36" s="21"/>
      <c r="B36" s="22">
        <v>8600</v>
      </c>
      <c r="C36" s="24">
        <f>12*ROUND(MAX(($B36-3500)*{0.03,0.1,0.2,0.25,0.3,0.35,0.45}-{0,105,555,1005,2755,5505,13505},0),2)+LOOKUP(C$2/12,{0,1500.001,4500.001,9000.001,35000.001,55000.001,80000.001},{0.03,0.1,0.2,0.25,0.3,0.35,0.45})*C$2-LOOKUP(C$2/12,{0,1500.001,4500.001,9000.001,35000.001,55000.001,80000.001},{0,105,555,1005,2755,5505,13505})</f>
        <v>5580</v>
      </c>
      <c r="D36" s="24">
        <f>12*ROUND(MAX(($B36-3500)*{0.03,0.1,0.2,0.25,0.3,0.35,0.45}-{0,105,555,1005,2755,5505,13505},0),2)+LOOKUP(D$2/12,{0,1500.001,4500.001,9000.001,35000.001,55000.001,80000.001},{0.03,0.1,0.2,0.25,0.3,0.35,0.45})*D$2-LOOKUP(D$2/12,{0,1500.001,4500.001,9000.001,35000.001,55000.001,80000.001},{0,105,555,1005,2755,5505,13505})</f>
        <v>5586</v>
      </c>
      <c r="E36" s="24">
        <f>12*ROUND(MAX(($B36-3500)*{0.03,0.1,0.2,0.25,0.3,0.35,0.45}-{0,105,555,1005,2755,5505,13505},0),2)+LOOKUP(E$2/12,{0,1500.001,4500.001,9000.001,35000.001,55000.001,80000.001},{0.03,0.1,0.2,0.25,0.3,0.35,0.45})*E$2-LOOKUP(E$2/12,{0,1500.001,4500.001,9000.001,35000.001,55000.001,80000.001},{0,105,555,1005,2755,5505,13505})</f>
        <v>5592</v>
      </c>
      <c r="F36" s="24">
        <f>12*ROUND(MAX(($B36-3500)*{0.03,0.1,0.2,0.25,0.3,0.35,0.45}-{0,105,555,1005,2755,5505,13505},0),2)+LOOKUP(F$2/12,{0,1500.001,4500.001,9000.001,35000.001,55000.001,80000.001},{0.03,0.1,0.2,0.25,0.3,0.35,0.45})*F$2-LOOKUP(F$2/12,{0,1500.001,4500.001,9000.001,35000.001,55000.001,80000.001},{0,105,555,1005,2755,5505,13505})</f>
        <v>5598</v>
      </c>
      <c r="G36" s="24">
        <f>12*ROUND(MAX(($B36-3500)*{0.03,0.1,0.2,0.25,0.3,0.35,0.45}-{0,105,555,1005,2755,5505,13505},0),2)+LOOKUP(G$2/12,{0,1500.001,4500.001,9000.001,35000.001,55000.001,80000.001},{0.03,0.1,0.2,0.25,0.3,0.35,0.45})*G$2-LOOKUP(G$2/12,{0,1500.001,4500.001,9000.001,35000.001,55000.001,80000.001},{0,105,555,1005,2755,5505,13505})</f>
        <v>5604</v>
      </c>
      <c r="H36" s="24">
        <f>12*ROUND(MAX(($B36-3500)*{0.03,0.1,0.2,0.25,0.3,0.35,0.45}-{0,105,555,1005,2755,5505,13505},0),2)+LOOKUP(H$2/12,{0,1500.001,4500.001,9000.001,35000.001,55000.001,80000.001},{0.03,0.1,0.2,0.25,0.3,0.35,0.45})*H$2-LOOKUP(H$2/12,{0,1500.001,4500.001,9000.001,35000.001,55000.001,80000.001},{0,105,555,1005,2755,5505,13505})</f>
        <v>5610</v>
      </c>
      <c r="I36" s="24">
        <f>12*ROUND(MAX(($B36-3500)*{0.03,0.1,0.2,0.25,0.3,0.35,0.45}-{0,105,555,1005,2755,5505,13505},0),2)+LOOKUP(I$2/12,{0,1500.001,4500.001,9000.001,35000.001,55000.001,80000.001},{0.03,0.1,0.2,0.25,0.3,0.35,0.45})*I$2-LOOKUP(I$2/12,{0,1500.001,4500.001,9000.001,35000.001,55000.001,80000.001},{0,105,555,1005,2755,5505,13505})</f>
        <v>5616</v>
      </c>
      <c r="J36" s="24">
        <f>12*ROUND(MAX(($B36-3500)*{0.03,0.1,0.2,0.25,0.3,0.35,0.45}-{0,105,555,1005,2755,5505,13505},0),2)+LOOKUP(J$2/12,{0,1500.001,4500.001,9000.001,35000.001,55000.001,80000.001},{0.03,0.1,0.2,0.25,0.3,0.35,0.45})*J$2-LOOKUP(J$2/12,{0,1500.001,4500.001,9000.001,35000.001,55000.001,80000.001},{0,105,555,1005,2755,5505,13505})</f>
        <v>5622</v>
      </c>
      <c r="K36" s="24">
        <f>12*ROUND(MAX(($B36-3500)*{0.03,0.1,0.2,0.25,0.3,0.35,0.45}-{0,105,555,1005,2755,5505,13505},0),2)+LOOKUP(K$2/12,{0,1500.001,4500.001,9000.001,35000.001,55000.001,80000.001},{0.03,0.1,0.2,0.25,0.3,0.35,0.45})*K$2-LOOKUP(K$2/12,{0,1500.001,4500.001,9000.001,35000.001,55000.001,80000.001},{0,105,555,1005,2755,5505,13505})</f>
        <v>5628</v>
      </c>
      <c r="L36" s="24">
        <f>12*ROUND(MAX(($B36-3500)*{0.03,0.1,0.2,0.25,0.3,0.35,0.45}-{0,105,555,1005,2755,5505,13505},0),2)+LOOKUP(L$2/12,{0,1500.001,4500.001,9000.001,35000.001,55000.001,80000.001},{0.03,0.1,0.2,0.25,0.3,0.35,0.45})*L$2-LOOKUP(L$2/12,{0,1500.001,4500.001,9000.001,35000.001,55000.001,80000.001},{0,105,555,1005,2755,5505,13505})</f>
        <v>5634</v>
      </c>
      <c r="M36" s="29">
        <f>12*ROUND(MAX(($B36-3500)*{0.03,0.1,0.2,0.25,0.3,0.35,0.45}-{0,105,555,1005,2755,5505,13505},0),2)+LOOKUP(M$2/12,{0,1500.001,4500.001,9000.001,35000.001,55000.001,80000.001},{0.03,0.1,0.2,0.25,0.3,0.35,0.45})*M$2-LOOKUP(M$2/12,{0,1500.001,4500.001,9000.001,35000.001,55000.001,80000.001},{0,105,555,1005,2755,5505,13505})</f>
        <v>5640</v>
      </c>
      <c r="N36" s="24">
        <f>12*ROUND(MAX(($B36-3500)*{0.03,0.1,0.2,0.25,0.3,0.35,0.45}-{0,105,555,1005,2755,5505,13505},0),2)+LOOKUP(N$2/12,{0,1500.001,4500.001,9000.001,35000.001,55000.001,80000.001},{0.03,0.1,0.2,0.25,0.3,0.35,0.45})*N$2-LOOKUP(N$2/12,{0,1500.001,4500.001,9000.001,35000.001,55000.001,80000.001},{0,105,555,1005,2755,5505,13505})</f>
        <v>5655</v>
      </c>
      <c r="O36" s="24">
        <f>12*ROUND(MAX(($B36-3500)*{0.03,0.1,0.2,0.25,0.3,0.35,0.45}-{0,105,555,1005,2755,5505,13505},0),2)+LOOKUP(O$2/12,{0,1500.001,4500.001,9000.001,35000.001,55000.001,80000.001},{0.03,0.1,0.2,0.25,0.3,0.35,0.45})*O$2-LOOKUP(O$2/12,{0,1500.001,4500.001,9000.001,35000.001,55000.001,80000.001},{0,105,555,1005,2755,5505,13505})</f>
        <v>5670</v>
      </c>
      <c r="P36" s="24">
        <f>12*ROUND(MAX(($B36-3500)*{0.03,0.1,0.2,0.25,0.3,0.35,0.45}-{0,105,555,1005,2755,5505,13505},0),2)+LOOKUP(P$2/12,{0,1500.001,4500.001,9000.001,35000.001,55000.001,80000.001},{0.03,0.1,0.2,0.25,0.3,0.35,0.45})*P$2-LOOKUP(P$2/12,{0,1500.001,4500.001,9000.001,35000.001,55000.001,80000.001},{0,105,555,1005,2755,5505,13505})</f>
        <v>5685</v>
      </c>
      <c r="Q36" s="24">
        <f>12*ROUND(MAX(($B36-3500)*{0.03,0.1,0.2,0.25,0.3,0.35,0.45}-{0,105,555,1005,2755,5505,13505},0),2)+LOOKUP(Q$2/12,{0,1500.001,4500.001,9000.001,35000.001,55000.001,80000.001},{0.03,0.1,0.2,0.25,0.3,0.35,0.45})*Q$2-LOOKUP(Q$2/12,{0,1500.001,4500.001,9000.001,35000.001,55000.001,80000.001},{0,105,555,1005,2755,5505,13505})</f>
        <v>5700</v>
      </c>
      <c r="R36" s="24">
        <f>12*ROUND(MAX(($B36-3500)*{0.03,0.1,0.2,0.25,0.3,0.35,0.45}-{0,105,555,1005,2755,5505,13505},0),2)+LOOKUP(R$2/12,{0,1500.001,4500.001,9000.001,35000.001,55000.001,80000.001},{0.03,0.1,0.2,0.25,0.3,0.35,0.45})*R$2-LOOKUP(R$2/12,{0,1500.001,4500.001,9000.001,35000.001,55000.001,80000.001},{0,105,555,1005,2755,5505,13505})</f>
        <v>5715</v>
      </c>
      <c r="S36" s="24">
        <f>12*ROUND(MAX(($B36-3500)*{0.03,0.1,0.2,0.25,0.3,0.35,0.45}-{0,105,555,1005,2755,5505,13505},0),2)+LOOKUP(S$2/12,{0,1500.001,4500.001,9000.001,35000.001,55000.001,80000.001},{0.03,0.1,0.2,0.25,0.3,0.35,0.45})*S$2-LOOKUP(S$2/12,{0,1500.001,4500.001,9000.001,35000.001,55000.001,80000.001},{0,105,555,1005,2755,5505,13505})</f>
        <v>5730</v>
      </c>
      <c r="T36" s="2">
        <f>12*ROUND(MAX(($B36-3500)*{0.03,0.1,0.2,0.25,0.3,0.35,0.45}-{0,105,555,1005,2755,5505,13505},0),2)+LOOKUP(T$2/12,{0,1500.001,4500.001,9000.001,35000.001,55000.001,80000.001},{0.03,0.1,0.2,0.25,0.3,0.35,0.45})*T$2-LOOKUP(T$2/12,{0,1500.001,4500.001,9000.001,35000.001,55000.001,80000.001},{0,105,555,1005,2755,5505,13505})</f>
        <v>5745</v>
      </c>
      <c r="U36" s="2">
        <f>12*ROUND(MAX(($B36-3500)*{0.03,0.1,0.2,0.25,0.3,0.35,0.45}-{0,105,555,1005,2755,5505,13505},0),2)+LOOKUP(U$2/12,{0,1500.001,4500.001,9000.001,35000.001,55000.001,80000.001},{0.03,0.1,0.2,0.25,0.3,0.35,0.45})*U$2-LOOKUP(U$2/12,{0,1500.001,4500.001,9000.001,35000.001,55000.001,80000.001},{0,105,555,1005,2755,5505,13505})</f>
        <v>5760</v>
      </c>
      <c r="V36" s="2">
        <f>12*ROUND(MAX(($B36-3500)*{0.03,0.1,0.2,0.25,0.3,0.35,0.45}-{0,105,555,1005,2755,5505,13505},0),2)+LOOKUP(V$2/12,{0,1500.001,4500.001,9000.001,35000.001,55000.001,80000.001},{0.03,0.1,0.2,0.25,0.3,0.35,0.45})*V$2-LOOKUP(V$2/12,{0,1500.001,4500.001,9000.001,35000.001,55000.001,80000.001},{0,105,555,1005,2755,5505,13505})</f>
        <v>5775</v>
      </c>
      <c r="W36" s="2">
        <f>12*ROUND(MAX(($B36-3500)*{0.03,0.1,0.2,0.25,0.3,0.35,0.45}-{0,105,555,1005,2755,5505,13505},0),2)+LOOKUP(W$2/12,{0,1500.001,4500.001,9000.001,35000.001,55000.001,80000.001},{0.03,0.1,0.2,0.25,0.3,0.35,0.45})*W$2-LOOKUP(W$2/12,{0,1500.001,4500.001,9000.001,35000.001,55000.001,80000.001},{0,105,555,1005,2755,5505,13505})</f>
        <v>5790</v>
      </c>
      <c r="X36" s="2">
        <f>12*ROUND(MAX(($B36-3500)*{0.03,0.1,0.2,0.25,0.3,0.35,0.45}-{0,105,555,1005,2755,5505,13505},0),2)+LOOKUP(X$2/12,{0,1500.001,4500.001,9000.001,35000.001,55000.001,80000.001},{0.03,0.1,0.2,0.25,0.3,0.35,0.45})*X$2-LOOKUP(X$2/12,{0,1500.001,4500.001,9000.001,35000.001,55000.001,80000.001},{0,105,555,1005,2755,5505,13505})</f>
        <v>5805</v>
      </c>
      <c r="Y36" s="2">
        <f>12*ROUND(MAX(($B36-3500)*{0.03,0.1,0.2,0.25,0.3,0.35,0.45}-{0,105,555,1005,2755,5505,13505},0),2)+LOOKUP(Y$2/12,{0,1500.001,4500.001,9000.001,35000.001,55000.001,80000.001},{0.03,0.1,0.2,0.25,0.3,0.35,0.45})*Y$2-LOOKUP(Y$2/12,{0,1500.001,4500.001,9000.001,35000.001,55000.001,80000.001},{0,105,555,1005,2755,5505,13505})</f>
        <v>5820</v>
      </c>
      <c r="Z36" s="2">
        <f>12*ROUND(MAX(($B36-3500)*{0.03,0.1,0.2,0.25,0.3,0.35,0.45}-{0,105,555,1005,2755,5505,13505},0),2)+LOOKUP(Z$2/12,{0,1500.001,4500.001,9000.001,35000.001,55000.001,80000.001},{0.03,0.1,0.2,0.25,0.3,0.35,0.45})*Z$2-LOOKUP(Z$2/12,{0,1500.001,4500.001,9000.001,35000.001,55000.001,80000.001},{0,105,555,1005,2755,5505,13505})</f>
        <v>5835</v>
      </c>
      <c r="AA36" s="2">
        <f>12*ROUND(MAX(($B36-3500)*{0.03,0.1,0.2,0.25,0.3,0.35,0.45}-{0,105,555,1005,2755,5505,13505},0),2)+LOOKUP(AA$2/12,{0,1500.001,4500.001,9000.001,35000.001,55000.001,80000.001},{0.03,0.1,0.2,0.25,0.3,0.35,0.45})*AA$2-LOOKUP(AA$2/12,{0,1500.001,4500.001,9000.001,35000.001,55000.001,80000.001},{0,105,555,1005,2755,5505,13505})</f>
        <v>5850</v>
      </c>
      <c r="AB36" s="2">
        <f>12*ROUND(MAX(($B36-3500)*{0.03,0.1,0.2,0.25,0.3,0.35,0.45}-{0,105,555,1005,2755,5505,13505},0),2)+LOOKUP(AB$2/12,{0,1500.001,4500.001,9000.001,35000.001,55000.001,80000.001},{0.03,0.1,0.2,0.25,0.3,0.35,0.45})*AB$2-LOOKUP(AB$2/12,{0,1500.001,4500.001,9000.001,35000.001,55000.001,80000.001},{0,105,555,1005,2755,5505,13505})</f>
        <v>5865</v>
      </c>
      <c r="AC36" s="12">
        <f>12*ROUND(MAX(($B36-3500)*{0.03,0.1,0.2,0.25,0.3,0.35,0.45}-{0,105,555,1005,2755,5505,13505},0),2)+LOOKUP(AC$2/12,{0,1500.001,4500.001,9000.001,35000.001,55000.001,80000.001},{0.03,0.1,0.2,0.25,0.3,0.35,0.45})*AC$2-LOOKUP(AC$2/12,{0,1500.001,4500.001,9000.001,35000.001,55000.001,80000.001},{0,105,555,1005,2755,5505,13505})</f>
        <v>5880</v>
      </c>
      <c r="AD36" s="2">
        <f>12*ROUND(MAX(($B36-3500)*{0.03,0.1,0.2,0.25,0.3,0.35,0.45}-{0,105,555,1005,2755,5505,13505},0),2)+LOOKUP(AD$2/12,{0,1500.001,4500.001,9000.001,35000.001,55000.001,80000.001},{0.03,0.1,0.2,0.25,0.3,0.35,0.45})*AD$2-LOOKUP(AD$2/12,{0,1500.001,4500.001,9000.001,35000.001,55000.001,80000.001},{0,105,555,1005,2755,5505,13505})</f>
        <v>5910</v>
      </c>
      <c r="AE36" s="2">
        <f>12*ROUND(MAX(($B36-3500)*{0.03,0.1,0.2,0.25,0.3,0.35,0.45}-{0,105,555,1005,2755,5505,13505},0),2)+LOOKUP(AE$2/12,{0,1500.001,4500.001,9000.001,35000.001,55000.001,80000.001},{0.03,0.1,0.2,0.25,0.3,0.35,0.45})*AE$2-LOOKUP(AE$2/12,{0,1500.001,4500.001,9000.001,35000.001,55000.001,80000.001},{0,105,555,1005,2755,5505,13505})</f>
        <v>5940</v>
      </c>
      <c r="AF36" s="2">
        <f>12*ROUND(MAX(($B36-3500)*{0.03,0.1,0.2,0.25,0.3,0.35,0.45}-{0,105,555,1005,2755,5505,13505},0),2)+LOOKUP(AF$2/12,{0,1500.001,4500.001,9000.001,35000.001,55000.001,80000.001},{0.03,0.1,0.2,0.25,0.3,0.35,0.45})*AF$2-LOOKUP(AF$2/12,{0,1500.001,4500.001,9000.001,35000.001,55000.001,80000.001},{0,105,555,1005,2755,5505,13505})</f>
        <v>5970</v>
      </c>
      <c r="AG36" s="2">
        <f>12*ROUND(MAX(($B36-3500)*{0.03,0.1,0.2,0.25,0.3,0.35,0.45}-{0,105,555,1005,2755,5505,13505},0),2)+LOOKUP(AG$2/12,{0,1500.001,4500.001,9000.001,35000.001,55000.001,80000.001},{0.03,0.1,0.2,0.25,0.3,0.35,0.45})*AG$2-LOOKUP(AG$2/12,{0,1500.001,4500.001,9000.001,35000.001,55000.001,80000.001},{0,105,555,1005,2755,5505,13505})</f>
        <v>6000</v>
      </c>
      <c r="AH36" s="2">
        <f>12*ROUND(MAX(($B36-3500)*{0.03,0.1,0.2,0.25,0.3,0.35,0.45}-{0,105,555,1005,2755,5505,13505},0),2)+LOOKUP(AH$2/12,{0,1500.001,4500.001,9000.001,35000.001,55000.001,80000.001},{0.03,0.1,0.2,0.25,0.3,0.35,0.45})*AH$2-LOOKUP(AH$2/12,{0,1500.001,4500.001,9000.001,35000.001,55000.001,80000.001},{0,105,555,1005,2755,5505,13505})</f>
        <v>6030</v>
      </c>
      <c r="AI36" s="2">
        <f>12*ROUND(MAX(($B36-3500)*{0.03,0.1,0.2,0.25,0.3,0.35,0.45}-{0,105,555,1005,2755,5505,13505},0),2)+LOOKUP(AI$2/12,{0,1500.001,4500.001,9000.001,35000.001,55000.001,80000.001},{0.03,0.1,0.2,0.25,0.3,0.35,0.45})*AI$2-LOOKUP(AI$2/12,{0,1500.001,4500.001,9000.001,35000.001,55000.001,80000.001},{0,105,555,1005,2755,5505,13505})</f>
        <v>6060</v>
      </c>
      <c r="AJ36" s="2">
        <f>12*ROUND(MAX(($B36-3500)*{0.03,0.1,0.2,0.25,0.3,0.35,0.45}-{0,105,555,1005,2755,5505,13505},0),2)+LOOKUP(AJ$2/12,{0,1500.001,4500.001,9000.001,35000.001,55000.001,80000.001},{0.03,0.1,0.2,0.25,0.3,0.35,0.45})*AJ$2-LOOKUP(AJ$2/12,{0,1500.001,4500.001,9000.001,35000.001,55000.001,80000.001},{0,105,555,1005,2755,5505,13505})</f>
        <v>6090</v>
      </c>
      <c r="AK36" s="2">
        <f>12*ROUND(MAX(($B36-3500)*{0.03,0.1,0.2,0.25,0.3,0.35,0.45}-{0,105,555,1005,2755,5505,13505},0),2)+LOOKUP(AK$2/12,{0,1500.001,4500.001,9000.001,35000.001,55000.001,80000.001},{0.03,0.1,0.2,0.25,0.3,0.35,0.45})*AK$2-LOOKUP(AK$2/12,{0,1500.001,4500.001,9000.001,35000.001,55000.001,80000.001},{0,105,555,1005,2755,5505,13505})</f>
        <v>6120</v>
      </c>
      <c r="AL36" s="2">
        <f>12*ROUND(MAX(($B36-3500)*{0.03,0.1,0.2,0.25,0.3,0.35,0.45}-{0,105,555,1005,2755,5505,13505},0),2)+LOOKUP(AL$2/12,{0,1500.001,4500.001,9000.001,35000.001,55000.001,80000.001},{0.03,0.1,0.2,0.25,0.3,0.35,0.45})*AL$2-LOOKUP(AL$2/12,{0,1500.001,4500.001,9000.001,35000.001,55000.001,80000.001},{0,105,555,1005,2755,5505,13505})</f>
        <v>7375</v>
      </c>
      <c r="AM36" s="2">
        <f>12*ROUND(MAX(($B36-3500)*{0.03,0.1,0.2,0.25,0.3,0.35,0.45}-{0,105,555,1005,2755,5505,13505},0),2)+LOOKUP(AM$2/12,{0,1500.001,4500.001,9000.001,35000.001,55000.001,80000.001},{0.03,0.1,0.2,0.25,0.3,0.35,0.45})*AM$2-LOOKUP(AM$2/12,{0,1500.001,4500.001,9000.001,35000.001,55000.001,80000.001},{0,105,555,1005,2755,5505,13505})</f>
        <v>7475</v>
      </c>
      <c r="AN36" s="2">
        <f>12*ROUND(MAX(($B36-3500)*{0.03,0.1,0.2,0.25,0.3,0.35,0.45}-{0,105,555,1005,2755,5505,13505},0),2)+LOOKUP(AN$2/12,{0,1500.001,4500.001,9000.001,35000.001,55000.001,80000.001},{0.03,0.1,0.2,0.25,0.3,0.35,0.45})*AN$2-LOOKUP(AN$2/12,{0,1500.001,4500.001,9000.001,35000.001,55000.001,80000.001},{0,105,555,1005,2755,5505,13505})</f>
        <v>7675</v>
      </c>
      <c r="AO36" s="2">
        <f>12*ROUND(MAX(($B36-3500)*{0.03,0.1,0.2,0.25,0.3,0.35,0.45}-{0,105,555,1005,2755,5505,13505},0),2)+LOOKUP(AO$2/12,{0,1500.001,4500.001,9000.001,35000.001,55000.001,80000.001},{0.03,0.1,0.2,0.25,0.3,0.35,0.45})*AO$2-LOOKUP(AO$2/12,{0,1500.001,4500.001,9000.001,35000.001,55000.001,80000.001},{0,105,555,1005,2755,5505,13505})</f>
        <v>7875</v>
      </c>
      <c r="AP36" s="2">
        <f>12*ROUND(MAX(($B36-3500)*{0.03,0.1,0.2,0.25,0.3,0.35,0.45}-{0,105,555,1005,2755,5505,13505},0),2)+LOOKUP(AP$2/12,{0,1500.001,4500.001,9000.001,35000.001,55000.001,80000.001},{0.03,0.1,0.2,0.25,0.3,0.35,0.45})*AP$2-LOOKUP(AP$2/12,{0,1500.001,4500.001,9000.001,35000.001,55000.001,80000.001},{0,105,555,1005,2755,5505,13505})</f>
        <v>8075</v>
      </c>
      <c r="AQ36" s="2">
        <f>12*ROUND(MAX(($B36-3500)*{0.03,0.1,0.2,0.25,0.3,0.35,0.45}-{0,105,555,1005,2755,5505,13505},0),2)+LOOKUP(AQ$2/12,{0,1500.001,4500.001,9000.001,35000.001,55000.001,80000.001},{0.03,0.1,0.2,0.25,0.3,0.35,0.45})*AQ$2-LOOKUP(AQ$2/12,{0,1500.001,4500.001,9000.001,35000.001,55000.001,80000.001},{0,105,555,1005,2755,5505,13505})</f>
        <v>8275</v>
      </c>
      <c r="AR36" s="2">
        <f>12*ROUND(MAX(($B36-3500)*{0.03,0.1,0.2,0.25,0.3,0.35,0.45}-{0,105,555,1005,2755,5505,13505},0),2)+LOOKUP(AR$2/12,{0,1500.001,4500.001,9000.001,35000.001,55000.001,80000.001},{0.03,0.1,0.2,0.25,0.3,0.35,0.45})*AR$2-LOOKUP(AR$2/12,{0,1500.001,4500.001,9000.001,35000.001,55000.001,80000.001},{0,105,555,1005,2755,5505,13505})</f>
        <v>8475</v>
      </c>
      <c r="AS36" s="2">
        <f>12*ROUND(MAX(($B36-3500)*{0.03,0.1,0.2,0.25,0.3,0.35,0.45}-{0,105,555,1005,2755,5505,13505},0),2)+LOOKUP(AS$2/12,{0,1500.001,4500.001,9000.001,35000.001,55000.001,80000.001},{0.03,0.1,0.2,0.25,0.3,0.35,0.45})*AS$2-LOOKUP(AS$2/12,{0,1500.001,4500.001,9000.001,35000.001,55000.001,80000.001},{0,105,555,1005,2755,5505,13505})</f>
        <v>8975</v>
      </c>
      <c r="AT36" s="12">
        <f>12*ROUND(MAX(($B36-3500)*{0.03,0.1,0.2,0.25,0.3,0.35,0.45}-{0,105,555,1005,2755,5505,13505},0),2)+LOOKUP(AT$2/12,{0,1500.001,4500.001,9000.001,35000.001,55000.001,80000.001},{0.03,0.1,0.2,0.25,0.3,0.35,0.45})*AT$2-LOOKUP(AT$2/12,{0,1500.001,4500.001,9000.001,35000.001,55000.001,80000.001},{0,105,555,1005,2755,5505,13505})</f>
        <v>9475</v>
      </c>
      <c r="AU36" s="2">
        <f>12*ROUND(MAX(($B36-3500)*{0.03,0.1,0.2,0.25,0.3,0.35,0.45}-{0,105,555,1005,2755,5505,13505},0),2)+LOOKUP(AU$2/12,{0,1500.001,4500.001,9000.001,35000.001,55000.001,80000.001},{0.03,0.1,0.2,0.25,0.3,0.35,0.45})*AU$2-LOOKUP(AU$2/12,{0,1500.001,4500.001,9000.001,35000.001,55000.001,80000.001},{0,105,555,1005,2755,5505,13505})</f>
        <v>9975</v>
      </c>
      <c r="AV36" s="2">
        <f>12*ROUND(MAX(($B36-3500)*{0.03,0.1,0.2,0.25,0.3,0.35,0.45}-{0,105,555,1005,2755,5505,13505},0),2)+LOOKUP(AV$2/12,{0,1500.001,4500.001,9000.001,35000.001,55000.001,80000.001},{0.03,0.1,0.2,0.25,0.3,0.35,0.45})*AV$2-LOOKUP(AV$2/12,{0,1500.001,4500.001,9000.001,35000.001,55000.001,80000.001},{0,105,555,1005,2755,5505,13505})</f>
        <v>10475</v>
      </c>
      <c r="AW36" s="2">
        <f>12*ROUND(MAX(($B36-3500)*{0.03,0.1,0.2,0.25,0.3,0.35,0.45}-{0,105,555,1005,2755,5505,13505},0),2)+LOOKUP(AW$2/12,{0,1500.001,4500.001,9000.001,35000.001,55000.001,80000.001},{0.03,0.1,0.2,0.25,0.3,0.35,0.45})*AW$2-LOOKUP(AW$2/12,{0,1500.001,4500.001,9000.001,35000.001,55000.001,80000.001},{0,105,555,1005,2755,5505,13505})</f>
        <v>16025</v>
      </c>
      <c r="AX36" s="2">
        <f>12*ROUND(MAX(($B36-3500)*{0.03,0.1,0.2,0.25,0.3,0.35,0.45}-{0,105,555,1005,2755,5505,13505},0),2)+LOOKUP(AX$2/12,{0,1500.001,4500.001,9000.001,35000.001,55000.001,80000.001},{0.03,0.1,0.2,0.25,0.3,0.35,0.45})*AX$2-LOOKUP(AX$2/12,{0,1500.001,4500.001,9000.001,35000.001,55000.001,80000.001},{0,105,555,1005,2755,5505,13505})</f>
        <v>17025</v>
      </c>
      <c r="AY36" s="2">
        <f>12*ROUND(MAX(($B36-3500)*{0.03,0.1,0.2,0.25,0.3,0.35,0.45}-{0,105,555,1005,2755,5505,13505},0),2)+LOOKUP(AY$2/12,{0,1500.001,4500.001,9000.001,35000.001,55000.001,80000.001},{0.03,0.1,0.2,0.25,0.3,0.35,0.45})*AY$2-LOOKUP(AY$2/12,{0,1500.001,4500.001,9000.001,35000.001,55000.001,80000.001},{0,105,555,1005,2755,5505,13505})</f>
        <v>18025</v>
      </c>
      <c r="AZ36" s="2">
        <f>12*ROUND(MAX(($B36-3500)*{0.03,0.1,0.2,0.25,0.3,0.35,0.45}-{0,105,555,1005,2755,5505,13505},0),2)+LOOKUP(AZ$2/12,{0,1500.001,4500.001,9000.001,35000.001,55000.001,80000.001},{0.03,0.1,0.2,0.25,0.3,0.35,0.45})*AZ$2-LOOKUP(AZ$2/12,{0,1500.001,4500.001,9000.001,35000.001,55000.001,80000.001},{0,105,555,1005,2755,5505,13505})</f>
        <v>19025</v>
      </c>
      <c r="BA36" s="2">
        <f>12*ROUND(MAX(($B36-3500)*{0.03,0.1,0.2,0.25,0.3,0.35,0.45}-{0,105,555,1005,2755,5505,13505},0),2)+LOOKUP(BA$2/12,{0,1500.001,4500.001,9000.001,35000.001,55000.001,80000.001},{0.03,0.1,0.2,0.25,0.3,0.35,0.45})*BA$2-LOOKUP(BA$2/12,{0,1500.001,4500.001,9000.001,35000.001,55000.001,80000.001},{0,105,555,1005,2755,5505,13505})</f>
        <v>20025</v>
      </c>
      <c r="BB36" s="2">
        <f>12*ROUND(MAX(($B36-3500)*{0.03,0.1,0.2,0.25,0.3,0.35,0.45}-{0,105,555,1005,2755,5505,13505},0),2)+LOOKUP(BB$2/12,{0,1500.001,4500.001,9000.001,35000.001,55000.001,80000.001},{0.03,0.1,0.2,0.25,0.3,0.35,0.45})*BB$2-LOOKUP(BB$2/12,{0,1500.001,4500.001,9000.001,35000.001,55000.001,80000.001},{0,105,555,1005,2755,5505,13505})</f>
        <v>21025</v>
      </c>
      <c r="BC36" s="2">
        <f>12*ROUND(MAX(($B36-3500)*{0.03,0.1,0.2,0.25,0.3,0.35,0.45}-{0,105,555,1005,2755,5505,13505},0),2)+LOOKUP(BC$2/12,{0,1500.001,4500.001,9000.001,35000.001,55000.001,80000.001},{0.03,0.1,0.2,0.25,0.3,0.35,0.45})*BC$2-LOOKUP(BC$2/12,{0,1500.001,4500.001,9000.001,35000.001,55000.001,80000.001},{0,105,555,1005,2755,5505,13505})</f>
        <v>22025</v>
      </c>
      <c r="BD36" s="2">
        <f>12*ROUND(MAX(($B36-3500)*{0.03,0.1,0.2,0.25,0.3,0.35,0.45}-{0,105,555,1005,2755,5505,13505},0),2)+LOOKUP(BD$2/12,{0,1500.001,4500.001,9000.001,35000.001,55000.001,80000.001},{0.03,0.1,0.2,0.25,0.3,0.35,0.45})*BD$2-LOOKUP(BD$2/12,{0,1500.001,4500.001,9000.001,35000.001,55000.001,80000.001},{0,105,555,1005,2755,5505,13505})</f>
        <v>23025</v>
      </c>
      <c r="BE36" s="2">
        <f>12*ROUND(MAX(($B36-3500)*{0.03,0.1,0.2,0.25,0.3,0.35,0.45}-{0,105,555,1005,2755,5505,13505},0),2)+LOOKUP(BE$2/12,{0,1500.001,4500.001,9000.001,35000.001,55000.001,80000.001},{0.03,0.1,0.2,0.25,0.3,0.35,0.45})*BE$2-LOOKUP(BE$2/12,{0,1500.001,4500.001,9000.001,35000.001,55000.001,80000.001},{0,105,555,1005,2755,5505,13505})</f>
        <v>24025</v>
      </c>
      <c r="BF36" s="2">
        <f>12*ROUND(MAX(($B36-3500)*{0.03,0.1,0.2,0.25,0.3,0.35,0.45}-{0,105,555,1005,2755,5505,13505},0),2)+LOOKUP(BF$2/12,{0,1500.001,4500.001,9000.001,35000.001,55000.001,80000.001},{0.03,0.1,0.2,0.25,0.3,0.35,0.45})*BF$2-LOOKUP(BF$2/12,{0,1500.001,4500.001,9000.001,35000.001,55000.001,80000.001},{0,105,555,1005,2755,5505,13505})</f>
        <v>25025</v>
      </c>
    </row>
    <row r="37" spans="1:58">
      <c r="A37" s="21"/>
      <c r="B37" s="22">
        <v>8800</v>
      </c>
      <c r="C37" s="24">
        <f>12*ROUND(MAX(($B37-3500)*{0.03,0.1,0.2,0.25,0.3,0.35,0.45}-{0,105,555,1005,2755,5505,13505},0),2)+LOOKUP(C$2/12,{0,1500.001,4500.001,9000.001,35000.001,55000.001,80000.001},{0.03,0.1,0.2,0.25,0.3,0.35,0.45})*C$2-LOOKUP(C$2/12,{0,1500.001,4500.001,9000.001,35000.001,55000.001,80000.001},{0,105,555,1005,2755,5505,13505})</f>
        <v>6060</v>
      </c>
      <c r="D37" s="24">
        <f>12*ROUND(MAX(($B37-3500)*{0.03,0.1,0.2,0.25,0.3,0.35,0.45}-{0,105,555,1005,2755,5505,13505},0),2)+LOOKUP(D$2/12,{0,1500.001,4500.001,9000.001,35000.001,55000.001,80000.001},{0.03,0.1,0.2,0.25,0.3,0.35,0.45})*D$2-LOOKUP(D$2/12,{0,1500.001,4500.001,9000.001,35000.001,55000.001,80000.001},{0,105,555,1005,2755,5505,13505})</f>
        <v>6066</v>
      </c>
      <c r="E37" s="24">
        <f>12*ROUND(MAX(($B37-3500)*{0.03,0.1,0.2,0.25,0.3,0.35,0.45}-{0,105,555,1005,2755,5505,13505},0),2)+LOOKUP(E$2/12,{0,1500.001,4500.001,9000.001,35000.001,55000.001,80000.001},{0.03,0.1,0.2,0.25,0.3,0.35,0.45})*E$2-LOOKUP(E$2/12,{0,1500.001,4500.001,9000.001,35000.001,55000.001,80000.001},{0,105,555,1005,2755,5505,13505})</f>
        <v>6072</v>
      </c>
      <c r="F37" s="24">
        <f>12*ROUND(MAX(($B37-3500)*{0.03,0.1,0.2,0.25,0.3,0.35,0.45}-{0,105,555,1005,2755,5505,13505},0),2)+LOOKUP(F$2/12,{0,1500.001,4500.001,9000.001,35000.001,55000.001,80000.001},{0.03,0.1,0.2,0.25,0.3,0.35,0.45})*F$2-LOOKUP(F$2/12,{0,1500.001,4500.001,9000.001,35000.001,55000.001,80000.001},{0,105,555,1005,2755,5505,13505})</f>
        <v>6078</v>
      </c>
      <c r="G37" s="24">
        <f>12*ROUND(MAX(($B37-3500)*{0.03,0.1,0.2,0.25,0.3,0.35,0.45}-{0,105,555,1005,2755,5505,13505},0),2)+LOOKUP(G$2/12,{0,1500.001,4500.001,9000.001,35000.001,55000.001,80000.001},{0.03,0.1,0.2,0.25,0.3,0.35,0.45})*G$2-LOOKUP(G$2/12,{0,1500.001,4500.001,9000.001,35000.001,55000.001,80000.001},{0,105,555,1005,2755,5505,13505})</f>
        <v>6084</v>
      </c>
      <c r="H37" s="24">
        <f>12*ROUND(MAX(($B37-3500)*{0.03,0.1,0.2,0.25,0.3,0.35,0.45}-{0,105,555,1005,2755,5505,13505},0),2)+LOOKUP(H$2/12,{0,1500.001,4500.001,9000.001,35000.001,55000.001,80000.001},{0.03,0.1,0.2,0.25,0.3,0.35,0.45})*H$2-LOOKUP(H$2/12,{0,1500.001,4500.001,9000.001,35000.001,55000.001,80000.001},{0,105,555,1005,2755,5505,13505})</f>
        <v>6090</v>
      </c>
      <c r="I37" s="24">
        <f>12*ROUND(MAX(($B37-3500)*{0.03,0.1,0.2,0.25,0.3,0.35,0.45}-{0,105,555,1005,2755,5505,13505},0),2)+LOOKUP(I$2/12,{0,1500.001,4500.001,9000.001,35000.001,55000.001,80000.001},{0.03,0.1,0.2,0.25,0.3,0.35,0.45})*I$2-LOOKUP(I$2/12,{0,1500.001,4500.001,9000.001,35000.001,55000.001,80000.001},{0,105,555,1005,2755,5505,13505})</f>
        <v>6096</v>
      </c>
      <c r="J37" s="24">
        <f>12*ROUND(MAX(($B37-3500)*{0.03,0.1,0.2,0.25,0.3,0.35,0.45}-{0,105,555,1005,2755,5505,13505},0),2)+LOOKUP(J$2/12,{0,1500.001,4500.001,9000.001,35000.001,55000.001,80000.001},{0.03,0.1,0.2,0.25,0.3,0.35,0.45})*J$2-LOOKUP(J$2/12,{0,1500.001,4500.001,9000.001,35000.001,55000.001,80000.001},{0,105,555,1005,2755,5505,13505})</f>
        <v>6102</v>
      </c>
      <c r="K37" s="24">
        <f>12*ROUND(MAX(($B37-3500)*{0.03,0.1,0.2,0.25,0.3,0.35,0.45}-{0,105,555,1005,2755,5505,13505},0),2)+LOOKUP(K$2/12,{0,1500.001,4500.001,9000.001,35000.001,55000.001,80000.001},{0.03,0.1,0.2,0.25,0.3,0.35,0.45})*K$2-LOOKUP(K$2/12,{0,1500.001,4500.001,9000.001,35000.001,55000.001,80000.001},{0,105,555,1005,2755,5505,13505})</f>
        <v>6108</v>
      </c>
      <c r="L37" s="24">
        <f>12*ROUND(MAX(($B37-3500)*{0.03,0.1,0.2,0.25,0.3,0.35,0.45}-{0,105,555,1005,2755,5505,13505},0),2)+LOOKUP(L$2/12,{0,1500.001,4500.001,9000.001,35000.001,55000.001,80000.001},{0.03,0.1,0.2,0.25,0.3,0.35,0.45})*L$2-LOOKUP(L$2/12,{0,1500.001,4500.001,9000.001,35000.001,55000.001,80000.001},{0,105,555,1005,2755,5505,13505})</f>
        <v>6114</v>
      </c>
      <c r="M37" s="29">
        <f>12*ROUND(MAX(($B37-3500)*{0.03,0.1,0.2,0.25,0.3,0.35,0.45}-{0,105,555,1005,2755,5505,13505},0),2)+LOOKUP(M$2/12,{0,1500.001,4500.001,9000.001,35000.001,55000.001,80000.001},{0.03,0.1,0.2,0.25,0.3,0.35,0.45})*M$2-LOOKUP(M$2/12,{0,1500.001,4500.001,9000.001,35000.001,55000.001,80000.001},{0,105,555,1005,2755,5505,13505})</f>
        <v>6120</v>
      </c>
      <c r="N37" s="24">
        <f>12*ROUND(MAX(($B37-3500)*{0.03,0.1,0.2,0.25,0.3,0.35,0.45}-{0,105,555,1005,2755,5505,13505},0),2)+LOOKUP(N$2/12,{0,1500.001,4500.001,9000.001,35000.001,55000.001,80000.001},{0.03,0.1,0.2,0.25,0.3,0.35,0.45})*N$2-LOOKUP(N$2/12,{0,1500.001,4500.001,9000.001,35000.001,55000.001,80000.001},{0,105,555,1005,2755,5505,13505})</f>
        <v>6135</v>
      </c>
      <c r="O37" s="24">
        <f>12*ROUND(MAX(($B37-3500)*{0.03,0.1,0.2,0.25,0.3,0.35,0.45}-{0,105,555,1005,2755,5505,13505},0),2)+LOOKUP(O$2/12,{0,1500.001,4500.001,9000.001,35000.001,55000.001,80000.001},{0.03,0.1,0.2,0.25,0.3,0.35,0.45})*O$2-LOOKUP(O$2/12,{0,1500.001,4500.001,9000.001,35000.001,55000.001,80000.001},{0,105,555,1005,2755,5505,13505})</f>
        <v>6150</v>
      </c>
      <c r="P37" s="24">
        <f>12*ROUND(MAX(($B37-3500)*{0.03,0.1,0.2,0.25,0.3,0.35,0.45}-{0,105,555,1005,2755,5505,13505},0),2)+LOOKUP(P$2/12,{0,1500.001,4500.001,9000.001,35000.001,55000.001,80000.001},{0.03,0.1,0.2,0.25,0.3,0.35,0.45})*P$2-LOOKUP(P$2/12,{0,1500.001,4500.001,9000.001,35000.001,55000.001,80000.001},{0,105,555,1005,2755,5505,13505})</f>
        <v>6165</v>
      </c>
      <c r="Q37" s="24">
        <f>12*ROUND(MAX(($B37-3500)*{0.03,0.1,0.2,0.25,0.3,0.35,0.45}-{0,105,555,1005,2755,5505,13505},0),2)+LOOKUP(Q$2/12,{0,1500.001,4500.001,9000.001,35000.001,55000.001,80000.001},{0.03,0.1,0.2,0.25,0.3,0.35,0.45})*Q$2-LOOKUP(Q$2/12,{0,1500.001,4500.001,9000.001,35000.001,55000.001,80000.001},{0,105,555,1005,2755,5505,13505})</f>
        <v>6180</v>
      </c>
      <c r="R37" s="24">
        <f>12*ROUND(MAX(($B37-3500)*{0.03,0.1,0.2,0.25,0.3,0.35,0.45}-{0,105,555,1005,2755,5505,13505},0),2)+LOOKUP(R$2/12,{0,1500.001,4500.001,9000.001,35000.001,55000.001,80000.001},{0.03,0.1,0.2,0.25,0.3,0.35,0.45})*R$2-LOOKUP(R$2/12,{0,1500.001,4500.001,9000.001,35000.001,55000.001,80000.001},{0,105,555,1005,2755,5505,13505})</f>
        <v>6195</v>
      </c>
      <c r="S37" s="24">
        <f>12*ROUND(MAX(($B37-3500)*{0.03,0.1,0.2,0.25,0.3,0.35,0.45}-{0,105,555,1005,2755,5505,13505},0),2)+LOOKUP(S$2/12,{0,1500.001,4500.001,9000.001,35000.001,55000.001,80000.001},{0.03,0.1,0.2,0.25,0.3,0.35,0.45})*S$2-LOOKUP(S$2/12,{0,1500.001,4500.001,9000.001,35000.001,55000.001,80000.001},{0,105,555,1005,2755,5505,13505})</f>
        <v>6210</v>
      </c>
      <c r="T37" s="2">
        <f>12*ROUND(MAX(($B37-3500)*{0.03,0.1,0.2,0.25,0.3,0.35,0.45}-{0,105,555,1005,2755,5505,13505},0),2)+LOOKUP(T$2/12,{0,1500.001,4500.001,9000.001,35000.001,55000.001,80000.001},{0.03,0.1,0.2,0.25,0.3,0.35,0.45})*T$2-LOOKUP(T$2/12,{0,1500.001,4500.001,9000.001,35000.001,55000.001,80000.001},{0,105,555,1005,2755,5505,13505})</f>
        <v>6225</v>
      </c>
      <c r="U37" s="2">
        <f>12*ROUND(MAX(($B37-3500)*{0.03,0.1,0.2,0.25,0.3,0.35,0.45}-{0,105,555,1005,2755,5505,13505},0),2)+LOOKUP(U$2/12,{0,1500.001,4500.001,9000.001,35000.001,55000.001,80000.001},{0.03,0.1,0.2,0.25,0.3,0.35,0.45})*U$2-LOOKUP(U$2/12,{0,1500.001,4500.001,9000.001,35000.001,55000.001,80000.001},{0,105,555,1005,2755,5505,13505})</f>
        <v>6240</v>
      </c>
      <c r="V37" s="2">
        <f>12*ROUND(MAX(($B37-3500)*{0.03,0.1,0.2,0.25,0.3,0.35,0.45}-{0,105,555,1005,2755,5505,13505},0),2)+LOOKUP(V$2/12,{0,1500.001,4500.001,9000.001,35000.001,55000.001,80000.001},{0.03,0.1,0.2,0.25,0.3,0.35,0.45})*V$2-LOOKUP(V$2/12,{0,1500.001,4500.001,9000.001,35000.001,55000.001,80000.001},{0,105,555,1005,2755,5505,13505})</f>
        <v>6255</v>
      </c>
      <c r="W37" s="2">
        <f>12*ROUND(MAX(($B37-3500)*{0.03,0.1,0.2,0.25,0.3,0.35,0.45}-{0,105,555,1005,2755,5505,13505},0),2)+LOOKUP(W$2/12,{0,1500.001,4500.001,9000.001,35000.001,55000.001,80000.001},{0.03,0.1,0.2,0.25,0.3,0.35,0.45})*W$2-LOOKUP(W$2/12,{0,1500.001,4500.001,9000.001,35000.001,55000.001,80000.001},{0,105,555,1005,2755,5505,13505})</f>
        <v>6270</v>
      </c>
      <c r="X37" s="2">
        <f>12*ROUND(MAX(($B37-3500)*{0.03,0.1,0.2,0.25,0.3,0.35,0.45}-{0,105,555,1005,2755,5505,13505},0),2)+LOOKUP(X$2/12,{0,1500.001,4500.001,9000.001,35000.001,55000.001,80000.001},{0.03,0.1,0.2,0.25,0.3,0.35,0.45})*X$2-LOOKUP(X$2/12,{0,1500.001,4500.001,9000.001,35000.001,55000.001,80000.001},{0,105,555,1005,2755,5505,13505})</f>
        <v>6285</v>
      </c>
      <c r="Y37" s="2">
        <f>12*ROUND(MAX(($B37-3500)*{0.03,0.1,0.2,0.25,0.3,0.35,0.45}-{0,105,555,1005,2755,5505,13505},0),2)+LOOKUP(Y$2/12,{0,1500.001,4500.001,9000.001,35000.001,55000.001,80000.001},{0.03,0.1,0.2,0.25,0.3,0.35,0.45})*Y$2-LOOKUP(Y$2/12,{0,1500.001,4500.001,9000.001,35000.001,55000.001,80000.001},{0,105,555,1005,2755,5505,13505})</f>
        <v>6300</v>
      </c>
      <c r="Z37" s="2">
        <f>12*ROUND(MAX(($B37-3500)*{0.03,0.1,0.2,0.25,0.3,0.35,0.45}-{0,105,555,1005,2755,5505,13505},0),2)+LOOKUP(Z$2/12,{0,1500.001,4500.001,9000.001,35000.001,55000.001,80000.001},{0.03,0.1,0.2,0.25,0.3,0.35,0.45})*Z$2-LOOKUP(Z$2/12,{0,1500.001,4500.001,9000.001,35000.001,55000.001,80000.001},{0,105,555,1005,2755,5505,13505})</f>
        <v>6315</v>
      </c>
      <c r="AA37" s="2">
        <f>12*ROUND(MAX(($B37-3500)*{0.03,0.1,0.2,0.25,0.3,0.35,0.45}-{0,105,555,1005,2755,5505,13505},0),2)+LOOKUP(AA$2/12,{0,1500.001,4500.001,9000.001,35000.001,55000.001,80000.001},{0.03,0.1,0.2,0.25,0.3,0.35,0.45})*AA$2-LOOKUP(AA$2/12,{0,1500.001,4500.001,9000.001,35000.001,55000.001,80000.001},{0,105,555,1005,2755,5505,13505})</f>
        <v>6330</v>
      </c>
      <c r="AB37" s="2">
        <f>12*ROUND(MAX(($B37-3500)*{0.03,0.1,0.2,0.25,0.3,0.35,0.45}-{0,105,555,1005,2755,5505,13505},0),2)+LOOKUP(AB$2/12,{0,1500.001,4500.001,9000.001,35000.001,55000.001,80000.001},{0.03,0.1,0.2,0.25,0.3,0.35,0.45})*AB$2-LOOKUP(AB$2/12,{0,1500.001,4500.001,9000.001,35000.001,55000.001,80000.001},{0,105,555,1005,2755,5505,13505})</f>
        <v>6345</v>
      </c>
      <c r="AC37" s="12">
        <f>12*ROUND(MAX(($B37-3500)*{0.03,0.1,0.2,0.25,0.3,0.35,0.45}-{0,105,555,1005,2755,5505,13505},0),2)+LOOKUP(AC$2/12,{0,1500.001,4500.001,9000.001,35000.001,55000.001,80000.001},{0.03,0.1,0.2,0.25,0.3,0.35,0.45})*AC$2-LOOKUP(AC$2/12,{0,1500.001,4500.001,9000.001,35000.001,55000.001,80000.001},{0,105,555,1005,2755,5505,13505})</f>
        <v>6360</v>
      </c>
      <c r="AD37" s="2">
        <f>12*ROUND(MAX(($B37-3500)*{0.03,0.1,0.2,0.25,0.3,0.35,0.45}-{0,105,555,1005,2755,5505,13505},0),2)+LOOKUP(AD$2/12,{0,1500.001,4500.001,9000.001,35000.001,55000.001,80000.001},{0.03,0.1,0.2,0.25,0.3,0.35,0.45})*AD$2-LOOKUP(AD$2/12,{0,1500.001,4500.001,9000.001,35000.001,55000.001,80000.001},{0,105,555,1005,2755,5505,13505})</f>
        <v>6390</v>
      </c>
      <c r="AE37" s="2">
        <f>12*ROUND(MAX(($B37-3500)*{0.03,0.1,0.2,0.25,0.3,0.35,0.45}-{0,105,555,1005,2755,5505,13505},0),2)+LOOKUP(AE$2/12,{0,1500.001,4500.001,9000.001,35000.001,55000.001,80000.001},{0.03,0.1,0.2,0.25,0.3,0.35,0.45})*AE$2-LOOKUP(AE$2/12,{0,1500.001,4500.001,9000.001,35000.001,55000.001,80000.001},{0,105,555,1005,2755,5505,13505})</f>
        <v>6420</v>
      </c>
      <c r="AF37" s="2">
        <f>12*ROUND(MAX(($B37-3500)*{0.03,0.1,0.2,0.25,0.3,0.35,0.45}-{0,105,555,1005,2755,5505,13505},0),2)+LOOKUP(AF$2/12,{0,1500.001,4500.001,9000.001,35000.001,55000.001,80000.001},{0.03,0.1,0.2,0.25,0.3,0.35,0.45})*AF$2-LOOKUP(AF$2/12,{0,1500.001,4500.001,9000.001,35000.001,55000.001,80000.001},{0,105,555,1005,2755,5505,13505})</f>
        <v>6450</v>
      </c>
      <c r="AG37" s="2">
        <f>12*ROUND(MAX(($B37-3500)*{0.03,0.1,0.2,0.25,0.3,0.35,0.45}-{0,105,555,1005,2755,5505,13505},0),2)+LOOKUP(AG$2/12,{0,1500.001,4500.001,9000.001,35000.001,55000.001,80000.001},{0.03,0.1,0.2,0.25,0.3,0.35,0.45})*AG$2-LOOKUP(AG$2/12,{0,1500.001,4500.001,9000.001,35000.001,55000.001,80000.001},{0,105,555,1005,2755,5505,13505})</f>
        <v>6480</v>
      </c>
      <c r="AH37" s="2">
        <f>12*ROUND(MAX(($B37-3500)*{0.03,0.1,0.2,0.25,0.3,0.35,0.45}-{0,105,555,1005,2755,5505,13505},0),2)+LOOKUP(AH$2/12,{0,1500.001,4500.001,9000.001,35000.001,55000.001,80000.001},{0.03,0.1,0.2,0.25,0.3,0.35,0.45})*AH$2-LOOKUP(AH$2/12,{0,1500.001,4500.001,9000.001,35000.001,55000.001,80000.001},{0,105,555,1005,2755,5505,13505})</f>
        <v>6510</v>
      </c>
      <c r="AI37" s="2">
        <f>12*ROUND(MAX(($B37-3500)*{0.03,0.1,0.2,0.25,0.3,0.35,0.45}-{0,105,555,1005,2755,5505,13505},0),2)+LOOKUP(AI$2/12,{0,1500.001,4500.001,9000.001,35000.001,55000.001,80000.001},{0.03,0.1,0.2,0.25,0.3,0.35,0.45})*AI$2-LOOKUP(AI$2/12,{0,1500.001,4500.001,9000.001,35000.001,55000.001,80000.001},{0,105,555,1005,2755,5505,13505})</f>
        <v>6540</v>
      </c>
      <c r="AJ37" s="2">
        <f>12*ROUND(MAX(($B37-3500)*{0.03,0.1,0.2,0.25,0.3,0.35,0.45}-{0,105,555,1005,2755,5505,13505},0),2)+LOOKUP(AJ$2/12,{0,1500.001,4500.001,9000.001,35000.001,55000.001,80000.001},{0.03,0.1,0.2,0.25,0.3,0.35,0.45})*AJ$2-LOOKUP(AJ$2/12,{0,1500.001,4500.001,9000.001,35000.001,55000.001,80000.001},{0,105,555,1005,2755,5505,13505})</f>
        <v>6570</v>
      </c>
      <c r="AK37" s="2">
        <f>12*ROUND(MAX(($B37-3500)*{0.03,0.1,0.2,0.25,0.3,0.35,0.45}-{0,105,555,1005,2755,5505,13505},0),2)+LOOKUP(AK$2/12,{0,1500.001,4500.001,9000.001,35000.001,55000.001,80000.001},{0.03,0.1,0.2,0.25,0.3,0.35,0.45})*AK$2-LOOKUP(AK$2/12,{0,1500.001,4500.001,9000.001,35000.001,55000.001,80000.001},{0,105,555,1005,2755,5505,13505})</f>
        <v>6600</v>
      </c>
      <c r="AL37" s="2">
        <f>12*ROUND(MAX(($B37-3500)*{0.03,0.1,0.2,0.25,0.3,0.35,0.45}-{0,105,555,1005,2755,5505,13505},0),2)+LOOKUP(AL$2/12,{0,1500.001,4500.001,9000.001,35000.001,55000.001,80000.001},{0.03,0.1,0.2,0.25,0.3,0.35,0.45})*AL$2-LOOKUP(AL$2/12,{0,1500.001,4500.001,9000.001,35000.001,55000.001,80000.001},{0,105,555,1005,2755,5505,13505})</f>
        <v>7855</v>
      </c>
      <c r="AM37" s="2">
        <f>12*ROUND(MAX(($B37-3500)*{0.03,0.1,0.2,0.25,0.3,0.35,0.45}-{0,105,555,1005,2755,5505,13505},0),2)+LOOKUP(AM$2/12,{0,1500.001,4500.001,9000.001,35000.001,55000.001,80000.001},{0.03,0.1,0.2,0.25,0.3,0.35,0.45})*AM$2-LOOKUP(AM$2/12,{0,1500.001,4500.001,9000.001,35000.001,55000.001,80000.001},{0,105,555,1005,2755,5505,13505})</f>
        <v>7955</v>
      </c>
      <c r="AN37" s="2">
        <f>12*ROUND(MAX(($B37-3500)*{0.03,0.1,0.2,0.25,0.3,0.35,0.45}-{0,105,555,1005,2755,5505,13505},0),2)+LOOKUP(AN$2/12,{0,1500.001,4500.001,9000.001,35000.001,55000.001,80000.001},{0.03,0.1,0.2,0.25,0.3,0.35,0.45})*AN$2-LOOKUP(AN$2/12,{0,1500.001,4500.001,9000.001,35000.001,55000.001,80000.001},{0,105,555,1005,2755,5505,13505})</f>
        <v>8155</v>
      </c>
      <c r="AO37" s="2">
        <f>12*ROUND(MAX(($B37-3500)*{0.03,0.1,0.2,0.25,0.3,0.35,0.45}-{0,105,555,1005,2755,5505,13505},0),2)+LOOKUP(AO$2/12,{0,1500.001,4500.001,9000.001,35000.001,55000.001,80000.001},{0.03,0.1,0.2,0.25,0.3,0.35,0.45})*AO$2-LOOKUP(AO$2/12,{0,1500.001,4500.001,9000.001,35000.001,55000.001,80000.001},{0,105,555,1005,2755,5505,13505})</f>
        <v>8355</v>
      </c>
      <c r="AP37" s="2">
        <f>12*ROUND(MAX(($B37-3500)*{0.03,0.1,0.2,0.25,0.3,0.35,0.45}-{0,105,555,1005,2755,5505,13505},0),2)+LOOKUP(AP$2/12,{0,1500.001,4500.001,9000.001,35000.001,55000.001,80000.001},{0.03,0.1,0.2,0.25,0.3,0.35,0.45})*AP$2-LOOKUP(AP$2/12,{0,1500.001,4500.001,9000.001,35000.001,55000.001,80000.001},{0,105,555,1005,2755,5505,13505})</f>
        <v>8555</v>
      </c>
      <c r="AQ37" s="2">
        <f>12*ROUND(MAX(($B37-3500)*{0.03,0.1,0.2,0.25,0.3,0.35,0.45}-{0,105,555,1005,2755,5505,13505},0),2)+LOOKUP(AQ$2/12,{0,1500.001,4500.001,9000.001,35000.001,55000.001,80000.001},{0.03,0.1,0.2,0.25,0.3,0.35,0.45})*AQ$2-LOOKUP(AQ$2/12,{0,1500.001,4500.001,9000.001,35000.001,55000.001,80000.001},{0,105,555,1005,2755,5505,13505})</f>
        <v>8755</v>
      </c>
      <c r="AR37" s="2">
        <f>12*ROUND(MAX(($B37-3500)*{0.03,0.1,0.2,0.25,0.3,0.35,0.45}-{0,105,555,1005,2755,5505,13505},0),2)+LOOKUP(AR$2/12,{0,1500.001,4500.001,9000.001,35000.001,55000.001,80000.001},{0.03,0.1,0.2,0.25,0.3,0.35,0.45})*AR$2-LOOKUP(AR$2/12,{0,1500.001,4500.001,9000.001,35000.001,55000.001,80000.001},{0,105,555,1005,2755,5505,13505})</f>
        <v>8955</v>
      </c>
      <c r="AS37" s="2">
        <f>12*ROUND(MAX(($B37-3500)*{0.03,0.1,0.2,0.25,0.3,0.35,0.45}-{0,105,555,1005,2755,5505,13505},0),2)+LOOKUP(AS$2/12,{0,1500.001,4500.001,9000.001,35000.001,55000.001,80000.001},{0.03,0.1,0.2,0.25,0.3,0.35,0.45})*AS$2-LOOKUP(AS$2/12,{0,1500.001,4500.001,9000.001,35000.001,55000.001,80000.001},{0,105,555,1005,2755,5505,13505})</f>
        <v>9455</v>
      </c>
      <c r="AT37" s="12">
        <f>12*ROUND(MAX(($B37-3500)*{0.03,0.1,0.2,0.25,0.3,0.35,0.45}-{0,105,555,1005,2755,5505,13505},0),2)+LOOKUP(AT$2/12,{0,1500.001,4500.001,9000.001,35000.001,55000.001,80000.001},{0.03,0.1,0.2,0.25,0.3,0.35,0.45})*AT$2-LOOKUP(AT$2/12,{0,1500.001,4500.001,9000.001,35000.001,55000.001,80000.001},{0,105,555,1005,2755,5505,13505})</f>
        <v>9955</v>
      </c>
      <c r="AU37" s="2">
        <f>12*ROUND(MAX(($B37-3500)*{0.03,0.1,0.2,0.25,0.3,0.35,0.45}-{0,105,555,1005,2755,5505,13505},0),2)+LOOKUP(AU$2/12,{0,1500.001,4500.001,9000.001,35000.001,55000.001,80000.001},{0.03,0.1,0.2,0.25,0.3,0.35,0.45})*AU$2-LOOKUP(AU$2/12,{0,1500.001,4500.001,9000.001,35000.001,55000.001,80000.001},{0,105,555,1005,2755,5505,13505})</f>
        <v>10455</v>
      </c>
      <c r="AV37" s="2">
        <f>12*ROUND(MAX(($B37-3500)*{0.03,0.1,0.2,0.25,0.3,0.35,0.45}-{0,105,555,1005,2755,5505,13505},0),2)+LOOKUP(AV$2/12,{0,1500.001,4500.001,9000.001,35000.001,55000.001,80000.001},{0.03,0.1,0.2,0.25,0.3,0.35,0.45})*AV$2-LOOKUP(AV$2/12,{0,1500.001,4500.001,9000.001,35000.001,55000.001,80000.001},{0,105,555,1005,2755,5505,13505})</f>
        <v>10955</v>
      </c>
      <c r="AW37" s="2">
        <f>12*ROUND(MAX(($B37-3500)*{0.03,0.1,0.2,0.25,0.3,0.35,0.45}-{0,105,555,1005,2755,5505,13505},0),2)+LOOKUP(AW$2/12,{0,1500.001,4500.001,9000.001,35000.001,55000.001,80000.001},{0.03,0.1,0.2,0.25,0.3,0.35,0.45})*AW$2-LOOKUP(AW$2/12,{0,1500.001,4500.001,9000.001,35000.001,55000.001,80000.001},{0,105,555,1005,2755,5505,13505})</f>
        <v>16505</v>
      </c>
      <c r="AX37" s="2">
        <f>12*ROUND(MAX(($B37-3500)*{0.03,0.1,0.2,0.25,0.3,0.35,0.45}-{0,105,555,1005,2755,5505,13505},0),2)+LOOKUP(AX$2/12,{0,1500.001,4500.001,9000.001,35000.001,55000.001,80000.001},{0.03,0.1,0.2,0.25,0.3,0.35,0.45})*AX$2-LOOKUP(AX$2/12,{0,1500.001,4500.001,9000.001,35000.001,55000.001,80000.001},{0,105,555,1005,2755,5505,13505})</f>
        <v>17505</v>
      </c>
      <c r="AY37" s="2">
        <f>12*ROUND(MAX(($B37-3500)*{0.03,0.1,0.2,0.25,0.3,0.35,0.45}-{0,105,555,1005,2755,5505,13505},0),2)+LOOKUP(AY$2/12,{0,1500.001,4500.001,9000.001,35000.001,55000.001,80000.001},{0.03,0.1,0.2,0.25,0.3,0.35,0.45})*AY$2-LOOKUP(AY$2/12,{0,1500.001,4500.001,9000.001,35000.001,55000.001,80000.001},{0,105,555,1005,2755,5505,13505})</f>
        <v>18505</v>
      </c>
      <c r="AZ37" s="2">
        <f>12*ROUND(MAX(($B37-3500)*{0.03,0.1,0.2,0.25,0.3,0.35,0.45}-{0,105,555,1005,2755,5505,13505},0),2)+LOOKUP(AZ$2/12,{0,1500.001,4500.001,9000.001,35000.001,55000.001,80000.001},{0.03,0.1,0.2,0.25,0.3,0.35,0.45})*AZ$2-LOOKUP(AZ$2/12,{0,1500.001,4500.001,9000.001,35000.001,55000.001,80000.001},{0,105,555,1005,2755,5505,13505})</f>
        <v>19505</v>
      </c>
      <c r="BA37" s="2">
        <f>12*ROUND(MAX(($B37-3500)*{0.03,0.1,0.2,0.25,0.3,0.35,0.45}-{0,105,555,1005,2755,5505,13505},0),2)+LOOKUP(BA$2/12,{0,1500.001,4500.001,9000.001,35000.001,55000.001,80000.001},{0.03,0.1,0.2,0.25,0.3,0.35,0.45})*BA$2-LOOKUP(BA$2/12,{0,1500.001,4500.001,9000.001,35000.001,55000.001,80000.001},{0,105,555,1005,2755,5505,13505})</f>
        <v>20505</v>
      </c>
      <c r="BB37" s="2">
        <f>12*ROUND(MAX(($B37-3500)*{0.03,0.1,0.2,0.25,0.3,0.35,0.45}-{0,105,555,1005,2755,5505,13505},0),2)+LOOKUP(BB$2/12,{0,1500.001,4500.001,9000.001,35000.001,55000.001,80000.001},{0.03,0.1,0.2,0.25,0.3,0.35,0.45})*BB$2-LOOKUP(BB$2/12,{0,1500.001,4500.001,9000.001,35000.001,55000.001,80000.001},{0,105,555,1005,2755,5505,13505})</f>
        <v>21505</v>
      </c>
      <c r="BC37" s="2">
        <f>12*ROUND(MAX(($B37-3500)*{0.03,0.1,0.2,0.25,0.3,0.35,0.45}-{0,105,555,1005,2755,5505,13505},0),2)+LOOKUP(BC$2/12,{0,1500.001,4500.001,9000.001,35000.001,55000.001,80000.001},{0.03,0.1,0.2,0.25,0.3,0.35,0.45})*BC$2-LOOKUP(BC$2/12,{0,1500.001,4500.001,9000.001,35000.001,55000.001,80000.001},{0,105,555,1005,2755,5505,13505})</f>
        <v>22505</v>
      </c>
      <c r="BD37" s="2">
        <f>12*ROUND(MAX(($B37-3500)*{0.03,0.1,0.2,0.25,0.3,0.35,0.45}-{0,105,555,1005,2755,5505,13505},0),2)+LOOKUP(BD$2/12,{0,1500.001,4500.001,9000.001,35000.001,55000.001,80000.001},{0.03,0.1,0.2,0.25,0.3,0.35,0.45})*BD$2-LOOKUP(BD$2/12,{0,1500.001,4500.001,9000.001,35000.001,55000.001,80000.001},{0,105,555,1005,2755,5505,13505})</f>
        <v>23505</v>
      </c>
      <c r="BE37" s="2">
        <f>12*ROUND(MAX(($B37-3500)*{0.03,0.1,0.2,0.25,0.3,0.35,0.45}-{0,105,555,1005,2755,5505,13505},0),2)+LOOKUP(BE$2/12,{0,1500.001,4500.001,9000.001,35000.001,55000.001,80000.001},{0.03,0.1,0.2,0.25,0.3,0.35,0.45})*BE$2-LOOKUP(BE$2/12,{0,1500.001,4500.001,9000.001,35000.001,55000.001,80000.001},{0,105,555,1005,2755,5505,13505})</f>
        <v>24505</v>
      </c>
      <c r="BF37" s="2">
        <f>12*ROUND(MAX(($B37-3500)*{0.03,0.1,0.2,0.25,0.3,0.35,0.45}-{0,105,555,1005,2755,5505,13505},0),2)+LOOKUP(BF$2/12,{0,1500.001,4500.001,9000.001,35000.001,55000.001,80000.001},{0.03,0.1,0.2,0.25,0.3,0.35,0.45})*BF$2-LOOKUP(BF$2/12,{0,1500.001,4500.001,9000.001,35000.001,55000.001,80000.001},{0,105,555,1005,2755,5505,13505})</f>
        <v>25505</v>
      </c>
    </row>
    <row r="38" spans="1:58">
      <c r="A38" s="21"/>
      <c r="B38" s="22">
        <v>9000</v>
      </c>
      <c r="C38" s="24">
        <f>12*ROUND(MAX(($B38-3500)*{0.03,0.1,0.2,0.25,0.3,0.35,0.45}-{0,105,555,1005,2755,5505,13505},0),2)+LOOKUP(C$2/12,{0,1500.001,4500.001,9000.001,35000.001,55000.001,80000.001},{0.03,0.1,0.2,0.25,0.3,0.35,0.45})*C$2-LOOKUP(C$2/12,{0,1500.001,4500.001,9000.001,35000.001,55000.001,80000.001},{0,105,555,1005,2755,5505,13505})</f>
        <v>6540</v>
      </c>
      <c r="D38" s="24">
        <f>12*ROUND(MAX(($B38-3500)*{0.03,0.1,0.2,0.25,0.3,0.35,0.45}-{0,105,555,1005,2755,5505,13505},0),2)+LOOKUP(D$2/12,{0,1500.001,4500.001,9000.001,35000.001,55000.001,80000.001},{0.03,0.1,0.2,0.25,0.3,0.35,0.45})*D$2-LOOKUP(D$2/12,{0,1500.001,4500.001,9000.001,35000.001,55000.001,80000.001},{0,105,555,1005,2755,5505,13505})</f>
        <v>6546</v>
      </c>
      <c r="E38" s="24">
        <f>12*ROUND(MAX(($B38-3500)*{0.03,0.1,0.2,0.25,0.3,0.35,0.45}-{0,105,555,1005,2755,5505,13505},0),2)+LOOKUP(E$2/12,{0,1500.001,4500.001,9000.001,35000.001,55000.001,80000.001},{0.03,0.1,0.2,0.25,0.3,0.35,0.45})*E$2-LOOKUP(E$2/12,{0,1500.001,4500.001,9000.001,35000.001,55000.001,80000.001},{0,105,555,1005,2755,5505,13505})</f>
        <v>6552</v>
      </c>
      <c r="F38" s="24">
        <f>12*ROUND(MAX(($B38-3500)*{0.03,0.1,0.2,0.25,0.3,0.35,0.45}-{0,105,555,1005,2755,5505,13505},0),2)+LOOKUP(F$2/12,{0,1500.001,4500.001,9000.001,35000.001,55000.001,80000.001},{0.03,0.1,0.2,0.25,0.3,0.35,0.45})*F$2-LOOKUP(F$2/12,{0,1500.001,4500.001,9000.001,35000.001,55000.001,80000.001},{0,105,555,1005,2755,5505,13505})</f>
        <v>6558</v>
      </c>
      <c r="G38" s="24">
        <f>12*ROUND(MAX(($B38-3500)*{0.03,0.1,0.2,0.25,0.3,0.35,0.45}-{0,105,555,1005,2755,5505,13505},0),2)+LOOKUP(G$2/12,{0,1500.001,4500.001,9000.001,35000.001,55000.001,80000.001},{0.03,0.1,0.2,0.25,0.3,0.35,0.45})*G$2-LOOKUP(G$2/12,{0,1500.001,4500.001,9000.001,35000.001,55000.001,80000.001},{0,105,555,1005,2755,5505,13505})</f>
        <v>6564</v>
      </c>
      <c r="H38" s="24">
        <f>12*ROUND(MAX(($B38-3500)*{0.03,0.1,0.2,0.25,0.3,0.35,0.45}-{0,105,555,1005,2755,5505,13505},0),2)+LOOKUP(H$2/12,{0,1500.001,4500.001,9000.001,35000.001,55000.001,80000.001},{0.03,0.1,0.2,0.25,0.3,0.35,0.45})*H$2-LOOKUP(H$2/12,{0,1500.001,4500.001,9000.001,35000.001,55000.001,80000.001},{0,105,555,1005,2755,5505,13505})</f>
        <v>6570</v>
      </c>
      <c r="I38" s="24">
        <f>12*ROUND(MAX(($B38-3500)*{0.03,0.1,0.2,0.25,0.3,0.35,0.45}-{0,105,555,1005,2755,5505,13505},0),2)+LOOKUP(I$2/12,{0,1500.001,4500.001,9000.001,35000.001,55000.001,80000.001},{0.03,0.1,0.2,0.25,0.3,0.35,0.45})*I$2-LOOKUP(I$2/12,{0,1500.001,4500.001,9000.001,35000.001,55000.001,80000.001},{0,105,555,1005,2755,5505,13505})</f>
        <v>6576</v>
      </c>
      <c r="J38" s="24">
        <f>12*ROUND(MAX(($B38-3500)*{0.03,0.1,0.2,0.25,0.3,0.35,0.45}-{0,105,555,1005,2755,5505,13505},0),2)+LOOKUP(J$2/12,{0,1500.001,4500.001,9000.001,35000.001,55000.001,80000.001},{0.03,0.1,0.2,0.25,0.3,0.35,0.45})*J$2-LOOKUP(J$2/12,{0,1500.001,4500.001,9000.001,35000.001,55000.001,80000.001},{0,105,555,1005,2755,5505,13505})</f>
        <v>6582</v>
      </c>
      <c r="K38" s="24">
        <f>12*ROUND(MAX(($B38-3500)*{0.03,0.1,0.2,0.25,0.3,0.35,0.45}-{0,105,555,1005,2755,5505,13505},0),2)+LOOKUP(K$2/12,{0,1500.001,4500.001,9000.001,35000.001,55000.001,80000.001},{0.03,0.1,0.2,0.25,0.3,0.35,0.45})*K$2-LOOKUP(K$2/12,{0,1500.001,4500.001,9000.001,35000.001,55000.001,80000.001},{0,105,555,1005,2755,5505,13505})</f>
        <v>6588</v>
      </c>
      <c r="L38" s="24">
        <f>12*ROUND(MAX(($B38-3500)*{0.03,0.1,0.2,0.25,0.3,0.35,0.45}-{0,105,555,1005,2755,5505,13505},0),2)+LOOKUP(L$2/12,{0,1500.001,4500.001,9000.001,35000.001,55000.001,80000.001},{0.03,0.1,0.2,0.25,0.3,0.35,0.45})*L$2-LOOKUP(L$2/12,{0,1500.001,4500.001,9000.001,35000.001,55000.001,80000.001},{0,105,555,1005,2755,5505,13505})</f>
        <v>6594</v>
      </c>
      <c r="M38" s="29">
        <f>12*ROUND(MAX(($B38-3500)*{0.03,0.1,0.2,0.25,0.3,0.35,0.45}-{0,105,555,1005,2755,5505,13505},0),2)+LOOKUP(M$2/12,{0,1500.001,4500.001,9000.001,35000.001,55000.001,80000.001},{0.03,0.1,0.2,0.25,0.3,0.35,0.45})*M$2-LOOKUP(M$2/12,{0,1500.001,4500.001,9000.001,35000.001,55000.001,80000.001},{0,105,555,1005,2755,5505,13505})</f>
        <v>6600</v>
      </c>
      <c r="N38" s="24">
        <f>12*ROUND(MAX(($B38-3500)*{0.03,0.1,0.2,0.25,0.3,0.35,0.45}-{0,105,555,1005,2755,5505,13505},0),2)+LOOKUP(N$2/12,{0,1500.001,4500.001,9000.001,35000.001,55000.001,80000.001},{0.03,0.1,0.2,0.25,0.3,0.35,0.45})*N$2-LOOKUP(N$2/12,{0,1500.001,4500.001,9000.001,35000.001,55000.001,80000.001},{0,105,555,1005,2755,5505,13505})</f>
        <v>6615</v>
      </c>
      <c r="O38" s="24">
        <f>12*ROUND(MAX(($B38-3500)*{0.03,0.1,0.2,0.25,0.3,0.35,0.45}-{0,105,555,1005,2755,5505,13505},0),2)+LOOKUP(O$2/12,{0,1500.001,4500.001,9000.001,35000.001,55000.001,80000.001},{0.03,0.1,0.2,0.25,0.3,0.35,0.45})*O$2-LOOKUP(O$2/12,{0,1500.001,4500.001,9000.001,35000.001,55000.001,80000.001},{0,105,555,1005,2755,5505,13505})</f>
        <v>6630</v>
      </c>
      <c r="P38" s="24">
        <f>12*ROUND(MAX(($B38-3500)*{0.03,0.1,0.2,0.25,0.3,0.35,0.45}-{0,105,555,1005,2755,5505,13505},0),2)+LOOKUP(P$2/12,{0,1500.001,4500.001,9000.001,35000.001,55000.001,80000.001},{0.03,0.1,0.2,0.25,0.3,0.35,0.45})*P$2-LOOKUP(P$2/12,{0,1500.001,4500.001,9000.001,35000.001,55000.001,80000.001},{0,105,555,1005,2755,5505,13505})</f>
        <v>6645</v>
      </c>
      <c r="Q38" s="24">
        <f>12*ROUND(MAX(($B38-3500)*{0.03,0.1,0.2,0.25,0.3,0.35,0.45}-{0,105,555,1005,2755,5505,13505},0),2)+LOOKUP(Q$2/12,{0,1500.001,4500.001,9000.001,35000.001,55000.001,80000.001},{0.03,0.1,0.2,0.25,0.3,0.35,0.45})*Q$2-LOOKUP(Q$2/12,{0,1500.001,4500.001,9000.001,35000.001,55000.001,80000.001},{0,105,555,1005,2755,5505,13505})</f>
        <v>6660</v>
      </c>
      <c r="R38" s="24">
        <f>12*ROUND(MAX(($B38-3500)*{0.03,0.1,0.2,0.25,0.3,0.35,0.45}-{0,105,555,1005,2755,5505,13505},0),2)+LOOKUP(R$2/12,{0,1500.001,4500.001,9000.001,35000.001,55000.001,80000.001},{0.03,0.1,0.2,0.25,0.3,0.35,0.45})*R$2-LOOKUP(R$2/12,{0,1500.001,4500.001,9000.001,35000.001,55000.001,80000.001},{0,105,555,1005,2755,5505,13505})</f>
        <v>6675</v>
      </c>
      <c r="S38" s="24">
        <f>12*ROUND(MAX(($B38-3500)*{0.03,0.1,0.2,0.25,0.3,0.35,0.45}-{0,105,555,1005,2755,5505,13505},0),2)+LOOKUP(S$2/12,{0,1500.001,4500.001,9000.001,35000.001,55000.001,80000.001},{0.03,0.1,0.2,0.25,0.3,0.35,0.45})*S$2-LOOKUP(S$2/12,{0,1500.001,4500.001,9000.001,35000.001,55000.001,80000.001},{0,105,555,1005,2755,5505,13505})</f>
        <v>6690</v>
      </c>
      <c r="T38" s="2">
        <f>12*ROUND(MAX(($B38-3500)*{0.03,0.1,0.2,0.25,0.3,0.35,0.45}-{0,105,555,1005,2755,5505,13505},0),2)+LOOKUP(T$2/12,{0,1500.001,4500.001,9000.001,35000.001,55000.001,80000.001},{0.03,0.1,0.2,0.25,0.3,0.35,0.45})*T$2-LOOKUP(T$2/12,{0,1500.001,4500.001,9000.001,35000.001,55000.001,80000.001},{0,105,555,1005,2755,5505,13505})</f>
        <v>6705</v>
      </c>
      <c r="U38" s="2">
        <f>12*ROUND(MAX(($B38-3500)*{0.03,0.1,0.2,0.25,0.3,0.35,0.45}-{0,105,555,1005,2755,5505,13505},0),2)+LOOKUP(U$2/12,{0,1500.001,4500.001,9000.001,35000.001,55000.001,80000.001},{0.03,0.1,0.2,0.25,0.3,0.35,0.45})*U$2-LOOKUP(U$2/12,{0,1500.001,4500.001,9000.001,35000.001,55000.001,80000.001},{0,105,555,1005,2755,5505,13505})</f>
        <v>6720</v>
      </c>
      <c r="V38" s="2">
        <f>12*ROUND(MAX(($B38-3500)*{0.03,0.1,0.2,0.25,0.3,0.35,0.45}-{0,105,555,1005,2755,5505,13505},0),2)+LOOKUP(V$2/12,{0,1500.001,4500.001,9000.001,35000.001,55000.001,80000.001},{0.03,0.1,0.2,0.25,0.3,0.35,0.45})*V$2-LOOKUP(V$2/12,{0,1500.001,4500.001,9000.001,35000.001,55000.001,80000.001},{0,105,555,1005,2755,5505,13505})</f>
        <v>6735</v>
      </c>
      <c r="W38" s="2">
        <f>12*ROUND(MAX(($B38-3500)*{0.03,0.1,0.2,0.25,0.3,0.35,0.45}-{0,105,555,1005,2755,5505,13505},0),2)+LOOKUP(W$2/12,{0,1500.001,4500.001,9000.001,35000.001,55000.001,80000.001},{0.03,0.1,0.2,0.25,0.3,0.35,0.45})*W$2-LOOKUP(W$2/12,{0,1500.001,4500.001,9000.001,35000.001,55000.001,80000.001},{0,105,555,1005,2755,5505,13505})</f>
        <v>6750</v>
      </c>
      <c r="X38" s="2">
        <f>12*ROUND(MAX(($B38-3500)*{0.03,0.1,0.2,0.25,0.3,0.35,0.45}-{0,105,555,1005,2755,5505,13505},0),2)+LOOKUP(X$2/12,{0,1500.001,4500.001,9000.001,35000.001,55000.001,80000.001},{0.03,0.1,0.2,0.25,0.3,0.35,0.45})*X$2-LOOKUP(X$2/12,{0,1500.001,4500.001,9000.001,35000.001,55000.001,80000.001},{0,105,555,1005,2755,5505,13505})</f>
        <v>6765</v>
      </c>
      <c r="Y38" s="2">
        <f>12*ROUND(MAX(($B38-3500)*{0.03,0.1,0.2,0.25,0.3,0.35,0.45}-{0,105,555,1005,2755,5505,13505},0),2)+LOOKUP(Y$2/12,{0,1500.001,4500.001,9000.001,35000.001,55000.001,80000.001},{0.03,0.1,0.2,0.25,0.3,0.35,0.45})*Y$2-LOOKUP(Y$2/12,{0,1500.001,4500.001,9000.001,35000.001,55000.001,80000.001},{0,105,555,1005,2755,5505,13505})</f>
        <v>6780</v>
      </c>
      <c r="Z38" s="2">
        <f>12*ROUND(MAX(($B38-3500)*{0.03,0.1,0.2,0.25,0.3,0.35,0.45}-{0,105,555,1005,2755,5505,13505},0),2)+LOOKUP(Z$2/12,{0,1500.001,4500.001,9000.001,35000.001,55000.001,80000.001},{0.03,0.1,0.2,0.25,0.3,0.35,0.45})*Z$2-LOOKUP(Z$2/12,{0,1500.001,4500.001,9000.001,35000.001,55000.001,80000.001},{0,105,555,1005,2755,5505,13505})</f>
        <v>6795</v>
      </c>
      <c r="AA38" s="2">
        <f>12*ROUND(MAX(($B38-3500)*{0.03,0.1,0.2,0.25,0.3,0.35,0.45}-{0,105,555,1005,2755,5505,13505},0),2)+LOOKUP(AA$2/12,{0,1500.001,4500.001,9000.001,35000.001,55000.001,80000.001},{0.03,0.1,0.2,0.25,0.3,0.35,0.45})*AA$2-LOOKUP(AA$2/12,{0,1500.001,4500.001,9000.001,35000.001,55000.001,80000.001},{0,105,555,1005,2755,5505,13505})</f>
        <v>6810</v>
      </c>
      <c r="AB38" s="2">
        <f>12*ROUND(MAX(($B38-3500)*{0.03,0.1,0.2,0.25,0.3,0.35,0.45}-{0,105,555,1005,2755,5505,13505},0),2)+LOOKUP(AB$2/12,{0,1500.001,4500.001,9000.001,35000.001,55000.001,80000.001},{0.03,0.1,0.2,0.25,0.3,0.35,0.45})*AB$2-LOOKUP(AB$2/12,{0,1500.001,4500.001,9000.001,35000.001,55000.001,80000.001},{0,105,555,1005,2755,5505,13505})</f>
        <v>6825</v>
      </c>
      <c r="AC38" s="12">
        <f>12*ROUND(MAX(($B38-3500)*{0.03,0.1,0.2,0.25,0.3,0.35,0.45}-{0,105,555,1005,2755,5505,13505},0),2)+LOOKUP(AC$2/12,{0,1500.001,4500.001,9000.001,35000.001,55000.001,80000.001},{0.03,0.1,0.2,0.25,0.3,0.35,0.45})*AC$2-LOOKUP(AC$2/12,{0,1500.001,4500.001,9000.001,35000.001,55000.001,80000.001},{0,105,555,1005,2755,5505,13505})</f>
        <v>6840</v>
      </c>
      <c r="AD38" s="2">
        <f>12*ROUND(MAX(($B38-3500)*{0.03,0.1,0.2,0.25,0.3,0.35,0.45}-{0,105,555,1005,2755,5505,13505},0),2)+LOOKUP(AD$2/12,{0,1500.001,4500.001,9000.001,35000.001,55000.001,80000.001},{0.03,0.1,0.2,0.25,0.3,0.35,0.45})*AD$2-LOOKUP(AD$2/12,{0,1500.001,4500.001,9000.001,35000.001,55000.001,80000.001},{0,105,555,1005,2755,5505,13505})</f>
        <v>6870</v>
      </c>
      <c r="AE38" s="2">
        <f>12*ROUND(MAX(($B38-3500)*{0.03,0.1,0.2,0.25,0.3,0.35,0.45}-{0,105,555,1005,2755,5505,13505},0),2)+LOOKUP(AE$2/12,{0,1500.001,4500.001,9000.001,35000.001,55000.001,80000.001},{0.03,0.1,0.2,0.25,0.3,0.35,0.45})*AE$2-LOOKUP(AE$2/12,{0,1500.001,4500.001,9000.001,35000.001,55000.001,80000.001},{0,105,555,1005,2755,5505,13505})</f>
        <v>6900</v>
      </c>
      <c r="AF38" s="2">
        <f>12*ROUND(MAX(($B38-3500)*{0.03,0.1,0.2,0.25,0.3,0.35,0.45}-{0,105,555,1005,2755,5505,13505},0),2)+LOOKUP(AF$2/12,{0,1500.001,4500.001,9000.001,35000.001,55000.001,80000.001},{0.03,0.1,0.2,0.25,0.3,0.35,0.45})*AF$2-LOOKUP(AF$2/12,{0,1500.001,4500.001,9000.001,35000.001,55000.001,80000.001},{0,105,555,1005,2755,5505,13505})</f>
        <v>6930</v>
      </c>
      <c r="AG38" s="2">
        <f>12*ROUND(MAX(($B38-3500)*{0.03,0.1,0.2,0.25,0.3,0.35,0.45}-{0,105,555,1005,2755,5505,13505},0),2)+LOOKUP(AG$2/12,{0,1500.001,4500.001,9000.001,35000.001,55000.001,80000.001},{0.03,0.1,0.2,0.25,0.3,0.35,0.45})*AG$2-LOOKUP(AG$2/12,{0,1500.001,4500.001,9000.001,35000.001,55000.001,80000.001},{0,105,555,1005,2755,5505,13505})</f>
        <v>6960</v>
      </c>
      <c r="AH38" s="2">
        <f>12*ROUND(MAX(($B38-3500)*{0.03,0.1,0.2,0.25,0.3,0.35,0.45}-{0,105,555,1005,2755,5505,13505},0),2)+LOOKUP(AH$2/12,{0,1500.001,4500.001,9000.001,35000.001,55000.001,80000.001},{0.03,0.1,0.2,0.25,0.3,0.35,0.45})*AH$2-LOOKUP(AH$2/12,{0,1500.001,4500.001,9000.001,35000.001,55000.001,80000.001},{0,105,555,1005,2755,5505,13505})</f>
        <v>6990</v>
      </c>
      <c r="AI38" s="2">
        <f>12*ROUND(MAX(($B38-3500)*{0.03,0.1,0.2,0.25,0.3,0.35,0.45}-{0,105,555,1005,2755,5505,13505},0),2)+LOOKUP(AI$2/12,{0,1500.001,4500.001,9000.001,35000.001,55000.001,80000.001},{0.03,0.1,0.2,0.25,0.3,0.35,0.45})*AI$2-LOOKUP(AI$2/12,{0,1500.001,4500.001,9000.001,35000.001,55000.001,80000.001},{0,105,555,1005,2755,5505,13505})</f>
        <v>7020</v>
      </c>
      <c r="AJ38" s="2">
        <f>12*ROUND(MAX(($B38-3500)*{0.03,0.1,0.2,0.25,0.3,0.35,0.45}-{0,105,555,1005,2755,5505,13505},0),2)+LOOKUP(AJ$2/12,{0,1500.001,4500.001,9000.001,35000.001,55000.001,80000.001},{0.03,0.1,0.2,0.25,0.3,0.35,0.45})*AJ$2-LOOKUP(AJ$2/12,{0,1500.001,4500.001,9000.001,35000.001,55000.001,80000.001},{0,105,555,1005,2755,5505,13505})</f>
        <v>7050</v>
      </c>
      <c r="AK38" s="2">
        <f>12*ROUND(MAX(($B38-3500)*{0.03,0.1,0.2,0.25,0.3,0.35,0.45}-{0,105,555,1005,2755,5505,13505},0),2)+LOOKUP(AK$2/12,{0,1500.001,4500.001,9000.001,35000.001,55000.001,80000.001},{0.03,0.1,0.2,0.25,0.3,0.35,0.45})*AK$2-LOOKUP(AK$2/12,{0,1500.001,4500.001,9000.001,35000.001,55000.001,80000.001},{0,105,555,1005,2755,5505,13505})</f>
        <v>7080</v>
      </c>
      <c r="AL38" s="2">
        <f>12*ROUND(MAX(($B38-3500)*{0.03,0.1,0.2,0.25,0.3,0.35,0.45}-{0,105,555,1005,2755,5505,13505},0),2)+LOOKUP(AL$2/12,{0,1500.001,4500.001,9000.001,35000.001,55000.001,80000.001},{0.03,0.1,0.2,0.25,0.3,0.35,0.45})*AL$2-LOOKUP(AL$2/12,{0,1500.001,4500.001,9000.001,35000.001,55000.001,80000.001},{0,105,555,1005,2755,5505,13505})</f>
        <v>8335</v>
      </c>
      <c r="AM38" s="2">
        <f>12*ROUND(MAX(($B38-3500)*{0.03,0.1,0.2,0.25,0.3,0.35,0.45}-{0,105,555,1005,2755,5505,13505},0),2)+LOOKUP(AM$2/12,{0,1500.001,4500.001,9000.001,35000.001,55000.001,80000.001},{0.03,0.1,0.2,0.25,0.3,0.35,0.45})*AM$2-LOOKUP(AM$2/12,{0,1500.001,4500.001,9000.001,35000.001,55000.001,80000.001},{0,105,555,1005,2755,5505,13505})</f>
        <v>8435</v>
      </c>
      <c r="AN38" s="2">
        <f>12*ROUND(MAX(($B38-3500)*{0.03,0.1,0.2,0.25,0.3,0.35,0.45}-{0,105,555,1005,2755,5505,13505},0),2)+LOOKUP(AN$2/12,{0,1500.001,4500.001,9000.001,35000.001,55000.001,80000.001},{0.03,0.1,0.2,0.25,0.3,0.35,0.45})*AN$2-LOOKUP(AN$2/12,{0,1500.001,4500.001,9000.001,35000.001,55000.001,80000.001},{0,105,555,1005,2755,5505,13505})</f>
        <v>8635</v>
      </c>
      <c r="AO38" s="2">
        <f>12*ROUND(MAX(($B38-3500)*{0.03,0.1,0.2,0.25,0.3,0.35,0.45}-{0,105,555,1005,2755,5505,13505},0),2)+LOOKUP(AO$2/12,{0,1500.001,4500.001,9000.001,35000.001,55000.001,80000.001},{0.03,0.1,0.2,0.25,0.3,0.35,0.45})*AO$2-LOOKUP(AO$2/12,{0,1500.001,4500.001,9000.001,35000.001,55000.001,80000.001},{0,105,555,1005,2755,5505,13505})</f>
        <v>8835</v>
      </c>
      <c r="AP38" s="2">
        <f>12*ROUND(MAX(($B38-3500)*{0.03,0.1,0.2,0.25,0.3,0.35,0.45}-{0,105,555,1005,2755,5505,13505},0),2)+LOOKUP(AP$2/12,{0,1500.001,4500.001,9000.001,35000.001,55000.001,80000.001},{0.03,0.1,0.2,0.25,0.3,0.35,0.45})*AP$2-LOOKUP(AP$2/12,{0,1500.001,4500.001,9000.001,35000.001,55000.001,80000.001},{0,105,555,1005,2755,5505,13505})</f>
        <v>9035</v>
      </c>
      <c r="AQ38" s="2">
        <f>12*ROUND(MAX(($B38-3500)*{0.03,0.1,0.2,0.25,0.3,0.35,0.45}-{0,105,555,1005,2755,5505,13505},0),2)+LOOKUP(AQ$2/12,{0,1500.001,4500.001,9000.001,35000.001,55000.001,80000.001},{0.03,0.1,0.2,0.25,0.3,0.35,0.45})*AQ$2-LOOKUP(AQ$2/12,{0,1500.001,4500.001,9000.001,35000.001,55000.001,80000.001},{0,105,555,1005,2755,5505,13505})</f>
        <v>9235</v>
      </c>
      <c r="AR38" s="2">
        <f>12*ROUND(MAX(($B38-3500)*{0.03,0.1,0.2,0.25,0.3,0.35,0.45}-{0,105,555,1005,2755,5505,13505},0),2)+LOOKUP(AR$2/12,{0,1500.001,4500.001,9000.001,35000.001,55000.001,80000.001},{0.03,0.1,0.2,0.25,0.3,0.35,0.45})*AR$2-LOOKUP(AR$2/12,{0,1500.001,4500.001,9000.001,35000.001,55000.001,80000.001},{0,105,555,1005,2755,5505,13505})</f>
        <v>9435</v>
      </c>
      <c r="AS38" s="2">
        <f>12*ROUND(MAX(($B38-3500)*{0.03,0.1,0.2,0.25,0.3,0.35,0.45}-{0,105,555,1005,2755,5505,13505},0),2)+LOOKUP(AS$2/12,{0,1500.001,4500.001,9000.001,35000.001,55000.001,80000.001},{0.03,0.1,0.2,0.25,0.3,0.35,0.45})*AS$2-LOOKUP(AS$2/12,{0,1500.001,4500.001,9000.001,35000.001,55000.001,80000.001},{0,105,555,1005,2755,5505,13505})</f>
        <v>9935</v>
      </c>
      <c r="AT38" s="12">
        <f>12*ROUND(MAX(($B38-3500)*{0.03,0.1,0.2,0.25,0.3,0.35,0.45}-{0,105,555,1005,2755,5505,13505},0),2)+LOOKUP(AT$2/12,{0,1500.001,4500.001,9000.001,35000.001,55000.001,80000.001},{0.03,0.1,0.2,0.25,0.3,0.35,0.45})*AT$2-LOOKUP(AT$2/12,{0,1500.001,4500.001,9000.001,35000.001,55000.001,80000.001},{0,105,555,1005,2755,5505,13505})</f>
        <v>10435</v>
      </c>
      <c r="AU38" s="2">
        <f>12*ROUND(MAX(($B38-3500)*{0.03,0.1,0.2,0.25,0.3,0.35,0.45}-{0,105,555,1005,2755,5505,13505},0),2)+LOOKUP(AU$2/12,{0,1500.001,4500.001,9000.001,35000.001,55000.001,80000.001},{0.03,0.1,0.2,0.25,0.3,0.35,0.45})*AU$2-LOOKUP(AU$2/12,{0,1500.001,4500.001,9000.001,35000.001,55000.001,80000.001},{0,105,555,1005,2755,5505,13505})</f>
        <v>10935</v>
      </c>
      <c r="AV38" s="2">
        <f>12*ROUND(MAX(($B38-3500)*{0.03,0.1,0.2,0.25,0.3,0.35,0.45}-{0,105,555,1005,2755,5505,13505},0),2)+LOOKUP(AV$2/12,{0,1500.001,4500.001,9000.001,35000.001,55000.001,80000.001},{0.03,0.1,0.2,0.25,0.3,0.35,0.45})*AV$2-LOOKUP(AV$2/12,{0,1500.001,4500.001,9000.001,35000.001,55000.001,80000.001},{0,105,555,1005,2755,5505,13505})</f>
        <v>11435</v>
      </c>
      <c r="AW38" s="2">
        <f>12*ROUND(MAX(($B38-3500)*{0.03,0.1,0.2,0.25,0.3,0.35,0.45}-{0,105,555,1005,2755,5505,13505},0),2)+LOOKUP(AW$2/12,{0,1500.001,4500.001,9000.001,35000.001,55000.001,80000.001},{0.03,0.1,0.2,0.25,0.3,0.35,0.45})*AW$2-LOOKUP(AW$2/12,{0,1500.001,4500.001,9000.001,35000.001,55000.001,80000.001},{0,105,555,1005,2755,5505,13505})</f>
        <v>16985</v>
      </c>
      <c r="AX38" s="2">
        <f>12*ROUND(MAX(($B38-3500)*{0.03,0.1,0.2,0.25,0.3,0.35,0.45}-{0,105,555,1005,2755,5505,13505},0),2)+LOOKUP(AX$2/12,{0,1500.001,4500.001,9000.001,35000.001,55000.001,80000.001},{0.03,0.1,0.2,0.25,0.3,0.35,0.45})*AX$2-LOOKUP(AX$2/12,{0,1500.001,4500.001,9000.001,35000.001,55000.001,80000.001},{0,105,555,1005,2755,5505,13505})</f>
        <v>17985</v>
      </c>
      <c r="AY38" s="2">
        <f>12*ROUND(MAX(($B38-3500)*{0.03,0.1,0.2,0.25,0.3,0.35,0.45}-{0,105,555,1005,2755,5505,13505},0),2)+LOOKUP(AY$2/12,{0,1500.001,4500.001,9000.001,35000.001,55000.001,80000.001},{0.03,0.1,0.2,0.25,0.3,0.35,0.45})*AY$2-LOOKUP(AY$2/12,{0,1500.001,4500.001,9000.001,35000.001,55000.001,80000.001},{0,105,555,1005,2755,5505,13505})</f>
        <v>18985</v>
      </c>
      <c r="AZ38" s="2">
        <f>12*ROUND(MAX(($B38-3500)*{0.03,0.1,0.2,0.25,0.3,0.35,0.45}-{0,105,555,1005,2755,5505,13505},0),2)+LOOKUP(AZ$2/12,{0,1500.001,4500.001,9000.001,35000.001,55000.001,80000.001},{0.03,0.1,0.2,0.25,0.3,0.35,0.45})*AZ$2-LOOKUP(AZ$2/12,{0,1500.001,4500.001,9000.001,35000.001,55000.001,80000.001},{0,105,555,1005,2755,5505,13505})</f>
        <v>19985</v>
      </c>
      <c r="BA38" s="2">
        <f>12*ROUND(MAX(($B38-3500)*{0.03,0.1,0.2,0.25,0.3,0.35,0.45}-{0,105,555,1005,2755,5505,13505},0),2)+LOOKUP(BA$2/12,{0,1500.001,4500.001,9000.001,35000.001,55000.001,80000.001},{0.03,0.1,0.2,0.25,0.3,0.35,0.45})*BA$2-LOOKUP(BA$2/12,{0,1500.001,4500.001,9000.001,35000.001,55000.001,80000.001},{0,105,555,1005,2755,5505,13505})</f>
        <v>20985</v>
      </c>
      <c r="BB38" s="2">
        <f>12*ROUND(MAX(($B38-3500)*{0.03,0.1,0.2,0.25,0.3,0.35,0.45}-{0,105,555,1005,2755,5505,13505},0),2)+LOOKUP(BB$2/12,{0,1500.001,4500.001,9000.001,35000.001,55000.001,80000.001},{0.03,0.1,0.2,0.25,0.3,0.35,0.45})*BB$2-LOOKUP(BB$2/12,{0,1500.001,4500.001,9000.001,35000.001,55000.001,80000.001},{0,105,555,1005,2755,5505,13505})</f>
        <v>21985</v>
      </c>
      <c r="BC38" s="2">
        <f>12*ROUND(MAX(($B38-3500)*{0.03,0.1,0.2,0.25,0.3,0.35,0.45}-{0,105,555,1005,2755,5505,13505},0),2)+LOOKUP(BC$2/12,{0,1500.001,4500.001,9000.001,35000.001,55000.001,80000.001},{0.03,0.1,0.2,0.25,0.3,0.35,0.45})*BC$2-LOOKUP(BC$2/12,{0,1500.001,4500.001,9000.001,35000.001,55000.001,80000.001},{0,105,555,1005,2755,5505,13505})</f>
        <v>22985</v>
      </c>
      <c r="BD38" s="2">
        <f>12*ROUND(MAX(($B38-3500)*{0.03,0.1,0.2,0.25,0.3,0.35,0.45}-{0,105,555,1005,2755,5505,13505},0),2)+LOOKUP(BD$2/12,{0,1500.001,4500.001,9000.001,35000.001,55000.001,80000.001},{0.03,0.1,0.2,0.25,0.3,0.35,0.45})*BD$2-LOOKUP(BD$2/12,{0,1500.001,4500.001,9000.001,35000.001,55000.001,80000.001},{0,105,555,1005,2755,5505,13505})</f>
        <v>23985</v>
      </c>
      <c r="BE38" s="2">
        <f>12*ROUND(MAX(($B38-3500)*{0.03,0.1,0.2,0.25,0.3,0.35,0.45}-{0,105,555,1005,2755,5505,13505},0),2)+LOOKUP(BE$2/12,{0,1500.001,4500.001,9000.001,35000.001,55000.001,80000.001},{0.03,0.1,0.2,0.25,0.3,0.35,0.45})*BE$2-LOOKUP(BE$2/12,{0,1500.001,4500.001,9000.001,35000.001,55000.001,80000.001},{0,105,555,1005,2755,5505,13505})</f>
        <v>24985</v>
      </c>
      <c r="BF38" s="2">
        <f>12*ROUND(MAX(($B38-3500)*{0.03,0.1,0.2,0.25,0.3,0.35,0.45}-{0,105,555,1005,2755,5505,13505},0),2)+LOOKUP(BF$2/12,{0,1500.001,4500.001,9000.001,35000.001,55000.001,80000.001},{0.03,0.1,0.2,0.25,0.3,0.35,0.45})*BF$2-LOOKUP(BF$2/12,{0,1500.001,4500.001,9000.001,35000.001,55000.001,80000.001},{0,105,555,1005,2755,5505,13505})</f>
        <v>25985</v>
      </c>
    </row>
    <row r="39" spans="1:58">
      <c r="A39" s="21"/>
      <c r="B39" s="22">
        <v>9200</v>
      </c>
      <c r="C39" s="24">
        <f>12*ROUND(MAX(($B39-3500)*{0.03,0.1,0.2,0.25,0.3,0.35,0.45}-{0,105,555,1005,2755,5505,13505},0),2)+LOOKUP(C$2/12,{0,1500.001,4500.001,9000.001,35000.001,55000.001,80000.001},{0.03,0.1,0.2,0.25,0.3,0.35,0.45})*C$2-LOOKUP(C$2/12,{0,1500.001,4500.001,9000.001,35000.001,55000.001,80000.001},{0,105,555,1005,2755,5505,13505})</f>
        <v>7020</v>
      </c>
      <c r="D39" s="24">
        <f>12*ROUND(MAX(($B39-3500)*{0.03,0.1,0.2,0.25,0.3,0.35,0.45}-{0,105,555,1005,2755,5505,13505},0),2)+LOOKUP(D$2/12,{0,1500.001,4500.001,9000.001,35000.001,55000.001,80000.001},{0.03,0.1,0.2,0.25,0.3,0.35,0.45})*D$2-LOOKUP(D$2/12,{0,1500.001,4500.001,9000.001,35000.001,55000.001,80000.001},{0,105,555,1005,2755,5505,13505})</f>
        <v>7026</v>
      </c>
      <c r="E39" s="24">
        <f>12*ROUND(MAX(($B39-3500)*{0.03,0.1,0.2,0.25,0.3,0.35,0.45}-{0,105,555,1005,2755,5505,13505},0),2)+LOOKUP(E$2/12,{0,1500.001,4500.001,9000.001,35000.001,55000.001,80000.001},{0.03,0.1,0.2,0.25,0.3,0.35,0.45})*E$2-LOOKUP(E$2/12,{0,1500.001,4500.001,9000.001,35000.001,55000.001,80000.001},{0,105,555,1005,2755,5505,13505})</f>
        <v>7032</v>
      </c>
      <c r="F39" s="24">
        <f>12*ROUND(MAX(($B39-3500)*{0.03,0.1,0.2,0.25,0.3,0.35,0.45}-{0,105,555,1005,2755,5505,13505},0),2)+LOOKUP(F$2/12,{0,1500.001,4500.001,9000.001,35000.001,55000.001,80000.001},{0.03,0.1,0.2,0.25,0.3,0.35,0.45})*F$2-LOOKUP(F$2/12,{0,1500.001,4500.001,9000.001,35000.001,55000.001,80000.001},{0,105,555,1005,2755,5505,13505})</f>
        <v>7038</v>
      </c>
      <c r="G39" s="24">
        <f>12*ROUND(MAX(($B39-3500)*{0.03,0.1,0.2,0.25,0.3,0.35,0.45}-{0,105,555,1005,2755,5505,13505},0),2)+LOOKUP(G$2/12,{0,1500.001,4500.001,9000.001,35000.001,55000.001,80000.001},{0.03,0.1,0.2,0.25,0.3,0.35,0.45})*G$2-LOOKUP(G$2/12,{0,1500.001,4500.001,9000.001,35000.001,55000.001,80000.001},{0,105,555,1005,2755,5505,13505})</f>
        <v>7044</v>
      </c>
      <c r="H39" s="24">
        <f>12*ROUND(MAX(($B39-3500)*{0.03,0.1,0.2,0.25,0.3,0.35,0.45}-{0,105,555,1005,2755,5505,13505},0),2)+LOOKUP(H$2/12,{0,1500.001,4500.001,9000.001,35000.001,55000.001,80000.001},{0.03,0.1,0.2,0.25,0.3,0.35,0.45})*H$2-LOOKUP(H$2/12,{0,1500.001,4500.001,9000.001,35000.001,55000.001,80000.001},{0,105,555,1005,2755,5505,13505})</f>
        <v>7050</v>
      </c>
      <c r="I39" s="24">
        <f>12*ROUND(MAX(($B39-3500)*{0.03,0.1,0.2,0.25,0.3,0.35,0.45}-{0,105,555,1005,2755,5505,13505},0),2)+LOOKUP(I$2/12,{0,1500.001,4500.001,9000.001,35000.001,55000.001,80000.001},{0.03,0.1,0.2,0.25,0.3,0.35,0.45})*I$2-LOOKUP(I$2/12,{0,1500.001,4500.001,9000.001,35000.001,55000.001,80000.001},{0,105,555,1005,2755,5505,13505})</f>
        <v>7056</v>
      </c>
      <c r="J39" s="24">
        <f>12*ROUND(MAX(($B39-3500)*{0.03,0.1,0.2,0.25,0.3,0.35,0.45}-{0,105,555,1005,2755,5505,13505},0),2)+LOOKUP(J$2/12,{0,1500.001,4500.001,9000.001,35000.001,55000.001,80000.001},{0.03,0.1,0.2,0.25,0.3,0.35,0.45})*J$2-LOOKUP(J$2/12,{0,1500.001,4500.001,9000.001,35000.001,55000.001,80000.001},{0,105,555,1005,2755,5505,13505})</f>
        <v>7062</v>
      </c>
      <c r="K39" s="24">
        <f>12*ROUND(MAX(($B39-3500)*{0.03,0.1,0.2,0.25,0.3,0.35,0.45}-{0,105,555,1005,2755,5505,13505},0),2)+LOOKUP(K$2/12,{0,1500.001,4500.001,9000.001,35000.001,55000.001,80000.001},{0.03,0.1,0.2,0.25,0.3,0.35,0.45})*K$2-LOOKUP(K$2/12,{0,1500.001,4500.001,9000.001,35000.001,55000.001,80000.001},{0,105,555,1005,2755,5505,13505})</f>
        <v>7068</v>
      </c>
      <c r="L39" s="24">
        <f>12*ROUND(MAX(($B39-3500)*{0.03,0.1,0.2,0.25,0.3,0.35,0.45}-{0,105,555,1005,2755,5505,13505},0),2)+LOOKUP(L$2/12,{0,1500.001,4500.001,9000.001,35000.001,55000.001,80000.001},{0.03,0.1,0.2,0.25,0.3,0.35,0.45})*L$2-LOOKUP(L$2/12,{0,1500.001,4500.001,9000.001,35000.001,55000.001,80000.001},{0,105,555,1005,2755,5505,13505})</f>
        <v>7074</v>
      </c>
      <c r="M39" s="29">
        <f>12*ROUND(MAX(($B39-3500)*{0.03,0.1,0.2,0.25,0.3,0.35,0.45}-{0,105,555,1005,2755,5505,13505},0),2)+LOOKUP(M$2/12,{0,1500.001,4500.001,9000.001,35000.001,55000.001,80000.001},{0.03,0.1,0.2,0.25,0.3,0.35,0.45})*M$2-LOOKUP(M$2/12,{0,1500.001,4500.001,9000.001,35000.001,55000.001,80000.001},{0,105,555,1005,2755,5505,13505})</f>
        <v>7080</v>
      </c>
      <c r="N39" s="24">
        <f>12*ROUND(MAX(($B39-3500)*{0.03,0.1,0.2,0.25,0.3,0.35,0.45}-{0,105,555,1005,2755,5505,13505},0),2)+LOOKUP(N$2/12,{0,1500.001,4500.001,9000.001,35000.001,55000.001,80000.001},{0.03,0.1,0.2,0.25,0.3,0.35,0.45})*N$2-LOOKUP(N$2/12,{0,1500.001,4500.001,9000.001,35000.001,55000.001,80000.001},{0,105,555,1005,2755,5505,13505})</f>
        <v>7095</v>
      </c>
      <c r="O39" s="24">
        <f>12*ROUND(MAX(($B39-3500)*{0.03,0.1,0.2,0.25,0.3,0.35,0.45}-{0,105,555,1005,2755,5505,13505},0),2)+LOOKUP(O$2/12,{0,1500.001,4500.001,9000.001,35000.001,55000.001,80000.001},{0.03,0.1,0.2,0.25,0.3,0.35,0.45})*O$2-LOOKUP(O$2/12,{0,1500.001,4500.001,9000.001,35000.001,55000.001,80000.001},{0,105,555,1005,2755,5505,13505})</f>
        <v>7110</v>
      </c>
      <c r="P39" s="24">
        <f>12*ROUND(MAX(($B39-3500)*{0.03,0.1,0.2,0.25,0.3,0.35,0.45}-{0,105,555,1005,2755,5505,13505},0),2)+LOOKUP(P$2/12,{0,1500.001,4500.001,9000.001,35000.001,55000.001,80000.001},{0.03,0.1,0.2,0.25,0.3,0.35,0.45})*P$2-LOOKUP(P$2/12,{0,1500.001,4500.001,9000.001,35000.001,55000.001,80000.001},{0,105,555,1005,2755,5505,13505})</f>
        <v>7125</v>
      </c>
      <c r="Q39" s="24">
        <f>12*ROUND(MAX(($B39-3500)*{0.03,0.1,0.2,0.25,0.3,0.35,0.45}-{0,105,555,1005,2755,5505,13505},0),2)+LOOKUP(Q$2/12,{0,1500.001,4500.001,9000.001,35000.001,55000.001,80000.001},{0.03,0.1,0.2,0.25,0.3,0.35,0.45})*Q$2-LOOKUP(Q$2/12,{0,1500.001,4500.001,9000.001,35000.001,55000.001,80000.001},{0,105,555,1005,2755,5505,13505})</f>
        <v>7140</v>
      </c>
      <c r="R39" s="24">
        <f>12*ROUND(MAX(($B39-3500)*{0.03,0.1,0.2,0.25,0.3,0.35,0.45}-{0,105,555,1005,2755,5505,13505},0),2)+LOOKUP(R$2/12,{0,1500.001,4500.001,9000.001,35000.001,55000.001,80000.001},{0.03,0.1,0.2,0.25,0.3,0.35,0.45})*R$2-LOOKUP(R$2/12,{0,1500.001,4500.001,9000.001,35000.001,55000.001,80000.001},{0,105,555,1005,2755,5505,13505})</f>
        <v>7155</v>
      </c>
      <c r="S39" s="24">
        <f>12*ROUND(MAX(($B39-3500)*{0.03,0.1,0.2,0.25,0.3,0.35,0.45}-{0,105,555,1005,2755,5505,13505},0),2)+LOOKUP(S$2/12,{0,1500.001,4500.001,9000.001,35000.001,55000.001,80000.001},{0.03,0.1,0.2,0.25,0.3,0.35,0.45})*S$2-LOOKUP(S$2/12,{0,1500.001,4500.001,9000.001,35000.001,55000.001,80000.001},{0,105,555,1005,2755,5505,13505})</f>
        <v>7170</v>
      </c>
      <c r="T39" s="2">
        <f>12*ROUND(MAX(($B39-3500)*{0.03,0.1,0.2,0.25,0.3,0.35,0.45}-{0,105,555,1005,2755,5505,13505},0),2)+LOOKUP(T$2/12,{0,1500.001,4500.001,9000.001,35000.001,55000.001,80000.001},{0.03,0.1,0.2,0.25,0.3,0.35,0.45})*T$2-LOOKUP(T$2/12,{0,1500.001,4500.001,9000.001,35000.001,55000.001,80000.001},{0,105,555,1005,2755,5505,13505})</f>
        <v>7185</v>
      </c>
      <c r="U39" s="2">
        <f>12*ROUND(MAX(($B39-3500)*{0.03,0.1,0.2,0.25,0.3,0.35,0.45}-{0,105,555,1005,2755,5505,13505},0),2)+LOOKUP(U$2/12,{0,1500.001,4500.001,9000.001,35000.001,55000.001,80000.001},{0.03,0.1,0.2,0.25,0.3,0.35,0.45})*U$2-LOOKUP(U$2/12,{0,1500.001,4500.001,9000.001,35000.001,55000.001,80000.001},{0,105,555,1005,2755,5505,13505})</f>
        <v>7200</v>
      </c>
      <c r="V39" s="2">
        <f>12*ROUND(MAX(($B39-3500)*{0.03,0.1,0.2,0.25,0.3,0.35,0.45}-{0,105,555,1005,2755,5505,13505},0),2)+LOOKUP(V$2/12,{0,1500.001,4500.001,9000.001,35000.001,55000.001,80000.001},{0.03,0.1,0.2,0.25,0.3,0.35,0.45})*V$2-LOOKUP(V$2/12,{0,1500.001,4500.001,9000.001,35000.001,55000.001,80000.001},{0,105,555,1005,2755,5505,13505})</f>
        <v>7215</v>
      </c>
      <c r="W39" s="2">
        <f>12*ROUND(MAX(($B39-3500)*{0.03,0.1,0.2,0.25,0.3,0.35,0.45}-{0,105,555,1005,2755,5505,13505},0),2)+LOOKUP(W$2/12,{0,1500.001,4500.001,9000.001,35000.001,55000.001,80000.001},{0.03,0.1,0.2,0.25,0.3,0.35,0.45})*W$2-LOOKUP(W$2/12,{0,1500.001,4500.001,9000.001,35000.001,55000.001,80000.001},{0,105,555,1005,2755,5505,13505})</f>
        <v>7230</v>
      </c>
      <c r="X39" s="2">
        <f>12*ROUND(MAX(($B39-3500)*{0.03,0.1,0.2,0.25,0.3,0.35,0.45}-{0,105,555,1005,2755,5505,13505},0),2)+LOOKUP(X$2/12,{0,1500.001,4500.001,9000.001,35000.001,55000.001,80000.001},{0.03,0.1,0.2,0.25,0.3,0.35,0.45})*X$2-LOOKUP(X$2/12,{0,1500.001,4500.001,9000.001,35000.001,55000.001,80000.001},{0,105,555,1005,2755,5505,13505})</f>
        <v>7245</v>
      </c>
      <c r="Y39" s="2">
        <f>12*ROUND(MAX(($B39-3500)*{0.03,0.1,0.2,0.25,0.3,0.35,0.45}-{0,105,555,1005,2755,5505,13505},0),2)+LOOKUP(Y$2/12,{0,1500.001,4500.001,9000.001,35000.001,55000.001,80000.001},{0.03,0.1,0.2,0.25,0.3,0.35,0.45})*Y$2-LOOKUP(Y$2/12,{0,1500.001,4500.001,9000.001,35000.001,55000.001,80000.001},{0,105,555,1005,2755,5505,13505})</f>
        <v>7260</v>
      </c>
      <c r="Z39" s="2">
        <f>12*ROUND(MAX(($B39-3500)*{0.03,0.1,0.2,0.25,0.3,0.35,0.45}-{0,105,555,1005,2755,5505,13505},0),2)+LOOKUP(Z$2/12,{0,1500.001,4500.001,9000.001,35000.001,55000.001,80000.001},{0.03,0.1,0.2,0.25,0.3,0.35,0.45})*Z$2-LOOKUP(Z$2/12,{0,1500.001,4500.001,9000.001,35000.001,55000.001,80000.001},{0,105,555,1005,2755,5505,13505})</f>
        <v>7275</v>
      </c>
      <c r="AA39" s="2">
        <f>12*ROUND(MAX(($B39-3500)*{0.03,0.1,0.2,0.25,0.3,0.35,0.45}-{0,105,555,1005,2755,5505,13505},0),2)+LOOKUP(AA$2/12,{0,1500.001,4500.001,9000.001,35000.001,55000.001,80000.001},{0.03,0.1,0.2,0.25,0.3,0.35,0.45})*AA$2-LOOKUP(AA$2/12,{0,1500.001,4500.001,9000.001,35000.001,55000.001,80000.001},{0,105,555,1005,2755,5505,13505})</f>
        <v>7290</v>
      </c>
      <c r="AB39" s="2">
        <f>12*ROUND(MAX(($B39-3500)*{0.03,0.1,0.2,0.25,0.3,0.35,0.45}-{0,105,555,1005,2755,5505,13505},0),2)+LOOKUP(AB$2/12,{0,1500.001,4500.001,9000.001,35000.001,55000.001,80000.001},{0.03,0.1,0.2,0.25,0.3,0.35,0.45})*AB$2-LOOKUP(AB$2/12,{0,1500.001,4500.001,9000.001,35000.001,55000.001,80000.001},{0,105,555,1005,2755,5505,13505})</f>
        <v>7305</v>
      </c>
      <c r="AC39" s="12">
        <f>12*ROUND(MAX(($B39-3500)*{0.03,0.1,0.2,0.25,0.3,0.35,0.45}-{0,105,555,1005,2755,5505,13505},0),2)+LOOKUP(AC$2/12,{0,1500.001,4500.001,9000.001,35000.001,55000.001,80000.001},{0.03,0.1,0.2,0.25,0.3,0.35,0.45})*AC$2-LOOKUP(AC$2/12,{0,1500.001,4500.001,9000.001,35000.001,55000.001,80000.001},{0,105,555,1005,2755,5505,13505})</f>
        <v>7320</v>
      </c>
      <c r="AD39" s="2">
        <f>12*ROUND(MAX(($B39-3500)*{0.03,0.1,0.2,0.25,0.3,0.35,0.45}-{0,105,555,1005,2755,5505,13505},0),2)+LOOKUP(AD$2/12,{0,1500.001,4500.001,9000.001,35000.001,55000.001,80000.001},{0.03,0.1,0.2,0.25,0.3,0.35,0.45})*AD$2-LOOKUP(AD$2/12,{0,1500.001,4500.001,9000.001,35000.001,55000.001,80000.001},{0,105,555,1005,2755,5505,13505})</f>
        <v>7350</v>
      </c>
      <c r="AE39" s="2">
        <f>12*ROUND(MAX(($B39-3500)*{0.03,0.1,0.2,0.25,0.3,0.35,0.45}-{0,105,555,1005,2755,5505,13505},0),2)+LOOKUP(AE$2/12,{0,1500.001,4500.001,9000.001,35000.001,55000.001,80000.001},{0.03,0.1,0.2,0.25,0.3,0.35,0.45})*AE$2-LOOKUP(AE$2/12,{0,1500.001,4500.001,9000.001,35000.001,55000.001,80000.001},{0,105,555,1005,2755,5505,13505})</f>
        <v>7380</v>
      </c>
      <c r="AF39" s="2">
        <f>12*ROUND(MAX(($B39-3500)*{0.03,0.1,0.2,0.25,0.3,0.35,0.45}-{0,105,555,1005,2755,5505,13505},0),2)+LOOKUP(AF$2/12,{0,1500.001,4500.001,9000.001,35000.001,55000.001,80000.001},{0.03,0.1,0.2,0.25,0.3,0.35,0.45})*AF$2-LOOKUP(AF$2/12,{0,1500.001,4500.001,9000.001,35000.001,55000.001,80000.001},{0,105,555,1005,2755,5505,13505})</f>
        <v>7410</v>
      </c>
      <c r="AG39" s="2">
        <f>12*ROUND(MAX(($B39-3500)*{0.03,0.1,0.2,0.25,0.3,0.35,0.45}-{0,105,555,1005,2755,5505,13505},0),2)+LOOKUP(AG$2/12,{0,1500.001,4500.001,9000.001,35000.001,55000.001,80000.001},{0.03,0.1,0.2,0.25,0.3,0.35,0.45})*AG$2-LOOKUP(AG$2/12,{0,1500.001,4500.001,9000.001,35000.001,55000.001,80000.001},{0,105,555,1005,2755,5505,13505})</f>
        <v>7440</v>
      </c>
      <c r="AH39" s="2">
        <f>12*ROUND(MAX(($B39-3500)*{0.03,0.1,0.2,0.25,0.3,0.35,0.45}-{0,105,555,1005,2755,5505,13505},0),2)+LOOKUP(AH$2/12,{0,1500.001,4500.001,9000.001,35000.001,55000.001,80000.001},{0.03,0.1,0.2,0.25,0.3,0.35,0.45})*AH$2-LOOKUP(AH$2/12,{0,1500.001,4500.001,9000.001,35000.001,55000.001,80000.001},{0,105,555,1005,2755,5505,13505})</f>
        <v>7470</v>
      </c>
      <c r="AI39" s="2">
        <f>12*ROUND(MAX(($B39-3500)*{0.03,0.1,0.2,0.25,0.3,0.35,0.45}-{0,105,555,1005,2755,5505,13505},0),2)+LOOKUP(AI$2/12,{0,1500.001,4500.001,9000.001,35000.001,55000.001,80000.001},{0.03,0.1,0.2,0.25,0.3,0.35,0.45})*AI$2-LOOKUP(AI$2/12,{0,1500.001,4500.001,9000.001,35000.001,55000.001,80000.001},{0,105,555,1005,2755,5505,13505})</f>
        <v>7500</v>
      </c>
      <c r="AJ39" s="2">
        <f>12*ROUND(MAX(($B39-3500)*{0.03,0.1,0.2,0.25,0.3,0.35,0.45}-{0,105,555,1005,2755,5505,13505},0),2)+LOOKUP(AJ$2/12,{0,1500.001,4500.001,9000.001,35000.001,55000.001,80000.001},{0.03,0.1,0.2,0.25,0.3,0.35,0.45})*AJ$2-LOOKUP(AJ$2/12,{0,1500.001,4500.001,9000.001,35000.001,55000.001,80000.001},{0,105,555,1005,2755,5505,13505})</f>
        <v>7530</v>
      </c>
      <c r="AK39" s="2">
        <f>12*ROUND(MAX(($B39-3500)*{0.03,0.1,0.2,0.25,0.3,0.35,0.45}-{0,105,555,1005,2755,5505,13505},0),2)+LOOKUP(AK$2/12,{0,1500.001,4500.001,9000.001,35000.001,55000.001,80000.001},{0.03,0.1,0.2,0.25,0.3,0.35,0.45})*AK$2-LOOKUP(AK$2/12,{0,1500.001,4500.001,9000.001,35000.001,55000.001,80000.001},{0,105,555,1005,2755,5505,13505})</f>
        <v>7560</v>
      </c>
      <c r="AL39" s="2">
        <f>12*ROUND(MAX(($B39-3500)*{0.03,0.1,0.2,0.25,0.3,0.35,0.45}-{0,105,555,1005,2755,5505,13505},0),2)+LOOKUP(AL$2/12,{0,1500.001,4500.001,9000.001,35000.001,55000.001,80000.001},{0.03,0.1,0.2,0.25,0.3,0.35,0.45})*AL$2-LOOKUP(AL$2/12,{0,1500.001,4500.001,9000.001,35000.001,55000.001,80000.001},{0,105,555,1005,2755,5505,13505})</f>
        <v>8815</v>
      </c>
      <c r="AM39" s="2">
        <f>12*ROUND(MAX(($B39-3500)*{0.03,0.1,0.2,0.25,0.3,0.35,0.45}-{0,105,555,1005,2755,5505,13505},0),2)+LOOKUP(AM$2/12,{0,1500.001,4500.001,9000.001,35000.001,55000.001,80000.001},{0.03,0.1,0.2,0.25,0.3,0.35,0.45})*AM$2-LOOKUP(AM$2/12,{0,1500.001,4500.001,9000.001,35000.001,55000.001,80000.001},{0,105,555,1005,2755,5505,13505})</f>
        <v>8915</v>
      </c>
      <c r="AN39" s="2">
        <f>12*ROUND(MAX(($B39-3500)*{0.03,0.1,0.2,0.25,0.3,0.35,0.45}-{0,105,555,1005,2755,5505,13505},0),2)+LOOKUP(AN$2/12,{0,1500.001,4500.001,9000.001,35000.001,55000.001,80000.001},{0.03,0.1,0.2,0.25,0.3,0.35,0.45})*AN$2-LOOKUP(AN$2/12,{0,1500.001,4500.001,9000.001,35000.001,55000.001,80000.001},{0,105,555,1005,2755,5505,13505})</f>
        <v>9115</v>
      </c>
      <c r="AO39" s="2">
        <f>12*ROUND(MAX(($B39-3500)*{0.03,0.1,0.2,0.25,0.3,0.35,0.45}-{0,105,555,1005,2755,5505,13505},0),2)+LOOKUP(AO$2/12,{0,1500.001,4500.001,9000.001,35000.001,55000.001,80000.001},{0.03,0.1,0.2,0.25,0.3,0.35,0.45})*AO$2-LOOKUP(AO$2/12,{0,1500.001,4500.001,9000.001,35000.001,55000.001,80000.001},{0,105,555,1005,2755,5505,13505})</f>
        <v>9315</v>
      </c>
      <c r="AP39" s="2">
        <f>12*ROUND(MAX(($B39-3500)*{0.03,0.1,0.2,0.25,0.3,0.35,0.45}-{0,105,555,1005,2755,5505,13505},0),2)+LOOKUP(AP$2/12,{0,1500.001,4500.001,9000.001,35000.001,55000.001,80000.001},{0.03,0.1,0.2,0.25,0.3,0.35,0.45})*AP$2-LOOKUP(AP$2/12,{0,1500.001,4500.001,9000.001,35000.001,55000.001,80000.001},{0,105,555,1005,2755,5505,13505})</f>
        <v>9515</v>
      </c>
      <c r="AQ39" s="2">
        <f>12*ROUND(MAX(($B39-3500)*{0.03,0.1,0.2,0.25,0.3,0.35,0.45}-{0,105,555,1005,2755,5505,13505},0),2)+LOOKUP(AQ$2/12,{0,1500.001,4500.001,9000.001,35000.001,55000.001,80000.001},{0.03,0.1,0.2,0.25,0.3,0.35,0.45})*AQ$2-LOOKUP(AQ$2/12,{0,1500.001,4500.001,9000.001,35000.001,55000.001,80000.001},{0,105,555,1005,2755,5505,13505})</f>
        <v>9715</v>
      </c>
      <c r="AR39" s="2">
        <f>12*ROUND(MAX(($B39-3500)*{0.03,0.1,0.2,0.25,0.3,0.35,0.45}-{0,105,555,1005,2755,5505,13505},0),2)+LOOKUP(AR$2/12,{0,1500.001,4500.001,9000.001,35000.001,55000.001,80000.001},{0.03,0.1,0.2,0.25,0.3,0.35,0.45})*AR$2-LOOKUP(AR$2/12,{0,1500.001,4500.001,9000.001,35000.001,55000.001,80000.001},{0,105,555,1005,2755,5505,13505})</f>
        <v>9915</v>
      </c>
      <c r="AS39" s="2">
        <f>12*ROUND(MAX(($B39-3500)*{0.03,0.1,0.2,0.25,0.3,0.35,0.45}-{0,105,555,1005,2755,5505,13505},0),2)+LOOKUP(AS$2/12,{0,1500.001,4500.001,9000.001,35000.001,55000.001,80000.001},{0.03,0.1,0.2,0.25,0.3,0.35,0.45})*AS$2-LOOKUP(AS$2/12,{0,1500.001,4500.001,9000.001,35000.001,55000.001,80000.001},{0,105,555,1005,2755,5505,13505})</f>
        <v>10415</v>
      </c>
      <c r="AT39" s="12">
        <f>12*ROUND(MAX(($B39-3500)*{0.03,0.1,0.2,0.25,0.3,0.35,0.45}-{0,105,555,1005,2755,5505,13505},0),2)+LOOKUP(AT$2/12,{0,1500.001,4500.001,9000.001,35000.001,55000.001,80000.001},{0.03,0.1,0.2,0.25,0.3,0.35,0.45})*AT$2-LOOKUP(AT$2/12,{0,1500.001,4500.001,9000.001,35000.001,55000.001,80000.001},{0,105,555,1005,2755,5505,13505})</f>
        <v>10915</v>
      </c>
      <c r="AU39" s="2">
        <f>12*ROUND(MAX(($B39-3500)*{0.03,0.1,0.2,0.25,0.3,0.35,0.45}-{0,105,555,1005,2755,5505,13505},0),2)+LOOKUP(AU$2/12,{0,1500.001,4500.001,9000.001,35000.001,55000.001,80000.001},{0.03,0.1,0.2,0.25,0.3,0.35,0.45})*AU$2-LOOKUP(AU$2/12,{0,1500.001,4500.001,9000.001,35000.001,55000.001,80000.001},{0,105,555,1005,2755,5505,13505})</f>
        <v>11415</v>
      </c>
      <c r="AV39" s="2">
        <f>12*ROUND(MAX(($B39-3500)*{0.03,0.1,0.2,0.25,0.3,0.35,0.45}-{0,105,555,1005,2755,5505,13505},0),2)+LOOKUP(AV$2/12,{0,1500.001,4500.001,9000.001,35000.001,55000.001,80000.001},{0.03,0.1,0.2,0.25,0.3,0.35,0.45})*AV$2-LOOKUP(AV$2/12,{0,1500.001,4500.001,9000.001,35000.001,55000.001,80000.001},{0,105,555,1005,2755,5505,13505})</f>
        <v>11915</v>
      </c>
      <c r="AW39" s="2">
        <f>12*ROUND(MAX(($B39-3500)*{0.03,0.1,0.2,0.25,0.3,0.35,0.45}-{0,105,555,1005,2755,5505,13505},0),2)+LOOKUP(AW$2/12,{0,1500.001,4500.001,9000.001,35000.001,55000.001,80000.001},{0.03,0.1,0.2,0.25,0.3,0.35,0.45})*AW$2-LOOKUP(AW$2/12,{0,1500.001,4500.001,9000.001,35000.001,55000.001,80000.001},{0,105,555,1005,2755,5505,13505})</f>
        <v>17465</v>
      </c>
      <c r="AX39" s="2">
        <f>12*ROUND(MAX(($B39-3500)*{0.03,0.1,0.2,0.25,0.3,0.35,0.45}-{0,105,555,1005,2755,5505,13505},0),2)+LOOKUP(AX$2/12,{0,1500.001,4500.001,9000.001,35000.001,55000.001,80000.001},{0.03,0.1,0.2,0.25,0.3,0.35,0.45})*AX$2-LOOKUP(AX$2/12,{0,1500.001,4500.001,9000.001,35000.001,55000.001,80000.001},{0,105,555,1005,2755,5505,13505})</f>
        <v>18465</v>
      </c>
      <c r="AY39" s="2">
        <f>12*ROUND(MAX(($B39-3500)*{0.03,0.1,0.2,0.25,0.3,0.35,0.45}-{0,105,555,1005,2755,5505,13505},0),2)+LOOKUP(AY$2/12,{0,1500.001,4500.001,9000.001,35000.001,55000.001,80000.001},{0.03,0.1,0.2,0.25,0.3,0.35,0.45})*AY$2-LOOKUP(AY$2/12,{0,1500.001,4500.001,9000.001,35000.001,55000.001,80000.001},{0,105,555,1005,2755,5505,13505})</f>
        <v>19465</v>
      </c>
      <c r="AZ39" s="2">
        <f>12*ROUND(MAX(($B39-3500)*{0.03,0.1,0.2,0.25,0.3,0.35,0.45}-{0,105,555,1005,2755,5505,13505},0),2)+LOOKUP(AZ$2/12,{0,1500.001,4500.001,9000.001,35000.001,55000.001,80000.001},{0.03,0.1,0.2,0.25,0.3,0.35,0.45})*AZ$2-LOOKUP(AZ$2/12,{0,1500.001,4500.001,9000.001,35000.001,55000.001,80000.001},{0,105,555,1005,2755,5505,13505})</f>
        <v>20465</v>
      </c>
      <c r="BA39" s="2">
        <f>12*ROUND(MAX(($B39-3500)*{0.03,0.1,0.2,0.25,0.3,0.35,0.45}-{0,105,555,1005,2755,5505,13505},0),2)+LOOKUP(BA$2/12,{0,1500.001,4500.001,9000.001,35000.001,55000.001,80000.001},{0.03,0.1,0.2,0.25,0.3,0.35,0.45})*BA$2-LOOKUP(BA$2/12,{0,1500.001,4500.001,9000.001,35000.001,55000.001,80000.001},{0,105,555,1005,2755,5505,13505})</f>
        <v>21465</v>
      </c>
      <c r="BB39" s="2">
        <f>12*ROUND(MAX(($B39-3500)*{0.03,0.1,0.2,0.25,0.3,0.35,0.45}-{0,105,555,1005,2755,5505,13505},0),2)+LOOKUP(BB$2/12,{0,1500.001,4500.001,9000.001,35000.001,55000.001,80000.001},{0.03,0.1,0.2,0.25,0.3,0.35,0.45})*BB$2-LOOKUP(BB$2/12,{0,1500.001,4500.001,9000.001,35000.001,55000.001,80000.001},{0,105,555,1005,2755,5505,13505})</f>
        <v>22465</v>
      </c>
      <c r="BC39" s="2">
        <f>12*ROUND(MAX(($B39-3500)*{0.03,0.1,0.2,0.25,0.3,0.35,0.45}-{0,105,555,1005,2755,5505,13505},0),2)+LOOKUP(BC$2/12,{0,1500.001,4500.001,9000.001,35000.001,55000.001,80000.001},{0.03,0.1,0.2,0.25,0.3,0.35,0.45})*BC$2-LOOKUP(BC$2/12,{0,1500.001,4500.001,9000.001,35000.001,55000.001,80000.001},{0,105,555,1005,2755,5505,13505})</f>
        <v>23465</v>
      </c>
      <c r="BD39" s="2">
        <f>12*ROUND(MAX(($B39-3500)*{0.03,0.1,0.2,0.25,0.3,0.35,0.45}-{0,105,555,1005,2755,5505,13505},0),2)+LOOKUP(BD$2/12,{0,1500.001,4500.001,9000.001,35000.001,55000.001,80000.001},{0.03,0.1,0.2,0.25,0.3,0.35,0.45})*BD$2-LOOKUP(BD$2/12,{0,1500.001,4500.001,9000.001,35000.001,55000.001,80000.001},{0,105,555,1005,2755,5505,13505})</f>
        <v>24465</v>
      </c>
      <c r="BE39" s="2">
        <f>12*ROUND(MAX(($B39-3500)*{0.03,0.1,0.2,0.25,0.3,0.35,0.45}-{0,105,555,1005,2755,5505,13505},0),2)+LOOKUP(BE$2/12,{0,1500.001,4500.001,9000.001,35000.001,55000.001,80000.001},{0.03,0.1,0.2,0.25,0.3,0.35,0.45})*BE$2-LOOKUP(BE$2/12,{0,1500.001,4500.001,9000.001,35000.001,55000.001,80000.001},{0,105,555,1005,2755,5505,13505})</f>
        <v>25465</v>
      </c>
      <c r="BF39" s="2">
        <f>12*ROUND(MAX(($B39-3500)*{0.03,0.1,0.2,0.25,0.3,0.35,0.45}-{0,105,555,1005,2755,5505,13505},0),2)+LOOKUP(BF$2/12,{0,1500.001,4500.001,9000.001,35000.001,55000.001,80000.001},{0.03,0.1,0.2,0.25,0.3,0.35,0.45})*BF$2-LOOKUP(BF$2/12,{0,1500.001,4500.001,9000.001,35000.001,55000.001,80000.001},{0,105,555,1005,2755,5505,13505})</f>
        <v>26465</v>
      </c>
    </row>
    <row r="40" spans="1:58">
      <c r="A40" s="21"/>
      <c r="B40" s="22">
        <v>9400</v>
      </c>
      <c r="C40" s="24">
        <f>12*ROUND(MAX(($B40-3500)*{0.03,0.1,0.2,0.25,0.3,0.35,0.45}-{0,105,555,1005,2755,5505,13505},0),2)+LOOKUP(C$2/12,{0,1500.001,4500.001,9000.001,35000.001,55000.001,80000.001},{0.03,0.1,0.2,0.25,0.3,0.35,0.45})*C$2-LOOKUP(C$2/12,{0,1500.001,4500.001,9000.001,35000.001,55000.001,80000.001},{0,105,555,1005,2755,5505,13505})</f>
        <v>7500</v>
      </c>
      <c r="D40" s="24">
        <f>12*ROUND(MAX(($B40-3500)*{0.03,0.1,0.2,0.25,0.3,0.35,0.45}-{0,105,555,1005,2755,5505,13505},0),2)+LOOKUP(D$2/12,{0,1500.001,4500.001,9000.001,35000.001,55000.001,80000.001},{0.03,0.1,0.2,0.25,0.3,0.35,0.45})*D$2-LOOKUP(D$2/12,{0,1500.001,4500.001,9000.001,35000.001,55000.001,80000.001},{0,105,555,1005,2755,5505,13505})</f>
        <v>7506</v>
      </c>
      <c r="E40" s="24">
        <f>12*ROUND(MAX(($B40-3500)*{0.03,0.1,0.2,0.25,0.3,0.35,0.45}-{0,105,555,1005,2755,5505,13505},0),2)+LOOKUP(E$2/12,{0,1500.001,4500.001,9000.001,35000.001,55000.001,80000.001},{0.03,0.1,0.2,0.25,0.3,0.35,0.45})*E$2-LOOKUP(E$2/12,{0,1500.001,4500.001,9000.001,35000.001,55000.001,80000.001},{0,105,555,1005,2755,5505,13505})</f>
        <v>7512</v>
      </c>
      <c r="F40" s="24">
        <f>12*ROUND(MAX(($B40-3500)*{0.03,0.1,0.2,0.25,0.3,0.35,0.45}-{0,105,555,1005,2755,5505,13505},0),2)+LOOKUP(F$2/12,{0,1500.001,4500.001,9000.001,35000.001,55000.001,80000.001},{0.03,0.1,0.2,0.25,0.3,0.35,0.45})*F$2-LOOKUP(F$2/12,{0,1500.001,4500.001,9000.001,35000.001,55000.001,80000.001},{0,105,555,1005,2755,5505,13505})</f>
        <v>7518</v>
      </c>
      <c r="G40" s="24">
        <f>12*ROUND(MAX(($B40-3500)*{0.03,0.1,0.2,0.25,0.3,0.35,0.45}-{0,105,555,1005,2755,5505,13505},0),2)+LOOKUP(G$2/12,{0,1500.001,4500.001,9000.001,35000.001,55000.001,80000.001},{0.03,0.1,0.2,0.25,0.3,0.35,0.45})*G$2-LOOKUP(G$2/12,{0,1500.001,4500.001,9000.001,35000.001,55000.001,80000.001},{0,105,555,1005,2755,5505,13505})</f>
        <v>7524</v>
      </c>
      <c r="H40" s="24">
        <f>12*ROUND(MAX(($B40-3500)*{0.03,0.1,0.2,0.25,0.3,0.35,0.45}-{0,105,555,1005,2755,5505,13505},0),2)+LOOKUP(H$2/12,{0,1500.001,4500.001,9000.001,35000.001,55000.001,80000.001},{0.03,0.1,0.2,0.25,0.3,0.35,0.45})*H$2-LOOKUP(H$2/12,{0,1500.001,4500.001,9000.001,35000.001,55000.001,80000.001},{0,105,555,1005,2755,5505,13505})</f>
        <v>7530</v>
      </c>
      <c r="I40" s="24">
        <f>12*ROUND(MAX(($B40-3500)*{0.03,0.1,0.2,0.25,0.3,0.35,0.45}-{0,105,555,1005,2755,5505,13505},0),2)+LOOKUP(I$2/12,{0,1500.001,4500.001,9000.001,35000.001,55000.001,80000.001},{0.03,0.1,0.2,0.25,0.3,0.35,0.45})*I$2-LOOKUP(I$2/12,{0,1500.001,4500.001,9000.001,35000.001,55000.001,80000.001},{0,105,555,1005,2755,5505,13505})</f>
        <v>7536</v>
      </c>
      <c r="J40" s="24">
        <f>12*ROUND(MAX(($B40-3500)*{0.03,0.1,0.2,0.25,0.3,0.35,0.45}-{0,105,555,1005,2755,5505,13505},0),2)+LOOKUP(J$2/12,{0,1500.001,4500.001,9000.001,35000.001,55000.001,80000.001},{0.03,0.1,0.2,0.25,0.3,0.35,0.45})*J$2-LOOKUP(J$2/12,{0,1500.001,4500.001,9000.001,35000.001,55000.001,80000.001},{0,105,555,1005,2755,5505,13505})</f>
        <v>7542</v>
      </c>
      <c r="K40" s="24">
        <f>12*ROUND(MAX(($B40-3500)*{0.03,0.1,0.2,0.25,0.3,0.35,0.45}-{0,105,555,1005,2755,5505,13505},0),2)+LOOKUP(K$2/12,{0,1500.001,4500.001,9000.001,35000.001,55000.001,80000.001},{0.03,0.1,0.2,0.25,0.3,0.35,0.45})*K$2-LOOKUP(K$2/12,{0,1500.001,4500.001,9000.001,35000.001,55000.001,80000.001},{0,105,555,1005,2755,5505,13505})</f>
        <v>7548</v>
      </c>
      <c r="L40" s="24">
        <f>12*ROUND(MAX(($B40-3500)*{0.03,0.1,0.2,0.25,0.3,0.35,0.45}-{0,105,555,1005,2755,5505,13505},0),2)+LOOKUP(L$2/12,{0,1500.001,4500.001,9000.001,35000.001,55000.001,80000.001},{0.03,0.1,0.2,0.25,0.3,0.35,0.45})*L$2-LOOKUP(L$2/12,{0,1500.001,4500.001,9000.001,35000.001,55000.001,80000.001},{0,105,555,1005,2755,5505,13505})</f>
        <v>7554</v>
      </c>
      <c r="M40" s="29">
        <f>12*ROUND(MAX(($B40-3500)*{0.03,0.1,0.2,0.25,0.3,0.35,0.45}-{0,105,555,1005,2755,5505,13505},0),2)+LOOKUP(M$2/12,{0,1500.001,4500.001,9000.001,35000.001,55000.001,80000.001},{0.03,0.1,0.2,0.25,0.3,0.35,0.45})*M$2-LOOKUP(M$2/12,{0,1500.001,4500.001,9000.001,35000.001,55000.001,80000.001},{0,105,555,1005,2755,5505,13505})</f>
        <v>7560</v>
      </c>
      <c r="N40" s="24">
        <f>12*ROUND(MAX(($B40-3500)*{0.03,0.1,0.2,0.25,0.3,0.35,0.45}-{0,105,555,1005,2755,5505,13505},0),2)+LOOKUP(N$2/12,{0,1500.001,4500.001,9000.001,35000.001,55000.001,80000.001},{0.03,0.1,0.2,0.25,0.3,0.35,0.45})*N$2-LOOKUP(N$2/12,{0,1500.001,4500.001,9000.001,35000.001,55000.001,80000.001},{0,105,555,1005,2755,5505,13505})</f>
        <v>7575</v>
      </c>
      <c r="O40" s="24">
        <f>12*ROUND(MAX(($B40-3500)*{0.03,0.1,0.2,0.25,0.3,0.35,0.45}-{0,105,555,1005,2755,5505,13505},0),2)+LOOKUP(O$2/12,{0,1500.001,4500.001,9000.001,35000.001,55000.001,80000.001},{0.03,0.1,0.2,0.25,0.3,0.35,0.45})*O$2-LOOKUP(O$2/12,{0,1500.001,4500.001,9000.001,35000.001,55000.001,80000.001},{0,105,555,1005,2755,5505,13505})</f>
        <v>7590</v>
      </c>
      <c r="P40" s="24">
        <f>12*ROUND(MAX(($B40-3500)*{0.03,0.1,0.2,0.25,0.3,0.35,0.45}-{0,105,555,1005,2755,5505,13505},0),2)+LOOKUP(P$2/12,{0,1500.001,4500.001,9000.001,35000.001,55000.001,80000.001},{0.03,0.1,0.2,0.25,0.3,0.35,0.45})*P$2-LOOKUP(P$2/12,{0,1500.001,4500.001,9000.001,35000.001,55000.001,80000.001},{0,105,555,1005,2755,5505,13505})</f>
        <v>7605</v>
      </c>
      <c r="Q40" s="24">
        <f>12*ROUND(MAX(($B40-3500)*{0.03,0.1,0.2,0.25,0.3,0.35,0.45}-{0,105,555,1005,2755,5505,13505},0),2)+LOOKUP(Q$2/12,{0,1500.001,4500.001,9000.001,35000.001,55000.001,80000.001},{0.03,0.1,0.2,0.25,0.3,0.35,0.45})*Q$2-LOOKUP(Q$2/12,{0,1500.001,4500.001,9000.001,35000.001,55000.001,80000.001},{0,105,555,1005,2755,5505,13505})</f>
        <v>7620</v>
      </c>
      <c r="R40" s="24">
        <f>12*ROUND(MAX(($B40-3500)*{0.03,0.1,0.2,0.25,0.3,0.35,0.45}-{0,105,555,1005,2755,5505,13505},0),2)+LOOKUP(R$2/12,{0,1500.001,4500.001,9000.001,35000.001,55000.001,80000.001},{0.03,0.1,0.2,0.25,0.3,0.35,0.45})*R$2-LOOKUP(R$2/12,{0,1500.001,4500.001,9000.001,35000.001,55000.001,80000.001},{0,105,555,1005,2755,5505,13505})</f>
        <v>7635</v>
      </c>
      <c r="S40" s="24">
        <f>12*ROUND(MAX(($B40-3500)*{0.03,0.1,0.2,0.25,0.3,0.35,0.45}-{0,105,555,1005,2755,5505,13505},0),2)+LOOKUP(S$2/12,{0,1500.001,4500.001,9000.001,35000.001,55000.001,80000.001},{0.03,0.1,0.2,0.25,0.3,0.35,0.45})*S$2-LOOKUP(S$2/12,{0,1500.001,4500.001,9000.001,35000.001,55000.001,80000.001},{0,105,555,1005,2755,5505,13505})</f>
        <v>7650</v>
      </c>
      <c r="T40" s="2">
        <f>12*ROUND(MAX(($B40-3500)*{0.03,0.1,0.2,0.25,0.3,0.35,0.45}-{0,105,555,1005,2755,5505,13505},0),2)+LOOKUP(T$2/12,{0,1500.001,4500.001,9000.001,35000.001,55000.001,80000.001},{0.03,0.1,0.2,0.25,0.3,0.35,0.45})*T$2-LOOKUP(T$2/12,{0,1500.001,4500.001,9000.001,35000.001,55000.001,80000.001},{0,105,555,1005,2755,5505,13505})</f>
        <v>7665</v>
      </c>
      <c r="U40" s="2">
        <f>12*ROUND(MAX(($B40-3500)*{0.03,0.1,0.2,0.25,0.3,0.35,0.45}-{0,105,555,1005,2755,5505,13505},0),2)+LOOKUP(U$2/12,{0,1500.001,4500.001,9000.001,35000.001,55000.001,80000.001},{0.03,0.1,0.2,0.25,0.3,0.35,0.45})*U$2-LOOKUP(U$2/12,{0,1500.001,4500.001,9000.001,35000.001,55000.001,80000.001},{0,105,555,1005,2755,5505,13505})</f>
        <v>7680</v>
      </c>
      <c r="V40" s="2">
        <f>12*ROUND(MAX(($B40-3500)*{0.03,0.1,0.2,0.25,0.3,0.35,0.45}-{0,105,555,1005,2755,5505,13505},0),2)+LOOKUP(V$2/12,{0,1500.001,4500.001,9000.001,35000.001,55000.001,80000.001},{0.03,0.1,0.2,0.25,0.3,0.35,0.45})*V$2-LOOKUP(V$2/12,{0,1500.001,4500.001,9000.001,35000.001,55000.001,80000.001},{0,105,555,1005,2755,5505,13505})</f>
        <v>7695</v>
      </c>
      <c r="W40" s="2">
        <f>12*ROUND(MAX(($B40-3500)*{0.03,0.1,0.2,0.25,0.3,0.35,0.45}-{0,105,555,1005,2755,5505,13505},0),2)+LOOKUP(W$2/12,{0,1500.001,4500.001,9000.001,35000.001,55000.001,80000.001},{0.03,0.1,0.2,0.25,0.3,0.35,0.45})*W$2-LOOKUP(W$2/12,{0,1500.001,4500.001,9000.001,35000.001,55000.001,80000.001},{0,105,555,1005,2755,5505,13505})</f>
        <v>7710</v>
      </c>
      <c r="X40" s="2">
        <f>12*ROUND(MAX(($B40-3500)*{0.03,0.1,0.2,0.25,0.3,0.35,0.45}-{0,105,555,1005,2755,5505,13505},0),2)+LOOKUP(X$2/12,{0,1500.001,4500.001,9000.001,35000.001,55000.001,80000.001},{0.03,0.1,0.2,0.25,0.3,0.35,0.45})*X$2-LOOKUP(X$2/12,{0,1500.001,4500.001,9000.001,35000.001,55000.001,80000.001},{0,105,555,1005,2755,5505,13505})</f>
        <v>7725</v>
      </c>
      <c r="Y40" s="2">
        <f>12*ROUND(MAX(($B40-3500)*{0.03,0.1,0.2,0.25,0.3,0.35,0.45}-{0,105,555,1005,2755,5505,13505},0),2)+LOOKUP(Y$2/12,{0,1500.001,4500.001,9000.001,35000.001,55000.001,80000.001},{0.03,0.1,0.2,0.25,0.3,0.35,0.45})*Y$2-LOOKUP(Y$2/12,{0,1500.001,4500.001,9000.001,35000.001,55000.001,80000.001},{0,105,555,1005,2755,5505,13505})</f>
        <v>7740</v>
      </c>
      <c r="Z40" s="2">
        <f>12*ROUND(MAX(($B40-3500)*{0.03,0.1,0.2,0.25,0.3,0.35,0.45}-{0,105,555,1005,2755,5505,13505},0),2)+LOOKUP(Z$2/12,{0,1500.001,4500.001,9000.001,35000.001,55000.001,80000.001},{0.03,0.1,0.2,0.25,0.3,0.35,0.45})*Z$2-LOOKUP(Z$2/12,{0,1500.001,4500.001,9000.001,35000.001,55000.001,80000.001},{0,105,555,1005,2755,5505,13505})</f>
        <v>7755</v>
      </c>
      <c r="AA40" s="2">
        <f>12*ROUND(MAX(($B40-3500)*{0.03,0.1,0.2,0.25,0.3,0.35,0.45}-{0,105,555,1005,2755,5505,13505},0),2)+LOOKUP(AA$2/12,{0,1500.001,4500.001,9000.001,35000.001,55000.001,80000.001},{0.03,0.1,0.2,0.25,0.3,0.35,0.45})*AA$2-LOOKUP(AA$2/12,{0,1500.001,4500.001,9000.001,35000.001,55000.001,80000.001},{0,105,555,1005,2755,5505,13505})</f>
        <v>7770</v>
      </c>
      <c r="AB40" s="2">
        <f>12*ROUND(MAX(($B40-3500)*{0.03,0.1,0.2,0.25,0.3,0.35,0.45}-{0,105,555,1005,2755,5505,13505},0),2)+LOOKUP(AB$2/12,{0,1500.001,4500.001,9000.001,35000.001,55000.001,80000.001},{0.03,0.1,0.2,0.25,0.3,0.35,0.45})*AB$2-LOOKUP(AB$2/12,{0,1500.001,4500.001,9000.001,35000.001,55000.001,80000.001},{0,105,555,1005,2755,5505,13505})</f>
        <v>7785</v>
      </c>
      <c r="AC40" s="12">
        <f>12*ROUND(MAX(($B40-3500)*{0.03,0.1,0.2,0.25,0.3,0.35,0.45}-{0,105,555,1005,2755,5505,13505},0),2)+LOOKUP(AC$2/12,{0,1500.001,4500.001,9000.001,35000.001,55000.001,80000.001},{0.03,0.1,0.2,0.25,0.3,0.35,0.45})*AC$2-LOOKUP(AC$2/12,{0,1500.001,4500.001,9000.001,35000.001,55000.001,80000.001},{0,105,555,1005,2755,5505,13505})</f>
        <v>7800</v>
      </c>
      <c r="AD40" s="2">
        <f>12*ROUND(MAX(($B40-3500)*{0.03,0.1,0.2,0.25,0.3,0.35,0.45}-{0,105,555,1005,2755,5505,13505},0),2)+LOOKUP(AD$2/12,{0,1500.001,4500.001,9000.001,35000.001,55000.001,80000.001},{0.03,0.1,0.2,0.25,0.3,0.35,0.45})*AD$2-LOOKUP(AD$2/12,{0,1500.001,4500.001,9000.001,35000.001,55000.001,80000.001},{0,105,555,1005,2755,5505,13505})</f>
        <v>7830</v>
      </c>
      <c r="AE40" s="2">
        <f>12*ROUND(MAX(($B40-3500)*{0.03,0.1,0.2,0.25,0.3,0.35,0.45}-{0,105,555,1005,2755,5505,13505},0),2)+LOOKUP(AE$2/12,{0,1500.001,4500.001,9000.001,35000.001,55000.001,80000.001},{0.03,0.1,0.2,0.25,0.3,0.35,0.45})*AE$2-LOOKUP(AE$2/12,{0,1500.001,4500.001,9000.001,35000.001,55000.001,80000.001},{0,105,555,1005,2755,5505,13505})</f>
        <v>7860</v>
      </c>
      <c r="AF40" s="2">
        <f>12*ROUND(MAX(($B40-3500)*{0.03,0.1,0.2,0.25,0.3,0.35,0.45}-{0,105,555,1005,2755,5505,13505},0),2)+LOOKUP(AF$2/12,{0,1500.001,4500.001,9000.001,35000.001,55000.001,80000.001},{0.03,0.1,0.2,0.25,0.3,0.35,0.45})*AF$2-LOOKUP(AF$2/12,{0,1500.001,4500.001,9000.001,35000.001,55000.001,80000.001},{0,105,555,1005,2755,5505,13505})</f>
        <v>7890</v>
      </c>
      <c r="AG40" s="2">
        <f>12*ROUND(MAX(($B40-3500)*{0.03,0.1,0.2,0.25,0.3,0.35,0.45}-{0,105,555,1005,2755,5505,13505},0),2)+LOOKUP(AG$2/12,{0,1500.001,4500.001,9000.001,35000.001,55000.001,80000.001},{0.03,0.1,0.2,0.25,0.3,0.35,0.45})*AG$2-LOOKUP(AG$2/12,{0,1500.001,4500.001,9000.001,35000.001,55000.001,80000.001},{0,105,555,1005,2755,5505,13505})</f>
        <v>7920</v>
      </c>
      <c r="AH40" s="2">
        <f>12*ROUND(MAX(($B40-3500)*{0.03,0.1,0.2,0.25,0.3,0.35,0.45}-{0,105,555,1005,2755,5505,13505},0),2)+LOOKUP(AH$2/12,{0,1500.001,4500.001,9000.001,35000.001,55000.001,80000.001},{0.03,0.1,0.2,0.25,0.3,0.35,0.45})*AH$2-LOOKUP(AH$2/12,{0,1500.001,4500.001,9000.001,35000.001,55000.001,80000.001},{0,105,555,1005,2755,5505,13505})</f>
        <v>7950</v>
      </c>
      <c r="AI40" s="2">
        <f>12*ROUND(MAX(($B40-3500)*{0.03,0.1,0.2,0.25,0.3,0.35,0.45}-{0,105,555,1005,2755,5505,13505},0),2)+LOOKUP(AI$2/12,{0,1500.001,4500.001,9000.001,35000.001,55000.001,80000.001},{0.03,0.1,0.2,0.25,0.3,0.35,0.45})*AI$2-LOOKUP(AI$2/12,{0,1500.001,4500.001,9000.001,35000.001,55000.001,80000.001},{0,105,555,1005,2755,5505,13505})</f>
        <v>7980</v>
      </c>
      <c r="AJ40" s="2">
        <f>12*ROUND(MAX(($B40-3500)*{0.03,0.1,0.2,0.25,0.3,0.35,0.45}-{0,105,555,1005,2755,5505,13505},0),2)+LOOKUP(AJ$2/12,{0,1500.001,4500.001,9000.001,35000.001,55000.001,80000.001},{0.03,0.1,0.2,0.25,0.3,0.35,0.45})*AJ$2-LOOKUP(AJ$2/12,{0,1500.001,4500.001,9000.001,35000.001,55000.001,80000.001},{0,105,555,1005,2755,5505,13505})</f>
        <v>8010</v>
      </c>
      <c r="AK40" s="2">
        <f>12*ROUND(MAX(($B40-3500)*{0.03,0.1,0.2,0.25,0.3,0.35,0.45}-{0,105,555,1005,2755,5505,13505},0),2)+LOOKUP(AK$2/12,{0,1500.001,4500.001,9000.001,35000.001,55000.001,80000.001},{0.03,0.1,0.2,0.25,0.3,0.35,0.45})*AK$2-LOOKUP(AK$2/12,{0,1500.001,4500.001,9000.001,35000.001,55000.001,80000.001},{0,105,555,1005,2755,5505,13505})</f>
        <v>8040</v>
      </c>
      <c r="AL40" s="2">
        <f>12*ROUND(MAX(($B40-3500)*{0.03,0.1,0.2,0.25,0.3,0.35,0.45}-{0,105,555,1005,2755,5505,13505},0),2)+LOOKUP(AL$2/12,{0,1500.001,4500.001,9000.001,35000.001,55000.001,80000.001},{0.03,0.1,0.2,0.25,0.3,0.35,0.45})*AL$2-LOOKUP(AL$2/12,{0,1500.001,4500.001,9000.001,35000.001,55000.001,80000.001},{0,105,555,1005,2755,5505,13505})</f>
        <v>9295</v>
      </c>
      <c r="AM40" s="2">
        <f>12*ROUND(MAX(($B40-3500)*{0.03,0.1,0.2,0.25,0.3,0.35,0.45}-{0,105,555,1005,2755,5505,13505},0),2)+LOOKUP(AM$2/12,{0,1500.001,4500.001,9000.001,35000.001,55000.001,80000.001},{0.03,0.1,0.2,0.25,0.3,0.35,0.45})*AM$2-LOOKUP(AM$2/12,{0,1500.001,4500.001,9000.001,35000.001,55000.001,80000.001},{0,105,555,1005,2755,5505,13505})</f>
        <v>9395</v>
      </c>
      <c r="AN40" s="2">
        <f>12*ROUND(MAX(($B40-3500)*{0.03,0.1,0.2,0.25,0.3,0.35,0.45}-{0,105,555,1005,2755,5505,13505},0),2)+LOOKUP(AN$2/12,{0,1500.001,4500.001,9000.001,35000.001,55000.001,80000.001},{0.03,0.1,0.2,0.25,0.3,0.35,0.45})*AN$2-LOOKUP(AN$2/12,{0,1500.001,4500.001,9000.001,35000.001,55000.001,80000.001},{0,105,555,1005,2755,5505,13505})</f>
        <v>9595</v>
      </c>
      <c r="AO40" s="2">
        <f>12*ROUND(MAX(($B40-3500)*{0.03,0.1,0.2,0.25,0.3,0.35,0.45}-{0,105,555,1005,2755,5505,13505},0),2)+LOOKUP(AO$2/12,{0,1500.001,4500.001,9000.001,35000.001,55000.001,80000.001},{0.03,0.1,0.2,0.25,0.3,0.35,0.45})*AO$2-LOOKUP(AO$2/12,{0,1500.001,4500.001,9000.001,35000.001,55000.001,80000.001},{0,105,555,1005,2755,5505,13505})</f>
        <v>9795</v>
      </c>
      <c r="AP40" s="2">
        <f>12*ROUND(MAX(($B40-3500)*{0.03,0.1,0.2,0.25,0.3,0.35,0.45}-{0,105,555,1005,2755,5505,13505},0),2)+LOOKUP(AP$2/12,{0,1500.001,4500.001,9000.001,35000.001,55000.001,80000.001},{0.03,0.1,0.2,0.25,0.3,0.35,0.45})*AP$2-LOOKUP(AP$2/12,{0,1500.001,4500.001,9000.001,35000.001,55000.001,80000.001},{0,105,555,1005,2755,5505,13505})</f>
        <v>9995</v>
      </c>
      <c r="AQ40" s="2">
        <f>12*ROUND(MAX(($B40-3500)*{0.03,0.1,0.2,0.25,0.3,0.35,0.45}-{0,105,555,1005,2755,5505,13505},0),2)+LOOKUP(AQ$2/12,{0,1500.001,4500.001,9000.001,35000.001,55000.001,80000.001},{0.03,0.1,0.2,0.25,0.3,0.35,0.45})*AQ$2-LOOKUP(AQ$2/12,{0,1500.001,4500.001,9000.001,35000.001,55000.001,80000.001},{0,105,555,1005,2755,5505,13505})</f>
        <v>10195</v>
      </c>
      <c r="AR40" s="2">
        <f>12*ROUND(MAX(($B40-3500)*{0.03,0.1,0.2,0.25,0.3,0.35,0.45}-{0,105,555,1005,2755,5505,13505},0),2)+LOOKUP(AR$2/12,{0,1500.001,4500.001,9000.001,35000.001,55000.001,80000.001},{0.03,0.1,0.2,0.25,0.3,0.35,0.45})*AR$2-LOOKUP(AR$2/12,{0,1500.001,4500.001,9000.001,35000.001,55000.001,80000.001},{0,105,555,1005,2755,5505,13505})</f>
        <v>10395</v>
      </c>
      <c r="AS40" s="2">
        <f>12*ROUND(MAX(($B40-3500)*{0.03,0.1,0.2,0.25,0.3,0.35,0.45}-{0,105,555,1005,2755,5505,13505},0),2)+LOOKUP(AS$2/12,{0,1500.001,4500.001,9000.001,35000.001,55000.001,80000.001},{0.03,0.1,0.2,0.25,0.3,0.35,0.45})*AS$2-LOOKUP(AS$2/12,{0,1500.001,4500.001,9000.001,35000.001,55000.001,80000.001},{0,105,555,1005,2755,5505,13505})</f>
        <v>10895</v>
      </c>
      <c r="AT40" s="12">
        <f>12*ROUND(MAX(($B40-3500)*{0.03,0.1,0.2,0.25,0.3,0.35,0.45}-{0,105,555,1005,2755,5505,13505},0),2)+LOOKUP(AT$2/12,{0,1500.001,4500.001,9000.001,35000.001,55000.001,80000.001},{0.03,0.1,0.2,0.25,0.3,0.35,0.45})*AT$2-LOOKUP(AT$2/12,{0,1500.001,4500.001,9000.001,35000.001,55000.001,80000.001},{0,105,555,1005,2755,5505,13505})</f>
        <v>11395</v>
      </c>
      <c r="AU40" s="2">
        <f>12*ROUND(MAX(($B40-3500)*{0.03,0.1,0.2,0.25,0.3,0.35,0.45}-{0,105,555,1005,2755,5505,13505},0),2)+LOOKUP(AU$2/12,{0,1500.001,4500.001,9000.001,35000.001,55000.001,80000.001},{0.03,0.1,0.2,0.25,0.3,0.35,0.45})*AU$2-LOOKUP(AU$2/12,{0,1500.001,4500.001,9000.001,35000.001,55000.001,80000.001},{0,105,555,1005,2755,5505,13505})</f>
        <v>11895</v>
      </c>
      <c r="AV40" s="2">
        <f>12*ROUND(MAX(($B40-3500)*{0.03,0.1,0.2,0.25,0.3,0.35,0.45}-{0,105,555,1005,2755,5505,13505},0),2)+LOOKUP(AV$2/12,{0,1500.001,4500.001,9000.001,35000.001,55000.001,80000.001},{0.03,0.1,0.2,0.25,0.3,0.35,0.45})*AV$2-LOOKUP(AV$2/12,{0,1500.001,4500.001,9000.001,35000.001,55000.001,80000.001},{0,105,555,1005,2755,5505,13505})</f>
        <v>12395</v>
      </c>
      <c r="AW40" s="2">
        <f>12*ROUND(MAX(($B40-3500)*{0.03,0.1,0.2,0.25,0.3,0.35,0.45}-{0,105,555,1005,2755,5505,13505},0),2)+LOOKUP(AW$2/12,{0,1500.001,4500.001,9000.001,35000.001,55000.001,80000.001},{0.03,0.1,0.2,0.25,0.3,0.35,0.45})*AW$2-LOOKUP(AW$2/12,{0,1500.001,4500.001,9000.001,35000.001,55000.001,80000.001},{0,105,555,1005,2755,5505,13505})</f>
        <v>17945</v>
      </c>
      <c r="AX40" s="2">
        <f>12*ROUND(MAX(($B40-3500)*{0.03,0.1,0.2,0.25,0.3,0.35,0.45}-{0,105,555,1005,2755,5505,13505},0),2)+LOOKUP(AX$2/12,{0,1500.001,4500.001,9000.001,35000.001,55000.001,80000.001},{0.03,0.1,0.2,0.25,0.3,0.35,0.45})*AX$2-LOOKUP(AX$2/12,{0,1500.001,4500.001,9000.001,35000.001,55000.001,80000.001},{0,105,555,1005,2755,5505,13505})</f>
        <v>18945</v>
      </c>
      <c r="AY40" s="2">
        <f>12*ROUND(MAX(($B40-3500)*{0.03,0.1,0.2,0.25,0.3,0.35,0.45}-{0,105,555,1005,2755,5505,13505},0),2)+LOOKUP(AY$2/12,{0,1500.001,4500.001,9000.001,35000.001,55000.001,80000.001},{0.03,0.1,0.2,0.25,0.3,0.35,0.45})*AY$2-LOOKUP(AY$2/12,{0,1500.001,4500.001,9000.001,35000.001,55000.001,80000.001},{0,105,555,1005,2755,5505,13505})</f>
        <v>19945</v>
      </c>
      <c r="AZ40" s="2">
        <f>12*ROUND(MAX(($B40-3500)*{0.03,0.1,0.2,0.25,0.3,0.35,0.45}-{0,105,555,1005,2755,5505,13505},0),2)+LOOKUP(AZ$2/12,{0,1500.001,4500.001,9000.001,35000.001,55000.001,80000.001},{0.03,0.1,0.2,0.25,0.3,0.35,0.45})*AZ$2-LOOKUP(AZ$2/12,{0,1500.001,4500.001,9000.001,35000.001,55000.001,80000.001},{0,105,555,1005,2755,5505,13505})</f>
        <v>20945</v>
      </c>
      <c r="BA40" s="2">
        <f>12*ROUND(MAX(($B40-3500)*{0.03,0.1,0.2,0.25,0.3,0.35,0.45}-{0,105,555,1005,2755,5505,13505},0),2)+LOOKUP(BA$2/12,{0,1500.001,4500.001,9000.001,35000.001,55000.001,80000.001},{0.03,0.1,0.2,0.25,0.3,0.35,0.45})*BA$2-LOOKUP(BA$2/12,{0,1500.001,4500.001,9000.001,35000.001,55000.001,80000.001},{0,105,555,1005,2755,5505,13505})</f>
        <v>21945</v>
      </c>
      <c r="BB40" s="2">
        <f>12*ROUND(MAX(($B40-3500)*{0.03,0.1,0.2,0.25,0.3,0.35,0.45}-{0,105,555,1005,2755,5505,13505},0),2)+LOOKUP(BB$2/12,{0,1500.001,4500.001,9000.001,35000.001,55000.001,80000.001},{0.03,0.1,0.2,0.25,0.3,0.35,0.45})*BB$2-LOOKUP(BB$2/12,{0,1500.001,4500.001,9000.001,35000.001,55000.001,80000.001},{0,105,555,1005,2755,5505,13505})</f>
        <v>22945</v>
      </c>
      <c r="BC40" s="2">
        <f>12*ROUND(MAX(($B40-3500)*{0.03,0.1,0.2,0.25,0.3,0.35,0.45}-{0,105,555,1005,2755,5505,13505},0),2)+LOOKUP(BC$2/12,{0,1500.001,4500.001,9000.001,35000.001,55000.001,80000.001},{0.03,0.1,0.2,0.25,0.3,0.35,0.45})*BC$2-LOOKUP(BC$2/12,{0,1500.001,4500.001,9000.001,35000.001,55000.001,80000.001},{0,105,555,1005,2755,5505,13505})</f>
        <v>23945</v>
      </c>
      <c r="BD40" s="2">
        <f>12*ROUND(MAX(($B40-3500)*{0.03,0.1,0.2,0.25,0.3,0.35,0.45}-{0,105,555,1005,2755,5505,13505},0),2)+LOOKUP(BD$2/12,{0,1500.001,4500.001,9000.001,35000.001,55000.001,80000.001},{0.03,0.1,0.2,0.25,0.3,0.35,0.45})*BD$2-LOOKUP(BD$2/12,{0,1500.001,4500.001,9000.001,35000.001,55000.001,80000.001},{0,105,555,1005,2755,5505,13505})</f>
        <v>24945</v>
      </c>
      <c r="BE40" s="2">
        <f>12*ROUND(MAX(($B40-3500)*{0.03,0.1,0.2,0.25,0.3,0.35,0.45}-{0,105,555,1005,2755,5505,13505},0),2)+LOOKUP(BE$2/12,{0,1500.001,4500.001,9000.001,35000.001,55000.001,80000.001},{0.03,0.1,0.2,0.25,0.3,0.35,0.45})*BE$2-LOOKUP(BE$2/12,{0,1500.001,4500.001,9000.001,35000.001,55000.001,80000.001},{0,105,555,1005,2755,5505,13505})</f>
        <v>25945</v>
      </c>
      <c r="BF40" s="2">
        <f>12*ROUND(MAX(($B40-3500)*{0.03,0.1,0.2,0.25,0.3,0.35,0.45}-{0,105,555,1005,2755,5505,13505},0),2)+LOOKUP(BF$2/12,{0,1500.001,4500.001,9000.001,35000.001,55000.001,80000.001},{0.03,0.1,0.2,0.25,0.3,0.35,0.45})*BF$2-LOOKUP(BF$2/12,{0,1500.001,4500.001,9000.001,35000.001,55000.001,80000.001},{0,105,555,1005,2755,5505,13505})</f>
        <v>26945</v>
      </c>
    </row>
    <row r="41" spans="1:58">
      <c r="A41" s="21"/>
      <c r="B41" s="22">
        <v>9600</v>
      </c>
      <c r="C41" s="24">
        <f>12*ROUND(MAX(($B41-3500)*{0.03,0.1,0.2,0.25,0.3,0.35,0.45}-{0,105,555,1005,2755,5505,13505},0),2)+LOOKUP(C$2/12,{0,1500.001,4500.001,9000.001,35000.001,55000.001,80000.001},{0.03,0.1,0.2,0.25,0.3,0.35,0.45})*C$2-LOOKUP(C$2/12,{0,1500.001,4500.001,9000.001,35000.001,55000.001,80000.001},{0,105,555,1005,2755,5505,13505})</f>
        <v>7980</v>
      </c>
      <c r="D41" s="24">
        <f>12*ROUND(MAX(($B41-3500)*{0.03,0.1,0.2,0.25,0.3,0.35,0.45}-{0,105,555,1005,2755,5505,13505},0),2)+LOOKUP(D$2/12,{0,1500.001,4500.001,9000.001,35000.001,55000.001,80000.001},{0.03,0.1,0.2,0.25,0.3,0.35,0.45})*D$2-LOOKUP(D$2/12,{0,1500.001,4500.001,9000.001,35000.001,55000.001,80000.001},{0,105,555,1005,2755,5505,13505})</f>
        <v>7986</v>
      </c>
      <c r="E41" s="24">
        <f>12*ROUND(MAX(($B41-3500)*{0.03,0.1,0.2,0.25,0.3,0.35,0.45}-{0,105,555,1005,2755,5505,13505},0),2)+LOOKUP(E$2/12,{0,1500.001,4500.001,9000.001,35000.001,55000.001,80000.001},{0.03,0.1,0.2,0.25,0.3,0.35,0.45})*E$2-LOOKUP(E$2/12,{0,1500.001,4500.001,9000.001,35000.001,55000.001,80000.001},{0,105,555,1005,2755,5505,13505})</f>
        <v>7992</v>
      </c>
      <c r="F41" s="24">
        <f>12*ROUND(MAX(($B41-3500)*{0.03,0.1,0.2,0.25,0.3,0.35,0.45}-{0,105,555,1005,2755,5505,13505},0),2)+LOOKUP(F$2/12,{0,1500.001,4500.001,9000.001,35000.001,55000.001,80000.001},{0.03,0.1,0.2,0.25,0.3,0.35,0.45})*F$2-LOOKUP(F$2/12,{0,1500.001,4500.001,9000.001,35000.001,55000.001,80000.001},{0,105,555,1005,2755,5505,13505})</f>
        <v>7998</v>
      </c>
      <c r="G41" s="24">
        <f>12*ROUND(MAX(($B41-3500)*{0.03,0.1,0.2,0.25,0.3,0.35,0.45}-{0,105,555,1005,2755,5505,13505},0),2)+LOOKUP(G$2/12,{0,1500.001,4500.001,9000.001,35000.001,55000.001,80000.001},{0.03,0.1,0.2,0.25,0.3,0.35,0.45})*G$2-LOOKUP(G$2/12,{0,1500.001,4500.001,9000.001,35000.001,55000.001,80000.001},{0,105,555,1005,2755,5505,13505})</f>
        <v>8004</v>
      </c>
      <c r="H41" s="24">
        <f>12*ROUND(MAX(($B41-3500)*{0.03,0.1,0.2,0.25,0.3,0.35,0.45}-{0,105,555,1005,2755,5505,13505},0),2)+LOOKUP(H$2/12,{0,1500.001,4500.001,9000.001,35000.001,55000.001,80000.001},{0.03,0.1,0.2,0.25,0.3,0.35,0.45})*H$2-LOOKUP(H$2/12,{0,1500.001,4500.001,9000.001,35000.001,55000.001,80000.001},{0,105,555,1005,2755,5505,13505})</f>
        <v>8010</v>
      </c>
      <c r="I41" s="24">
        <f>12*ROUND(MAX(($B41-3500)*{0.03,0.1,0.2,0.25,0.3,0.35,0.45}-{0,105,555,1005,2755,5505,13505},0),2)+LOOKUP(I$2/12,{0,1500.001,4500.001,9000.001,35000.001,55000.001,80000.001},{0.03,0.1,0.2,0.25,0.3,0.35,0.45})*I$2-LOOKUP(I$2/12,{0,1500.001,4500.001,9000.001,35000.001,55000.001,80000.001},{0,105,555,1005,2755,5505,13505})</f>
        <v>8016</v>
      </c>
      <c r="J41" s="24">
        <f>12*ROUND(MAX(($B41-3500)*{0.03,0.1,0.2,0.25,0.3,0.35,0.45}-{0,105,555,1005,2755,5505,13505},0),2)+LOOKUP(J$2/12,{0,1500.001,4500.001,9000.001,35000.001,55000.001,80000.001},{0.03,0.1,0.2,0.25,0.3,0.35,0.45})*J$2-LOOKUP(J$2/12,{0,1500.001,4500.001,9000.001,35000.001,55000.001,80000.001},{0,105,555,1005,2755,5505,13505})</f>
        <v>8022</v>
      </c>
      <c r="K41" s="24">
        <f>12*ROUND(MAX(($B41-3500)*{0.03,0.1,0.2,0.25,0.3,0.35,0.45}-{0,105,555,1005,2755,5505,13505},0),2)+LOOKUP(K$2/12,{0,1500.001,4500.001,9000.001,35000.001,55000.001,80000.001},{0.03,0.1,0.2,0.25,0.3,0.35,0.45})*K$2-LOOKUP(K$2/12,{0,1500.001,4500.001,9000.001,35000.001,55000.001,80000.001},{0,105,555,1005,2755,5505,13505})</f>
        <v>8028</v>
      </c>
      <c r="L41" s="24">
        <f>12*ROUND(MAX(($B41-3500)*{0.03,0.1,0.2,0.25,0.3,0.35,0.45}-{0,105,555,1005,2755,5505,13505},0),2)+LOOKUP(L$2/12,{0,1500.001,4500.001,9000.001,35000.001,55000.001,80000.001},{0.03,0.1,0.2,0.25,0.3,0.35,0.45})*L$2-LOOKUP(L$2/12,{0,1500.001,4500.001,9000.001,35000.001,55000.001,80000.001},{0,105,555,1005,2755,5505,13505})</f>
        <v>8034</v>
      </c>
      <c r="M41" s="29">
        <f>12*ROUND(MAX(($B41-3500)*{0.03,0.1,0.2,0.25,0.3,0.35,0.45}-{0,105,555,1005,2755,5505,13505},0),2)+LOOKUP(M$2/12,{0,1500.001,4500.001,9000.001,35000.001,55000.001,80000.001},{0.03,0.1,0.2,0.25,0.3,0.35,0.45})*M$2-LOOKUP(M$2/12,{0,1500.001,4500.001,9000.001,35000.001,55000.001,80000.001},{0,105,555,1005,2755,5505,13505})</f>
        <v>8040</v>
      </c>
      <c r="N41" s="24">
        <f>12*ROUND(MAX(($B41-3500)*{0.03,0.1,0.2,0.25,0.3,0.35,0.45}-{0,105,555,1005,2755,5505,13505},0),2)+LOOKUP(N$2/12,{0,1500.001,4500.001,9000.001,35000.001,55000.001,80000.001},{0.03,0.1,0.2,0.25,0.3,0.35,0.45})*N$2-LOOKUP(N$2/12,{0,1500.001,4500.001,9000.001,35000.001,55000.001,80000.001},{0,105,555,1005,2755,5505,13505})</f>
        <v>8055</v>
      </c>
      <c r="O41" s="24">
        <f>12*ROUND(MAX(($B41-3500)*{0.03,0.1,0.2,0.25,0.3,0.35,0.45}-{0,105,555,1005,2755,5505,13505},0),2)+LOOKUP(O$2/12,{0,1500.001,4500.001,9000.001,35000.001,55000.001,80000.001},{0.03,0.1,0.2,0.25,0.3,0.35,0.45})*O$2-LOOKUP(O$2/12,{0,1500.001,4500.001,9000.001,35000.001,55000.001,80000.001},{0,105,555,1005,2755,5505,13505})</f>
        <v>8070</v>
      </c>
      <c r="P41" s="24">
        <f>12*ROUND(MAX(($B41-3500)*{0.03,0.1,0.2,0.25,0.3,0.35,0.45}-{0,105,555,1005,2755,5505,13505},0),2)+LOOKUP(P$2/12,{0,1500.001,4500.001,9000.001,35000.001,55000.001,80000.001},{0.03,0.1,0.2,0.25,0.3,0.35,0.45})*P$2-LOOKUP(P$2/12,{0,1500.001,4500.001,9000.001,35000.001,55000.001,80000.001},{0,105,555,1005,2755,5505,13505})</f>
        <v>8085</v>
      </c>
      <c r="Q41" s="24">
        <f>12*ROUND(MAX(($B41-3500)*{0.03,0.1,0.2,0.25,0.3,0.35,0.45}-{0,105,555,1005,2755,5505,13505},0),2)+LOOKUP(Q$2/12,{0,1500.001,4500.001,9000.001,35000.001,55000.001,80000.001},{0.03,0.1,0.2,0.25,0.3,0.35,0.45})*Q$2-LOOKUP(Q$2/12,{0,1500.001,4500.001,9000.001,35000.001,55000.001,80000.001},{0,105,555,1005,2755,5505,13505})</f>
        <v>8100</v>
      </c>
      <c r="R41" s="24">
        <f>12*ROUND(MAX(($B41-3500)*{0.03,0.1,0.2,0.25,0.3,0.35,0.45}-{0,105,555,1005,2755,5505,13505},0),2)+LOOKUP(R$2/12,{0,1500.001,4500.001,9000.001,35000.001,55000.001,80000.001},{0.03,0.1,0.2,0.25,0.3,0.35,0.45})*R$2-LOOKUP(R$2/12,{0,1500.001,4500.001,9000.001,35000.001,55000.001,80000.001},{0,105,555,1005,2755,5505,13505})</f>
        <v>8115</v>
      </c>
      <c r="S41" s="24">
        <f>12*ROUND(MAX(($B41-3500)*{0.03,0.1,0.2,0.25,0.3,0.35,0.45}-{0,105,555,1005,2755,5505,13505},0),2)+LOOKUP(S$2/12,{0,1500.001,4500.001,9000.001,35000.001,55000.001,80000.001},{0.03,0.1,0.2,0.25,0.3,0.35,0.45})*S$2-LOOKUP(S$2/12,{0,1500.001,4500.001,9000.001,35000.001,55000.001,80000.001},{0,105,555,1005,2755,5505,13505})</f>
        <v>8130</v>
      </c>
      <c r="T41" s="2">
        <f>12*ROUND(MAX(($B41-3500)*{0.03,0.1,0.2,0.25,0.3,0.35,0.45}-{0,105,555,1005,2755,5505,13505},0),2)+LOOKUP(T$2/12,{0,1500.001,4500.001,9000.001,35000.001,55000.001,80000.001},{0.03,0.1,0.2,0.25,0.3,0.35,0.45})*T$2-LOOKUP(T$2/12,{0,1500.001,4500.001,9000.001,35000.001,55000.001,80000.001},{0,105,555,1005,2755,5505,13505})</f>
        <v>8145</v>
      </c>
      <c r="U41" s="2">
        <f>12*ROUND(MAX(($B41-3500)*{0.03,0.1,0.2,0.25,0.3,0.35,0.45}-{0,105,555,1005,2755,5505,13505},0),2)+LOOKUP(U$2/12,{0,1500.001,4500.001,9000.001,35000.001,55000.001,80000.001},{0.03,0.1,0.2,0.25,0.3,0.35,0.45})*U$2-LOOKUP(U$2/12,{0,1500.001,4500.001,9000.001,35000.001,55000.001,80000.001},{0,105,555,1005,2755,5505,13505})</f>
        <v>8160</v>
      </c>
      <c r="V41" s="2">
        <f>12*ROUND(MAX(($B41-3500)*{0.03,0.1,0.2,0.25,0.3,0.35,0.45}-{0,105,555,1005,2755,5505,13505},0),2)+LOOKUP(V$2/12,{0,1500.001,4500.001,9000.001,35000.001,55000.001,80000.001},{0.03,0.1,0.2,0.25,0.3,0.35,0.45})*V$2-LOOKUP(V$2/12,{0,1500.001,4500.001,9000.001,35000.001,55000.001,80000.001},{0,105,555,1005,2755,5505,13505})</f>
        <v>8175</v>
      </c>
      <c r="W41" s="2">
        <f>12*ROUND(MAX(($B41-3500)*{0.03,0.1,0.2,0.25,0.3,0.35,0.45}-{0,105,555,1005,2755,5505,13505},0),2)+LOOKUP(W$2/12,{0,1500.001,4500.001,9000.001,35000.001,55000.001,80000.001},{0.03,0.1,0.2,0.25,0.3,0.35,0.45})*W$2-LOOKUP(W$2/12,{0,1500.001,4500.001,9000.001,35000.001,55000.001,80000.001},{0,105,555,1005,2755,5505,13505})</f>
        <v>8190</v>
      </c>
      <c r="X41" s="2">
        <f>12*ROUND(MAX(($B41-3500)*{0.03,0.1,0.2,0.25,0.3,0.35,0.45}-{0,105,555,1005,2755,5505,13505},0),2)+LOOKUP(X$2/12,{0,1500.001,4500.001,9000.001,35000.001,55000.001,80000.001},{0.03,0.1,0.2,0.25,0.3,0.35,0.45})*X$2-LOOKUP(X$2/12,{0,1500.001,4500.001,9000.001,35000.001,55000.001,80000.001},{0,105,555,1005,2755,5505,13505})</f>
        <v>8205</v>
      </c>
      <c r="Y41" s="2">
        <f>12*ROUND(MAX(($B41-3500)*{0.03,0.1,0.2,0.25,0.3,0.35,0.45}-{0,105,555,1005,2755,5505,13505},0),2)+LOOKUP(Y$2/12,{0,1500.001,4500.001,9000.001,35000.001,55000.001,80000.001},{0.03,0.1,0.2,0.25,0.3,0.35,0.45})*Y$2-LOOKUP(Y$2/12,{0,1500.001,4500.001,9000.001,35000.001,55000.001,80000.001},{0,105,555,1005,2755,5505,13505})</f>
        <v>8220</v>
      </c>
      <c r="Z41" s="2">
        <f>12*ROUND(MAX(($B41-3500)*{0.03,0.1,0.2,0.25,0.3,0.35,0.45}-{0,105,555,1005,2755,5505,13505},0),2)+LOOKUP(Z$2/12,{0,1500.001,4500.001,9000.001,35000.001,55000.001,80000.001},{0.03,0.1,0.2,0.25,0.3,0.35,0.45})*Z$2-LOOKUP(Z$2/12,{0,1500.001,4500.001,9000.001,35000.001,55000.001,80000.001},{0,105,555,1005,2755,5505,13505})</f>
        <v>8235</v>
      </c>
      <c r="AA41" s="2">
        <f>12*ROUND(MAX(($B41-3500)*{0.03,0.1,0.2,0.25,0.3,0.35,0.45}-{0,105,555,1005,2755,5505,13505},0),2)+LOOKUP(AA$2/12,{0,1500.001,4500.001,9000.001,35000.001,55000.001,80000.001},{0.03,0.1,0.2,0.25,0.3,0.35,0.45})*AA$2-LOOKUP(AA$2/12,{0,1500.001,4500.001,9000.001,35000.001,55000.001,80000.001},{0,105,555,1005,2755,5505,13505})</f>
        <v>8250</v>
      </c>
      <c r="AB41" s="2">
        <f>12*ROUND(MAX(($B41-3500)*{0.03,0.1,0.2,0.25,0.3,0.35,0.45}-{0,105,555,1005,2755,5505,13505},0),2)+LOOKUP(AB$2/12,{0,1500.001,4500.001,9000.001,35000.001,55000.001,80000.001},{0.03,0.1,0.2,0.25,0.3,0.35,0.45})*AB$2-LOOKUP(AB$2/12,{0,1500.001,4500.001,9000.001,35000.001,55000.001,80000.001},{0,105,555,1005,2755,5505,13505})</f>
        <v>8265</v>
      </c>
      <c r="AC41" s="12">
        <f>12*ROUND(MAX(($B41-3500)*{0.03,0.1,0.2,0.25,0.3,0.35,0.45}-{0,105,555,1005,2755,5505,13505},0),2)+LOOKUP(AC$2/12,{0,1500.001,4500.001,9000.001,35000.001,55000.001,80000.001},{0.03,0.1,0.2,0.25,0.3,0.35,0.45})*AC$2-LOOKUP(AC$2/12,{0,1500.001,4500.001,9000.001,35000.001,55000.001,80000.001},{0,105,555,1005,2755,5505,13505})</f>
        <v>8280</v>
      </c>
      <c r="AD41" s="2">
        <f>12*ROUND(MAX(($B41-3500)*{0.03,0.1,0.2,0.25,0.3,0.35,0.45}-{0,105,555,1005,2755,5505,13505},0),2)+LOOKUP(AD$2/12,{0,1500.001,4500.001,9000.001,35000.001,55000.001,80000.001},{0.03,0.1,0.2,0.25,0.3,0.35,0.45})*AD$2-LOOKUP(AD$2/12,{0,1500.001,4500.001,9000.001,35000.001,55000.001,80000.001},{0,105,555,1005,2755,5505,13505})</f>
        <v>8310</v>
      </c>
      <c r="AE41" s="2">
        <f>12*ROUND(MAX(($B41-3500)*{0.03,0.1,0.2,0.25,0.3,0.35,0.45}-{0,105,555,1005,2755,5505,13505},0),2)+LOOKUP(AE$2/12,{0,1500.001,4500.001,9000.001,35000.001,55000.001,80000.001},{0.03,0.1,0.2,0.25,0.3,0.35,0.45})*AE$2-LOOKUP(AE$2/12,{0,1500.001,4500.001,9000.001,35000.001,55000.001,80000.001},{0,105,555,1005,2755,5505,13505})</f>
        <v>8340</v>
      </c>
      <c r="AF41" s="2">
        <f>12*ROUND(MAX(($B41-3500)*{0.03,0.1,0.2,0.25,0.3,0.35,0.45}-{0,105,555,1005,2755,5505,13505},0),2)+LOOKUP(AF$2/12,{0,1500.001,4500.001,9000.001,35000.001,55000.001,80000.001},{0.03,0.1,0.2,0.25,0.3,0.35,0.45})*AF$2-LOOKUP(AF$2/12,{0,1500.001,4500.001,9000.001,35000.001,55000.001,80000.001},{0,105,555,1005,2755,5505,13505})</f>
        <v>8370</v>
      </c>
      <c r="AG41" s="2">
        <f>12*ROUND(MAX(($B41-3500)*{0.03,0.1,0.2,0.25,0.3,0.35,0.45}-{0,105,555,1005,2755,5505,13505},0),2)+LOOKUP(AG$2/12,{0,1500.001,4500.001,9000.001,35000.001,55000.001,80000.001},{0.03,0.1,0.2,0.25,0.3,0.35,0.45})*AG$2-LOOKUP(AG$2/12,{0,1500.001,4500.001,9000.001,35000.001,55000.001,80000.001},{0,105,555,1005,2755,5505,13505})</f>
        <v>8400</v>
      </c>
      <c r="AH41" s="2">
        <f>12*ROUND(MAX(($B41-3500)*{0.03,0.1,0.2,0.25,0.3,0.35,0.45}-{0,105,555,1005,2755,5505,13505},0),2)+LOOKUP(AH$2/12,{0,1500.001,4500.001,9000.001,35000.001,55000.001,80000.001},{0.03,0.1,0.2,0.25,0.3,0.35,0.45})*AH$2-LOOKUP(AH$2/12,{0,1500.001,4500.001,9000.001,35000.001,55000.001,80000.001},{0,105,555,1005,2755,5505,13505})</f>
        <v>8430</v>
      </c>
      <c r="AI41" s="2">
        <f>12*ROUND(MAX(($B41-3500)*{0.03,0.1,0.2,0.25,0.3,0.35,0.45}-{0,105,555,1005,2755,5505,13505},0),2)+LOOKUP(AI$2/12,{0,1500.001,4500.001,9000.001,35000.001,55000.001,80000.001},{0.03,0.1,0.2,0.25,0.3,0.35,0.45})*AI$2-LOOKUP(AI$2/12,{0,1500.001,4500.001,9000.001,35000.001,55000.001,80000.001},{0,105,555,1005,2755,5505,13505})</f>
        <v>8460</v>
      </c>
      <c r="AJ41" s="2">
        <f>12*ROUND(MAX(($B41-3500)*{0.03,0.1,0.2,0.25,0.3,0.35,0.45}-{0,105,555,1005,2755,5505,13505},0),2)+LOOKUP(AJ$2/12,{0,1500.001,4500.001,9000.001,35000.001,55000.001,80000.001},{0.03,0.1,0.2,0.25,0.3,0.35,0.45})*AJ$2-LOOKUP(AJ$2/12,{0,1500.001,4500.001,9000.001,35000.001,55000.001,80000.001},{0,105,555,1005,2755,5505,13505})</f>
        <v>8490</v>
      </c>
      <c r="AK41" s="2">
        <f>12*ROUND(MAX(($B41-3500)*{0.03,0.1,0.2,0.25,0.3,0.35,0.45}-{0,105,555,1005,2755,5505,13505},0),2)+LOOKUP(AK$2/12,{0,1500.001,4500.001,9000.001,35000.001,55000.001,80000.001},{0.03,0.1,0.2,0.25,0.3,0.35,0.45})*AK$2-LOOKUP(AK$2/12,{0,1500.001,4500.001,9000.001,35000.001,55000.001,80000.001},{0,105,555,1005,2755,5505,13505})</f>
        <v>8520</v>
      </c>
      <c r="AL41" s="2">
        <f>12*ROUND(MAX(($B41-3500)*{0.03,0.1,0.2,0.25,0.3,0.35,0.45}-{0,105,555,1005,2755,5505,13505},0),2)+LOOKUP(AL$2/12,{0,1500.001,4500.001,9000.001,35000.001,55000.001,80000.001},{0.03,0.1,0.2,0.25,0.3,0.35,0.45})*AL$2-LOOKUP(AL$2/12,{0,1500.001,4500.001,9000.001,35000.001,55000.001,80000.001},{0,105,555,1005,2755,5505,13505})</f>
        <v>9775</v>
      </c>
      <c r="AM41" s="2">
        <f>12*ROUND(MAX(($B41-3500)*{0.03,0.1,0.2,0.25,0.3,0.35,0.45}-{0,105,555,1005,2755,5505,13505},0),2)+LOOKUP(AM$2/12,{0,1500.001,4500.001,9000.001,35000.001,55000.001,80000.001},{0.03,0.1,0.2,0.25,0.3,0.35,0.45})*AM$2-LOOKUP(AM$2/12,{0,1500.001,4500.001,9000.001,35000.001,55000.001,80000.001},{0,105,555,1005,2755,5505,13505})</f>
        <v>9875</v>
      </c>
      <c r="AN41" s="2">
        <f>12*ROUND(MAX(($B41-3500)*{0.03,0.1,0.2,0.25,0.3,0.35,0.45}-{0,105,555,1005,2755,5505,13505},0),2)+LOOKUP(AN$2/12,{0,1500.001,4500.001,9000.001,35000.001,55000.001,80000.001},{0.03,0.1,0.2,0.25,0.3,0.35,0.45})*AN$2-LOOKUP(AN$2/12,{0,1500.001,4500.001,9000.001,35000.001,55000.001,80000.001},{0,105,555,1005,2755,5505,13505})</f>
        <v>10075</v>
      </c>
      <c r="AO41" s="2">
        <f>12*ROUND(MAX(($B41-3500)*{0.03,0.1,0.2,0.25,0.3,0.35,0.45}-{0,105,555,1005,2755,5505,13505},0),2)+LOOKUP(AO$2/12,{0,1500.001,4500.001,9000.001,35000.001,55000.001,80000.001},{0.03,0.1,0.2,0.25,0.3,0.35,0.45})*AO$2-LOOKUP(AO$2/12,{0,1500.001,4500.001,9000.001,35000.001,55000.001,80000.001},{0,105,555,1005,2755,5505,13505})</f>
        <v>10275</v>
      </c>
      <c r="AP41" s="2">
        <f>12*ROUND(MAX(($B41-3500)*{0.03,0.1,0.2,0.25,0.3,0.35,0.45}-{0,105,555,1005,2755,5505,13505},0),2)+LOOKUP(AP$2/12,{0,1500.001,4500.001,9000.001,35000.001,55000.001,80000.001},{0.03,0.1,0.2,0.25,0.3,0.35,0.45})*AP$2-LOOKUP(AP$2/12,{0,1500.001,4500.001,9000.001,35000.001,55000.001,80000.001},{0,105,555,1005,2755,5505,13505})</f>
        <v>10475</v>
      </c>
      <c r="AQ41" s="2">
        <f>12*ROUND(MAX(($B41-3500)*{0.03,0.1,0.2,0.25,0.3,0.35,0.45}-{0,105,555,1005,2755,5505,13505},0),2)+LOOKUP(AQ$2/12,{0,1500.001,4500.001,9000.001,35000.001,55000.001,80000.001},{0.03,0.1,0.2,0.25,0.3,0.35,0.45})*AQ$2-LOOKUP(AQ$2/12,{0,1500.001,4500.001,9000.001,35000.001,55000.001,80000.001},{0,105,555,1005,2755,5505,13505})</f>
        <v>10675</v>
      </c>
      <c r="AR41" s="2">
        <f>12*ROUND(MAX(($B41-3500)*{0.03,0.1,0.2,0.25,0.3,0.35,0.45}-{0,105,555,1005,2755,5505,13505},0),2)+LOOKUP(AR$2/12,{0,1500.001,4500.001,9000.001,35000.001,55000.001,80000.001},{0.03,0.1,0.2,0.25,0.3,0.35,0.45})*AR$2-LOOKUP(AR$2/12,{0,1500.001,4500.001,9000.001,35000.001,55000.001,80000.001},{0,105,555,1005,2755,5505,13505})</f>
        <v>10875</v>
      </c>
      <c r="AS41" s="2">
        <f>12*ROUND(MAX(($B41-3500)*{0.03,0.1,0.2,0.25,0.3,0.35,0.45}-{0,105,555,1005,2755,5505,13505},0),2)+LOOKUP(AS$2/12,{0,1500.001,4500.001,9000.001,35000.001,55000.001,80000.001},{0.03,0.1,0.2,0.25,0.3,0.35,0.45})*AS$2-LOOKUP(AS$2/12,{0,1500.001,4500.001,9000.001,35000.001,55000.001,80000.001},{0,105,555,1005,2755,5505,13505})</f>
        <v>11375</v>
      </c>
      <c r="AT41" s="12">
        <f>12*ROUND(MAX(($B41-3500)*{0.03,0.1,0.2,0.25,0.3,0.35,0.45}-{0,105,555,1005,2755,5505,13505},0),2)+LOOKUP(AT$2/12,{0,1500.001,4500.001,9000.001,35000.001,55000.001,80000.001},{0.03,0.1,0.2,0.25,0.3,0.35,0.45})*AT$2-LOOKUP(AT$2/12,{0,1500.001,4500.001,9000.001,35000.001,55000.001,80000.001},{0,105,555,1005,2755,5505,13505})</f>
        <v>11875</v>
      </c>
      <c r="AU41" s="2">
        <f>12*ROUND(MAX(($B41-3500)*{0.03,0.1,0.2,0.25,0.3,0.35,0.45}-{0,105,555,1005,2755,5505,13505},0),2)+LOOKUP(AU$2/12,{0,1500.001,4500.001,9000.001,35000.001,55000.001,80000.001},{0.03,0.1,0.2,0.25,0.3,0.35,0.45})*AU$2-LOOKUP(AU$2/12,{0,1500.001,4500.001,9000.001,35000.001,55000.001,80000.001},{0,105,555,1005,2755,5505,13505})</f>
        <v>12375</v>
      </c>
      <c r="AV41" s="2">
        <f>12*ROUND(MAX(($B41-3500)*{0.03,0.1,0.2,0.25,0.3,0.35,0.45}-{0,105,555,1005,2755,5505,13505},0),2)+LOOKUP(AV$2/12,{0,1500.001,4500.001,9000.001,35000.001,55000.001,80000.001},{0.03,0.1,0.2,0.25,0.3,0.35,0.45})*AV$2-LOOKUP(AV$2/12,{0,1500.001,4500.001,9000.001,35000.001,55000.001,80000.001},{0,105,555,1005,2755,5505,13505})</f>
        <v>12875</v>
      </c>
      <c r="AW41" s="2">
        <f>12*ROUND(MAX(($B41-3500)*{0.03,0.1,0.2,0.25,0.3,0.35,0.45}-{0,105,555,1005,2755,5505,13505},0),2)+LOOKUP(AW$2/12,{0,1500.001,4500.001,9000.001,35000.001,55000.001,80000.001},{0.03,0.1,0.2,0.25,0.3,0.35,0.45})*AW$2-LOOKUP(AW$2/12,{0,1500.001,4500.001,9000.001,35000.001,55000.001,80000.001},{0,105,555,1005,2755,5505,13505})</f>
        <v>18425</v>
      </c>
      <c r="AX41" s="2">
        <f>12*ROUND(MAX(($B41-3500)*{0.03,0.1,0.2,0.25,0.3,0.35,0.45}-{0,105,555,1005,2755,5505,13505},0),2)+LOOKUP(AX$2/12,{0,1500.001,4500.001,9000.001,35000.001,55000.001,80000.001},{0.03,0.1,0.2,0.25,0.3,0.35,0.45})*AX$2-LOOKUP(AX$2/12,{0,1500.001,4500.001,9000.001,35000.001,55000.001,80000.001},{0,105,555,1005,2755,5505,13505})</f>
        <v>19425</v>
      </c>
      <c r="AY41" s="2">
        <f>12*ROUND(MAX(($B41-3500)*{0.03,0.1,0.2,0.25,0.3,0.35,0.45}-{0,105,555,1005,2755,5505,13505},0),2)+LOOKUP(AY$2/12,{0,1500.001,4500.001,9000.001,35000.001,55000.001,80000.001},{0.03,0.1,0.2,0.25,0.3,0.35,0.45})*AY$2-LOOKUP(AY$2/12,{0,1500.001,4500.001,9000.001,35000.001,55000.001,80000.001},{0,105,555,1005,2755,5505,13505})</f>
        <v>20425</v>
      </c>
      <c r="AZ41" s="2">
        <f>12*ROUND(MAX(($B41-3500)*{0.03,0.1,0.2,0.25,0.3,0.35,0.45}-{0,105,555,1005,2755,5505,13505},0),2)+LOOKUP(AZ$2/12,{0,1500.001,4500.001,9000.001,35000.001,55000.001,80000.001},{0.03,0.1,0.2,0.25,0.3,0.35,0.45})*AZ$2-LOOKUP(AZ$2/12,{0,1500.001,4500.001,9000.001,35000.001,55000.001,80000.001},{0,105,555,1005,2755,5505,13505})</f>
        <v>21425</v>
      </c>
      <c r="BA41" s="2">
        <f>12*ROUND(MAX(($B41-3500)*{0.03,0.1,0.2,0.25,0.3,0.35,0.45}-{0,105,555,1005,2755,5505,13505},0),2)+LOOKUP(BA$2/12,{0,1500.001,4500.001,9000.001,35000.001,55000.001,80000.001},{0.03,0.1,0.2,0.25,0.3,0.35,0.45})*BA$2-LOOKUP(BA$2/12,{0,1500.001,4500.001,9000.001,35000.001,55000.001,80000.001},{0,105,555,1005,2755,5505,13505})</f>
        <v>22425</v>
      </c>
      <c r="BB41" s="2">
        <f>12*ROUND(MAX(($B41-3500)*{0.03,0.1,0.2,0.25,0.3,0.35,0.45}-{0,105,555,1005,2755,5505,13505},0),2)+LOOKUP(BB$2/12,{0,1500.001,4500.001,9000.001,35000.001,55000.001,80000.001},{0.03,0.1,0.2,0.25,0.3,0.35,0.45})*BB$2-LOOKUP(BB$2/12,{0,1500.001,4500.001,9000.001,35000.001,55000.001,80000.001},{0,105,555,1005,2755,5505,13505})</f>
        <v>23425</v>
      </c>
      <c r="BC41" s="2">
        <f>12*ROUND(MAX(($B41-3500)*{0.03,0.1,0.2,0.25,0.3,0.35,0.45}-{0,105,555,1005,2755,5505,13505},0),2)+LOOKUP(BC$2/12,{0,1500.001,4500.001,9000.001,35000.001,55000.001,80000.001},{0.03,0.1,0.2,0.25,0.3,0.35,0.45})*BC$2-LOOKUP(BC$2/12,{0,1500.001,4500.001,9000.001,35000.001,55000.001,80000.001},{0,105,555,1005,2755,5505,13505})</f>
        <v>24425</v>
      </c>
      <c r="BD41" s="2">
        <f>12*ROUND(MAX(($B41-3500)*{0.03,0.1,0.2,0.25,0.3,0.35,0.45}-{0,105,555,1005,2755,5505,13505},0),2)+LOOKUP(BD$2/12,{0,1500.001,4500.001,9000.001,35000.001,55000.001,80000.001},{0.03,0.1,0.2,0.25,0.3,0.35,0.45})*BD$2-LOOKUP(BD$2/12,{0,1500.001,4500.001,9000.001,35000.001,55000.001,80000.001},{0,105,555,1005,2755,5505,13505})</f>
        <v>25425</v>
      </c>
      <c r="BE41" s="2">
        <f>12*ROUND(MAX(($B41-3500)*{0.03,0.1,0.2,0.25,0.3,0.35,0.45}-{0,105,555,1005,2755,5505,13505},0),2)+LOOKUP(BE$2/12,{0,1500.001,4500.001,9000.001,35000.001,55000.001,80000.001},{0.03,0.1,0.2,0.25,0.3,0.35,0.45})*BE$2-LOOKUP(BE$2/12,{0,1500.001,4500.001,9000.001,35000.001,55000.001,80000.001},{0,105,555,1005,2755,5505,13505})</f>
        <v>26425</v>
      </c>
      <c r="BF41" s="2">
        <f>12*ROUND(MAX(($B41-3500)*{0.03,0.1,0.2,0.25,0.3,0.35,0.45}-{0,105,555,1005,2755,5505,13505},0),2)+LOOKUP(BF$2/12,{0,1500.001,4500.001,9000.001,35000.001,55000.001,80000.001},{0.03,0.1,0.2,0.25,0.3,0.35,0.45})*BF$2-LOOKUP(BF$2/12,{0,1500.001,4500.001,9000.001,35000.001,55000.001,80000.001},{0,105,555,1005,2755,5505,13505})</f>
        <v>27425</v>
      </c>
    </row>
    <row r="42" spans="1:58">
      <c r="A42" s="21"/>
      <c r="B42" s="22">
        <v>9800</v>
      </c>
      <c r="C42" s="24">
        <f>12*ROUND(MAX(($B42-3500)*{0.03,0.1,0.2,0.25,0.3,0.35,0.45}-{0,105,555,1005,2755,5505,13505},0),2)+LOOKUP(C$2/12,{0,1500.001,4500.001,9000.001,35000.001,55000.001,80000.001},{0.03,0.1,0.2,0.25,0.3,0.35,0.45})*C$2-LOOKUP(C$2/12,{0,1500.001,4500.001,9000.001,35000.001,55000.001,80000.001},{0,105,555,1005,2755,5505,13505})</f>
        <v>8460</v>
      </c>
      <c r="D42" s="24">
        <f>12*ROUND(MAX(($B42-3500)*{0.03,0.1,0.2,0.25,0.3,0.35,0.45}-{0,105,555,1005,2755,5505,13505},0),2)+LOOKUP(D$2/12,{0,1500.001,4500.001,9000.001,35000.001,55000.001,80000.001},{0.03,0.1,0.2,0.25,0.3,0.35,0.45})*D$2-LOOKUP(D$2/12,{0,1500.001,4500.001,9000.001,35000.001,55000.001,80000.001},{0,105,555,1005,2755,5505,13505})</f>
        <v>8466</v>
      </c>
      <c r="E42" s="24">
        <f>12*ROUND(MAX(($B42-3500)*{0.03,0.1,0.2,0.25,0.3,0.35,0.45}-{0,105,555,1005,2755,5505,13505},0),2)+LOOKUP(E$2/12,{0,1500.001,4500.001,9000.001,35000.001,55000.001,80000.001},{0.03,0.1,0.2,0.25,0.3,0.35,0.45})*E$2-LOOKUP(E$2/12,{0,1500.001,4500.001,9000.001,35000.001,55000.001,80000.001},{0,105,555,1005,2755,5505,13505})</f>
        <v>8472</v>
      </c>
      <c r="F42" s="24">
        <f>12*ROUND(MAX(($B42-3500)*{0.03,0.1,0.2,0.25,0.3,0.35,0.45}-{0,105,555,1005,2755,5505,13505},0),2)+LOOKUP(F$2/12,{0,1500.001,4500.001,9000.001,35000.001,55000.001,80000.001},{0.03,0.1,0.2,0.25,0.3,0.35,0.45})*F$2-LOOKUP(F$2/12,{0,1500.001,4500.001,9000.001,35000.001,55000.001,80000.001},{0,105,555,1005,2755,5505,13505})</f>
        <v>8478</v>
      </c>
      <c r="G42" s="24">
        <f>12*ROUND(MAX(($B42-3500)*{0.03,0.1,0.2,0.25,0.3,0.35,0.45}-{0,105,555,1005,2755,5505,13505},0),2)+LOOKUP(G$2/12,{0,1500.001,4500.001,9000.001,35000.001,55000.001,80000.001},{0.03,0.1,0.2,0.25,0.3,0.35,0.45})*G$2-LOOKUP(G$2/12,{0,1500.001,4500.001,9000.001,35000.001,55000.001,80000.001},{0,105,555,1005,2755,5505,13505})</f>
        <v>8484</v>
      </c>
      <c r="H42" s="24">
        <f>12*ROUND(MAX(($B42-3500)*{0.03,0.1,0.2,0.25,0.3,0.35,0.45}-{0,105,555,1005,2755,5505,13505},0),2)+LOOKUP(H$2/12,{0,1500.001,4500.001,9000.001,35000.001,55000.001,80000.001},{0.03,0.1,0.2,0.25,0.3,0.35,0.45})*H$2-LOOKUP(H$2/12,{0,1500.001,4500.001,9000.001,35000.001,55000.001,80000.001},{0,105,555,1005,2755,5505,13505})</f>
        <v>8490</v>
      </c>
      <c r="I42" s="24">
        <f>12*ROUND(MAX(($B42-3500)*{0.03,0.1,0.2,0.25,0.3,0.35,0.45}-{0,105,555,1005,2755,5505,13505},0),2)+LOOKUP(I$2/12,{0,1500.001,4500.001,9000.001,35000.001,55000.001,80000.001},{0.03,0.1,0.2,0.25,0.3,0.35,0.45})*I$2-LOOKUP(I$2/12,{0,1500.001,4500.001,9000.001,35000.001,55000.001,80000.001},{0,105,555,1005,2755,5505,13505})</f>
        <v>8496</v>
      </c>
      <c r="J42" s="24">
        <f>12*ROUND(MAX(($B42-3500)*{0.03,0.1,0.2,0.25,0.3,0.35,0.45}-{0,105,555,1005,2755,5505,13505},0),2)+LOOKUP(J$2/12,{0,1500.001,4500.001,9000.001,35000.001,55000.001,80000.001},{0.03,0.1,0.2,0.25,0.3,0.35,0.45})*J$2-LOOKUP(J$2/12,{0,1500.001,4500.001,9000.001,35000.001,55000.001,80000.001},{0,105,555,1005,2755,5505,13505})</f>
        <v>8502</v>
      </c>
      <c r="K42" s="24">
        <f>12*ROUND(MAX(($B42-3500)*{0.03,0.1,0.2,0.25,0.3,0.35,0.45}-{0,105,555,1005,2755,5505,13505},0),2)+LOOKUP(K$2/12,{0,1500.001,4500.001,9000.001,35000.001,55000.001,80000.001},{0.03,0.1,0.2,0.25,0.3,0.35,0.45})*K$2-LOOKUP(K$2/12,{0,1500.001,4500.001,9000.001,35000.001,55000.001,80000.001},{0,105,555,1005,2755,5505,13505})</f>
        <v>8508</v>
      </c>
      <c r="L42" s="24">
        <f>12*ROUND(MAX(($B42-3500)*{0.03,0.1,0.2,0.25,0.3,0.35,0.45}-{0,105,555,1005,2755,5505,13505},0),2)+LOOKUP(L$2/12,{0,1500.001,4500.001,9000.001,35000.001,55000.001,80000.001},{0.03,0.1,0.2,0.25,0.3,0.35,0.45})*L$2-LOOKUP(L$2/12,{0,1500.001,4500.001,9000.001,35000.001,55000.001,80000.001},{0,105,555,1005,2755,5505,13505})</f>
        <v>8514</v>
      </c>
      <c r="M42" s="29">
        <f>12*ROUND(MAX(($B42-3500)*{0.03,0.1,0.2,0.25,0.3,0.35,0.45}-{0,105,555,1005,2755,5505,13505},0),2)+LOOKUP(M$2/12,{0,1500.001,4500.001,9000.001,35000.001,55000.001,80000.001},{0.03,0.1,0.2,0.25,0.3,0.35,0.45})*M$2-LOOKUP(M$2/12,{0,1500.001,4500.001,9000.001,35000.001,55000.001,80000.001},{0,105,555,1005,2755,5505,13505})</f>
        <v>8520</v>
      </c>
      <c r="N42" s="24">
        <f>12*ROUND(MAX(($B42-3500)*{0.03,0.1,0.2,0.25,0.3,0.35,0.45}-{0,105,555,1005,2755,5505,13505},0),2)+LOOKUP(N$2/12,{0,1500.001,4500.001,9000.001,35000.001,55000.001,80000.001},{0.03,0.1,0.2,0.25,0.3,0.35,0.45})*N$2-LOOKUP(N$2/12,{0,1500.001,4500.001,9000.001,35000.001,55000.001,80000.001},{0,105,555,1005,2755,5505,13505})</f>
        <v>8535</v>
      </c>
      <c r="O42" s="24">
        <f>12*ROUND(MAX(($B42-3500)*{0.03,0.1,0.2,0.25,0.3,0.35,0.45}-{0,105,555,1005,2755,5505,13505},0),2)+LOOKUP(O$2/12,{0,1500.001,4500.001,9000.001,35000.001,55000.001,80000.001},{0.03,0.1,0.2,0.25,0.3,0.35,0.45})*O$2-LOOKUP(O$2/12,{0,1500.001,4500.001,9000.001,35000.001,55000.001,80000.001},{0,105,555,1005,2755,5505,13505})</f>
        <v>8550</v>
      </c>
      <c r="P42" s="24">
        <f>12*ROUND(MAX(($B42-3500)*{0.03,0.1,0.2,0.25,0.3,0.35,0.45}-{0,105,555,1005,2755,5505,13505},0),2)+LOOKUP(P$2/12,{0,1500.001,4500.001,9000.001,35000.001,55000.001,80000.001},{0.03,0.1,0.2,0.25,0.3,0.35,0.45})*P$2-LOOKUP(P$2/12,{0,1500.001,4500.001,9000.001,35000.001,55000.001,80000.001},{0,105,555,1005,2755,5505,13505})</f>
        <v>8565</v>
      </c>
      <c r="Q42" s="24">
        <f>12*ROUND(MAX(($B42-3500)*{0.03,0.1,0.2,0.25,0.3,0.35,0.45}-{0,105,555,1005,2755,5505,13505},0),2)+LOOKUP(Q$2/12,{0,1500.001,4500.001,9000.001,35000.001,55000.001,80000.001},{0.03,0.1,0.2,0.25,0.3,0.35,0.45})*Q$2-LOOKUP(Q$2/12,{0,1500.001,4500.001,9000.001,35000.001,55000.001,80000.001},{0,105,555,1005,2755,5505,13505})</f>
        <v>8580</v>
      </c>
      <c r="R42" s="24">
        <f>12*ROUND(MAX(($B42-3500)*{0.03,0.1,0.2,0.25,0.3,0.35,0.45}-{0,105,555,1005,2755,5505,13505},0),2)+LOOKUP(R$2/12,{0,1500.001,4500.001,9000.001,35000.001,55000.001,80000.001},{0.03,0.1,0.2,0.25,0.3,0.35,0.45})*R$2-LOOKUP(R$2/12,{0,1500.001,4500.001,9000.001,35000.001,55000.001,80000.001},{0,105,555,1005,2755,5505,13505})</f>
        <v>8595</v>
      </c>
      <c r="S42" s="24">
        <f>12*ROUND(MAX(($B42-3500)*{0.03,0.1,0.2,0.25,0.3,0.35,0.45}-{0,105,555,1005,2755,5505,13505},0),2)+LOOKUP(S$2/12,{0,1500.001,4500.001,9000.001,35000.001,55000.001,80000.001},{0.03,0.1,0.2,0.25,0.3,0.35,0.45})*S$2-LOOKUP(S$2/12,{0,1500.001,4500.001,9000.001,35000.001,55000.001,80000.001},{0,105,555,1005,2755,5505,13505})</f>
        <v>8610</v>
      </c>
      <c r="T42" s="2">
        <f>12*ROUND(MAX(($B42-3500)*{0.03,0.1,0.2,0.25,0.3,0.35,0.45}-{0,105,555,1005,2755,5505,13505},0),2)+LOOKUP(T$2/12,{0,1500.001,4500.001,9000.001,35000.001,55000.001,80000.001},{0.03,0.1,0.2,0.25,0.3,0.35,0.45})*T$2-LOOKUP(T$2/12,{0,1500.001,4500.001,9000.001,35000.001,55000.001,80000.001},{0,105,555,1005,2755,5505,13505})</f>
        <v>8625</v>
      </c>
      <c r="U42" s="2">
        <f>12*ROUND(MAX(($B42-3500)*{0.03,0.1,0.2,0.25,0.3,0.35,0.45}-{0,105,555,1005,2755,5505,13505},0),2)+LOOKUP(U$2/12,{0,1500.001,4500.001,9000.001,35000.001,55000.001,80000.001},{0.03,0.1,0.2,0.25,0.3,0.35,0.45})*U$2-LOOKUP(U$2/12,{0,1500.001,4500.001,9000.001,35000.001,55000.001,80000.001},{0,105,555,1005,2755,5505,13505})</f>
        <v>8640</v>
      </c>
      <c r="V42" s="2">
        <f>12*ROUND(MAX(($B42-3500)*{0.03,0.1,0.2,0.25,0.3,0.35,0.45}-{0,105,555,1005,2755,5505,13505},0),2)+LOOKUP(V$2/12,{0,1500.001,4500.001,9000.001,35000.001,55000.001,80000.001},{0.03,0.1,0.2,0.25,0.3,0.35,0.45})*V$2-LOOKUP(V$2/12,{0,1500.001,4500.001,9000.001,35000.001,55000.001,80000.001},{0,105,555,1005,2755,5505,13505})</f>
        <v>8655</v>
      </c>
      <c r="W42" s="2">
        <f>12*ROUND(MAX(($B42-3500)*{0.03,0.1,0.2,0.25,0.3,0.35,0.45}-{0,105,555,1005,2755,5505,13505},0),2)+LOOKUP(W$2/12,{0,1500.001,4500.001,9000.001,35000.001,55000.001,80000.001},{0.03,0.1,0.2,0.25,0.3,0.35,0.45})*W$2-LOOKUP(W$2/12,{0,1500.001,4500.001,9000.001,35000.001,55000.001,80000.001},{0,105,555,1005,2755,5505,13505})</f>
        <v>8670</v>
      </c>
      <c r="X42" s="2">
        <f>12*ROUND(MAX(($B42-3500)*{0.03,0.1,0.2,0.25,0.3,0.35,0.45}-{0,105,555,1005,2755,5505,13505},0),2)+LOOKUP(X$2/12,{0,1500.001,4500.001,9000.001,35000.001,55000.001,80000.001},{0.03,0.1,0.2,0.25,0.3,0.35,0.45})*X$2-LOOKUP(X$2/12,{0,1500.001,4500.001,9000.001,35000.001,55000.001,80000.001},{0,105,555,1005,2755,5505,13505})</f>
        <v>8685</v>
      </c>
      <c r="Y42" s="2">
        <f>12*ROUND(MAX(($B42-3500)*{0.03,0.1,0.2,0.25,0.3,0.35,0.45}-{0,105,555,1005,2755,5505,13505},0),2)+LOOKUP(Y$2/12,{0,1500.001,4500.001,9000.001,35000.001,55000.001,80000.001},{0.03,0.1,0.2,0.25,0.3,0.35,0.45})*Y$2-LOOKUP(Y$2/12,{0,1500.001,4500.001,9000.001,35000.001,55000.001,80000.001},{0,105,555,1005,2755,5505,13505})</f>
        <v>8700</v>
      </c>
      <c r="Z42" s="2">
        <f>12*ROUND(MAX(($B42-3500)*{0.03,0.1,0.2,0.25,0.3,0.35,0.45}-{0,105,555,1005,2755,5505,13505},0),2)+LOOKUP(Z$2/12,{0,1500.001,4500.001,9000.001,35000.001,55000.001,80000.001},{0.03,0.1,0.2,0.25,0.3,0.35,0.45})*Z$2-LOOKUP(Z$2/12,{0,1500.001,4500.001,9000.001,35000.001,55000.001,80000.001},{0,105,555,1005,2755,5505,13505})</f>
        <v>8715</v>
      </c>
      <c r="AA42" s="2">
        <f>12*ROUND(MAX(($B42-3500)*{0.03,0.1,0.2,0.25,0.3,0.35,0.45}-{0,105,555,1005,2755,5505,13505},0),2)+LOOKUP(AA$2/12,{0,1500.001,4500.001,9000.001,35000.001,55000.001,80000.001},{0.03,0.1,0.2,0.25,0.3,0.35,0.45})*AA$2-LOOKUP(AA$2/12,{0,1500.001,4500.001,9000.001,35000.001,55000.001,80000.001},{0,105,555,1005,2755,5505,13505})</f>
        <v>8730</v>
      </c>
      <c r="AB42" s="2">
        <f>12*ROUND(MAX(($B42-3500)*{0.03,0.1,0.2,0.25,0.3,0.35,0.45}-{0,105,555,1005,2755,5505,13505},0),2)+LOOKUP(AB$2/12,{0,1500.001,4500.001,9000.001,35000.001,55000.001,80000.001},{0.03,0.1,0.2,0.25,0.3,0.35,0.45})*AB$2-LOOKUP(AB$2/12,{0,1500.001,4500.001,9000.001,35000.001,55000.001,80000.001},{0,105,555,1005,2755,5505,13505})</f>
        <v>8745</v>
      </c>
      <c r="AC42" s="12">
        <f>12*ROUND(MAX(($B42-3500)*{0.03,0.1,0.2,0.25,0.3,0.35,0.45}-{0,105,555,1005,2755,5505,13505},0),2)+LOOKUP(AC$2/12,{0,1500.001,4500.001,9000.001,35000.001,55000.001,80000.001},{0.03,0.1,0.2,0.25,0.3,0.35,0.45})*AC$2-LOOKUP(AC$2/12,{0,1500.001,4500.001,9000.001,35000.001,55000.001,80000.001},{0,105,555,1005,2755,5505,13505})</f>
        <v>8760</v>
      </c>
      <c r="AD42" s="2">
        <f>12*ROUND(MAX(($B42-3500)*{0.03,0.1,0.2,0.25,0.3,0.35,0.45}-{0,105,555,1005,2755,5505,13505},0),2)+LOOKUP(AD$2/12,{0,1500.001,4500.001,9000.001,35000.001,55000.001,80000.001},{0.03,0.1,0.2,0.25,0.3,0.35,0.45})*AD$2-LOOKUP(AD$2/12,{0,1500.001,4500.001,9000.001,35000.001,55000.001,80000.001},{0,105,555,1005,2755,5505,13505})</f>
        <v>8790</v>
      </c>
      <c r="AE42" s="2">
        <f>12*ROUND(MAX(($B42-3500)*{0.03,0.1,0.2,0.25,0.3,0.35,0.45}-{0,105,555,1005,2755,5505,13505},0),2)+LOOKUP(AE$2/12,{0,1500.001,4500.001,9000.001,35000.001,55000.001,80000.001},{0.03,0.1,0.2,0.25,0.3,0.35,0.45})*AE$2-LOOKUP(AE$2/12,{0,1500.001,4500.001,9000.001,35000.001,55000.001,80000.001},{0,105,555,1005,2755,5505,13505})</f>
        <v>8820</v>
      </c>
      <c r="AF42" s="2">
        <f>12*ROUND(MAX(($B42-3500)*{0.03,0.1,0.2,0.25,0.3,0.35,0.45}-{0,105,555,1005,2755,5505,13505},0),2)+LOOKUP(AF$2/12,{0,1500.001,4500.001,9000.001,35000.001,55000.001,80000.001},{0.03,0.1,0.2,0.25,0.3,0.35,0.45})*AF$2-LOOKUP(AF$2/12,{0,1500.001,4500.001,9000.001,35000.001,55000.001,80000.001},{0,105,555,1005,2755,5505,13505})</f>
        <v>8850</v>
      </c>
      <c r="AG42" s="2">
        <f>12*ROUND(MAX(($B42-3500)*{0.03,0.1,0.2,0.25,0.3,0.35,0.45}-{0,105,555,1005,2755,5505,13505},0),2)+LOOKUP(AG$2/12,{0,1500.001,4500.001,9000.001,35000.001,55000.001,80000.001},{0.03,0.1,0.2,0.25,0.3,0.35,0.45})*AG$2-LOOKUP(AG$2/12,{0,1500.001,4500.001,9000.001,35000.001,55000.001,80000.001},{0,105,555,1005,2755,5505,13505})</f>
        <v>8880</v>
      </c>
      <c r="AH42" s="2">
        <f>12*ROUND(MAX(($B42-3500)*{0.03,0.1,0.2,0.25,0.3,0.35,0.45}-{0,105,555,1005,2755,5505,13505},0),2)+LOOKUP(AH$2/12,{0,1500.001,4500.001,9000.001,35000.001,55000.001,80000.001},{0.03,0.1,0.2,0.25,0.3,0.35,0.45})*AH$2-LOOKUP(AH$2/12,{0,1500.001,4500.001,9000.001,35000.001,55000.001,80000.001},{0,105,555,1005,2755,5505,13505})</f>
        <v>8910</v>
      </c>
      <c r="AI42" s="2">
        <f>12*ROUND(MAX(($B42-3500)*{0.03,0.1,0.2,0.25,0.3,0.35,0.45}-{0,105,555,1005,2755,5505,13505},0),2)+LOOKUP(AI$2/12,{0,1500.001,4500.001,9000.001,35000.001,55000.001,80000.001},{0.03,0.1,0.2,0.25,0.3,0.35,0.45})*AI$2-LOOKUP(AI$2/12,{0,1500.001,4500.001,9000.001,35000.001,55000.001,80000.001},{0,105,555,1005,2755,5505,13505})</f>
        <v>8940</v>
      </c>
      <c r="AJ42" s="2">
        <f>12*ROUND(MAX(($B42-3500)*{0.03,0.1,0.2,0.25,0.3,0.35,0.45}-{0,105,555,1005,2755,5505,13505},0),2)+LOOKUP(AJ$2/12,{0,1500.001,4500.001,9000.001,35000.001,55000.001,80000.001},{0.03,0.1,0.2,0.25,0.3,0.35,0.45})*AJ$2-LOOKUP(AJ$2/12,{0,1500.001,4500.001,9000.001,35000.001,55000.001,80000.001},{0,105,555,1005,2755,5505,13505})</f>
        <v>8970</v>
      </c>
      <c r="AK42" s="2">
        <f>12*ROUND(MAX(($B42-3500)*{0.03,0.1,0.2,0.25,0.3,0.35,0.45}-{0,105,555,1005,2755,5505,13505},0),2)+LOOKUP(AK$2/12,{0,1500.001,4500.001,9000.001,35000.001,55000.001,80000.001},{0.03,0.1,0.2,0.25,0.3,0.35,0.45})*AK$2-LOOKUP(AK$2/12,{0,1500.001,4500.001,9000.001,35000.001,55000.001,80000.001},{0,105,555,1005,2755,5505,13505})</f>
        <v>9000</v>
      </c>
      <c r="AL42" s="2">
        <f>12*ROUND(MAX(($B42-3500)*{0.03,0.1,0.2,0.25,0.3,0.35,0.45}-{0,105,555,1005,2755,5505,13505},0),2)+LOOKUP(AL$2/12,{0,1500.001,4500.001,9000.001,35000.001,55000.001,80000.001},{0.03,0.1,0.2,0.25,0.3,0.35,0.45})*AL$2-LOOKUP(AL$2/12,{0,1500.001,4500.001,9000.001,35000.001,55000.001,80000.001},{0,105,555,1005,2755,5505,13505})</f>
        <v>10255</v>
      </c>
      <c r="AM42" s="2">
        <f>12*ROUND(MAX(($B42-3500)*{0.03,0.1,0.2,0.25,0.3,0.35,0.45}-{0,105,555,1005,2755,5505,13505},0),2)+LOOKUP(AM$2/12,{0,1500.001,4500.001,9000.001,35000.001,55000.001,80000.001},{0.03,0.1,0.2,0.25,0.3,0.35,0.45})*AM$2-LOOKUP(AM$2/12,{0,1500.001,4500.001,9000.001,35000.001,55000.001,80000.001},{0,105,555,1005,2755,5505,13505})</f>
        <v>10355</v>
      </c>
      <c r="AN42" s="2">
        <f>12*ROUND(MAX(($B42-3500)*{0.03,0.1,0.2,0.25,0.3,0.35,0.45}-{0,105,555,1005,2755,5505,13505},0),2)+LOOKUP(AN$2/12,{0,1500.001,4500.001,9000.001,35000.001,55000.001,80000.001},{0.03,0.1,0.2,0.25,0.3,0.35,0.45})*AN$2-LOOKUP(AN$2/12,{0,1500.001,4500.001,9000.001,35000.001,55000.001,80000.001},{0,105,555,1005,2755,5505,13505})</f>
        <v>10555</v>
      </c>
      <c r="AO42" s="2">
        <f>12*ROUND(MAX(($B42-3500)*{0.03,0.1,0.2,0.25,0.3,0.35,0.45}-{0,105,555,1005,2755,5505,13505},0),2)+LOOKUP(AO$2/12,{0,1500.001,4500.001,9000.001,35000.001,55000.001,80000.001},{0.03,0.1,0.2,0.25,0.3,0.35,0.45})*AO$2-LOOKUP(AO$2/12,{0,1500.001,4500.001,9000.001,35000.001,55000.001,80000.001},{0,105,555,1005,2755,5505,13505})</f>
        <v>10755</v>
      </c>
      <c r="AP42" s="2">
        <f>12*ROUND(MAX(($B42-3500)*{0.03,0.1,0.2,0.25,0.3,0.35,0.45}-{0,105,555,1005,2755,5505,13505},0),2)+LOOKUP(AP$2/12,{0,1500.001,4500.001,9000.001,35000.001,55000.001,80000.001},{0.03,0.1,0.2,0.25,0.3,0.35,0.45})*AP$2-LOOKUP(AP$2/12,{0,1500.001,4500.001,9000.001,35000.001,55000.001,80000.001},{0,105,555,1005,2755,5505,13505})</f>
        <v>10955</v>
      </c>
      <c r="AQ42" s="2">
        <f>12*ROUND(MAX(($B42-3500)*{0.03,0.1,0.2,0.25,0.3,0.35,0.45}-{0,105,555,1005,2755,5505,13505},0),2)+LOOKUP(AQ$2/12,{0,1500.001,4500.001,9000.001,35000.001,55000.001,80000.001},{0.03,0.1,0.2,0.25,0.3,0.35,0.45})*AQ$2-LOOKUP(AQ$2/12,{0,1500.001,4500.001,9000.001,35000.001,55000.001,80000.001},{0,105,555,1005,2755,5505,13505})</f>
        <v>11155</v>
      </c>
      <c r="AR42" s="2">
        <f>12*ROUND(MAX(($B42-3500)*{0.03,0.1,0.2,0.25,0.3,0.35,0.45}-{0,105,555,1005,2755,5505,13505},0),2)+LOOKUP(AR$2/12,{0,1500.001,4500.001,9000.001,35000.001,55000.001,80000.001},{0.03,0.1,0.2,0.25,0.3,0.35,0.45})*AR$2-LOOKUP(AR$2/12,{0,1500.001,4500.001,9000.001,35000.001,55000.001,80000.001},{0,105,555,1005,2755,5505,13505})</f>
        <v>11355</v>
      </c>
      <c r="AS42" s="2">
        <f>12*ROUND(MAX(($B42-3500)*{0.03,0.1,0.2,0.25,0.3,0.35,0.45}-{0,105,555,1005,2755,5505,13505},0),2)+LOOKUP(AS$2/12,{0,1500.001,4500.001,9000.001,35000.001,55000.001,80000.001},{0.03,0.1,0.2,0.25,0.3,0.35,0.45})*AS$2-LOOKUP(AS$2/12,{0,1500.001,4500.001,9000.001,35000.001,55000.001,80000.001},{0,105,555,1005,2755,5505,13505})</f>
        <v>11855</v>
      </c>
      <c r="AT42" s="12">
        <f>12*ROUND(MAX(($B42-3500)*{0.03,0.1,0.2,0.25,0.3,0.35,0.45}-{0,105,555,1005,2755,5505,13505},0),2)+LOOKUP(AT$2/12,{0,1500.001,4500.001,9000.001,35000.001,55000.001,80000.001},{0.03,0.1,0.2,0.25,0.3,0.35,0.45})*AT$2-LOOKUP(AT$2/12,{0,1500.001,4500.001,9000.001,35000.001,55000.001,80000.001},{0,105,555,1005,2755,5505,13505})</f>
        <v>12355</v>
      </c>
      <c r="AU42" s="2">
        <f>12*ROUND(MAX(($B42-3500)*{0.03,0.1,0.2,0.25,0.3,0.35,0.45}-{0,105,555,1005,2755,5505,13505},0),2)+LOOKUP(AU$2/12,{0,1500.001,4500.001,9000.001,35000.001,55000.001,80000.001},{0.03,0.1,0.2,0.25,0.3,0.35,0.45})*AU$2-LOOKUP(AU$2/12,{0,1500.001,4500.001,9000.001,35000.001,55000.001,80000.001},{0,105,555,1005,2755,5505,13505})</f>
        <v>12855</v>
      </c>
      <c r="AV42" s="2">
        <f>12*ROUND(MAX(($B42-3500)*{0.03,0.1,0.2,0.25,0.3,0.35,0.45}-{0,105,555,1005,2755,5505,13505},0),2)+LOOKUP(AV$2/12,{0,1500.001,4500.001,9000.001,35000.001,55000.001,80000.001},{0.03,0.1,0.2,0.25,0.3,0.35,0.45})*AV$2-LOOKUP(AV$2/12,{0,1500.001,4500.001,9000.001,35000.001,55000.001,80000.001},{0,105,555,1005,2755,5505,13505})</f>
        <v>13355</v>
      </c>
      <c r="AW42" s="2">
        <f>12*ROUND(MAX(($B42-3500)*{0.03,0.1,0.2,0.25,0.3,0.35,0.45}-{0,105,555,1005,2755,5505,13505},0),2)+LOOKUP(AW$2/12,{0,1500.001,4500.001,9000.001,35000.001,55000.001,80000.001},{0.03,0.1,0.2,0.25,0.3,0.35,0.45})*AW$2-LOOKUP(AW$2/12,{0,1500.001,4500.001,9000.001,35000.001,55000.001,80000.001},{0,105,555,1005,2755,5505,13505})</f>
        <v>18905</v>
      </c>
      <c r="AX42" s="2">
        <f>12*ROUND(MAX(($B42-3500)*{0.03,0.1,0.2,0.25,0.3,0.35,0.45}-{0,105,555,1005,2755,5505,13505},0),2)+LOOKUP(AX$2/12,{0,1500.001,4500.001,9000.001,35000.001,55000.001,80000.001},{0.03,0.1,0.2,0.25,0.3,0.35,0.45})*AX$2-LOOKUP(AX$2/12,{0,1500.001,4500.001,9000.001,35000.001,55000.001,80000.001},{0,105,555,1005,2755,5505,13505})</f>
        <v>19905</v>
      </c>
      <c r="AY42" s="2">
        <f>12*ROUND(MAX(($B42-3500)*{0.03,0.1,0.2,0.25,0.3,0.35,0.45}-{0,105,555,1005,2755,5505,13505},0),2)+LOOKUP(AY$2/12,{0,1500.001,4500.001,9000.001,35000.001,55000.001,80000.001},{0.03,0.1,0.2,0.25,0.3,0.35,0.45})*AY$2-LOOKUP(AY$2/12,{0,1500.001,4500.001,9000.001,35000.001,55000.001,80000.001},{0,105,555,1005,2755,5505,13505})</f>
        <v>20905</v>
      </c>
      <c r="AZ42" s="2">
        <f>12*ROUND(MAX(($B42-3500)*{0.03,0.1,0.2,0.25,0.3,0.35,0.45}-{0,105,555,1005,2755,5505,13505},0),2)+LOOKUP(AZ$2/12,{0,1500.001,4500.001,9000.001,35000.001,55000.001,80000.001},{0.03,0.1,0.2,0.25,0.3,0.35,0.45})*AZ$2-LOOKUP(AZ$2/12,{0,1500.001,4500.001,9000.001,35000.001,55000.001,80000.001},{0,105,555,1005,2755,5505,13505})</f>
        <v>21905</v>
      </c>
      <c r="BA42" s="2">
        <f>12*ROUND(MAX(($B42-3500)*{0.03,0.1,0.2,0.25,0.3,0.35,0.45}-{0,105,555,1005,2755,5505,13505},0),2)+LOOKUP(BA$2/12,{0,1500.001,4500.001,9000.001,35000.001,55000.001,80000.001},{0.03,0.1,0.2,0.25,0.3,0.35,0.45})*BA$2-LOOKUP(BA$2/12,{0,1500.001,4500.001,9000.001,35000.001,55000.001,80000.001},{0,105,555,1005,2755,5505,13505})</f>
        <v>22905</v>
      </c>
      <c r="BB42" s="2">
        <f>12*ROUND(MAX(($B42-3500)*{0.03,0.1,0.2,0.25,0.3,0.35,0.45}-{0,105,555,1005,2755,5505,13505},0),2)+LOOKUP(BB$2/12,{0,1500.001,4500.001,9000.001,35000.001,55000.001,80000.001},{0.03,0.1,0.2,0.25,0.3,0.35,0.45})*BB$2-LOOKUP(BB$2/12,{0,1500.001,4500.001,9000.001,35000.001,55000.001,80000.001},{0,105,555,1005,2755,5505,13505})</f>
        <v>23905</v>
      </c>
      <c r="BC42" s="2">
        <f>12*ROUND(MAX(($B42-3500)*{0.03,0.1,0.2,0.25,0.3,0.35,0.45}-{0,105,555,1005,2755,5505,13505},0),2)+LOOKUP(BC$2/12,{0,1500.001,4500.001,9000.001,35000.001,55000.001,80000.001},{0.03,0.1,0.2,0.25,0.3,0.35,0.45})*BC$2-LOOKUP(BC$2/12,{0,1500.001,4500.001,9000.001,35000.001,55000.001,80000.001},{0,105,555,1005,2755,5505,13505})</f>
        <v>24905</v>
      </c>
      <c r="BD42" s="2">
        <f>12*ROUND(MAX(($B42-3500)*{0.03,0.1,0.2,0.25,0.3,0.35,0.45}-{0,105,555,1005,2755,5505,13505},0),2)+LOOKUP(BD$2/12,{0,1500.001,4500.001,9000.001,35000.001,55000.001,80000.001},{0.03,0.1,0.2,0.25,0.3,0.35,0.45})*BD$2-LOOKUP(BD$2/12,{0,1500.001,4500.001,9000.001,35000.001,55000.001,80000.001},{0,105,555,1005,2755,5505,13505})</f>
        <v>25905</v>
      </c>
      <c r="BE42" s="2">
        <f>12*ROUND(MAX(($B42-3500)*{0.03,0.1,0.2,0.25,0.3,0.35,0.45}-{0,105,555,1005,2755,5505,13505},0),2)+LOOKUP(BE$2/12,{0,1500.001,4500.001,9000.001,35000.001,55000.001,80000.001},{0.03,0.1,0.2,0.25,0.3,0.35,0.45})*BE$2-LOOKUP(BE$2/12,{0,1500.001,4500.001,9000.001,35000.001,55000.001,80000.001},{0,105,555,1005,2755,5505,13505})</f>
        <v>26905</v>
      </c>
      <c r="BF42" s="2">
        <f>12*ROUND(MAX(($B42-3500)*{0.03,0.1,0.2,0.25,0.3,0.35,0.45}-{0,105,555,1005,2755,5505,13505},0),2)+LOOKUP(BF$2/12,{0,1500.001,4500.001,9000.001,35000.001,55000.001,80000.001},{0.03,0.1,0.2,0.25,0.3,0.35,0.45})*BF$2-LOOKUP(BF$2/12,{0,1500.001,4500.001,9000.001,35000.001,55000.001,80000.001},{0,105,555,1005,2755,5505,13505})</f>
        <v>27905</v>
      </c>
    </row>
    <row r="43" spans="1:58">
      <c r="A43" s="30"/>
      <c r="B43" s="31">
        <v>10000</v>
      </c>
      <c r="C43" s="35">
        <f>12*ROUND(MAX(($B43-3500)*{0.03,0.1,0.2,0.25,0.3,0.35,0.45}-{0,105,555,1005,2755,5505,13505},0),2)+LOOKUP(C$2/12,{0,1500.001,4500.001,9000.001,35000.001,55000.001,80000.001},{0.03,0.1,0.2,0.25,0.3,0.35,0.45})*C$2-LOOKUP(C$2/12,{0,1500.001,4500.001,9000.001,35000.001,55000.001,80000.001},{0,105,555,1005,2755,5505,13505})</f>
        <v>8940</v>
      </c>
      <c r="D43" s="35">
        <f>12*ROUND(MAX(($B43-3500)*{0.03,0.1,0.2,0.25,0.3,0.35,0.45}-{0,105,555,1005,2755,5505,13505},0),2)+LOOKUP(D$2/12,{0,1500.001,4500.001,9000.001,35000.001,55000.001,80000.001},{0.03,0.1,0.2,0.25,0.3,0.35,0.45})*D$2-LOOKUP(D$2/12,{0,1500.001,4500.001,9000.001,35000.001,55000.001,80000.001},{0,105,555,1005,2755,5505,13505})</f>
        <v>8946</v>
      </c>
      <c r="E43" s="35">
        <f>12*ROUND(MAX(($B43-3500)*{0.03,0.1,0.2,0.25,0.3,0.35,0.45}-{0,105,555,1005,2755,5505,13505},0),2)+LOOKUP(E$2/12,{0,1500.001,4500.001,9000.001,35000.001,55000.001,80000.001},{0.03,0.1,0.2,0.25,0.3,0.35,0.45})*E$2-LOOKUP(E$2/12,{0,1500.001,4500.001,9000.001,35000.001,55000.001,80000.001},{0,105,555,1005,2755,5505,13505})</f>
        <v>8952</v>
      </c>
      <c r="F43" s="35">
        <f>12*ROUND(MAX(($B43-3500)*{0.03,0.1,0.2,0.25,0.3,0.35,0.45}-{0,105,555,1005,2755,5505,13505},0),2)+LOOKUP(F$2/12,{0,1500.001,4500.001,9000.001,35000.001,55000.001,80000.001},{0.03,0.1,0.2,0.25,0.3,0.35,0.45})*F$2-LOOKUP(F$2/12,{0,1500.001,4500.001,9000.001,35000.001,55000.001,80000.001},{0,105,555,1005,2755,5505,13505})</f>
        <v>8958</v>
      </c>
      <c r="G43" s="35">
        <f>12*ROUND(MAX(($B43-3500)*{0.03,0.1,0.2,0.25,0.3,0.35,0.45}-{0,105,555,1005,2755,5505,13505},0),2)+LOOKUP(G$2/12,{0,1500.001,4500.001,9000.001,35000.001,55000.001,80000.001},{0.03,0.1,0.2,0.25,0.3,0.35,0.45})*G$2-LOOKUP(G$2/12,{0,1500.001,4500.001,9000.001,35000.001,55000.001,80000.001},{0,105,555,1005,2755,5505,13505})</f>
        <v>8964</v>
      </c>
      <c r="H43" s="35">
        <f>12*ROUND(MAX(($B43-3500)*{0.03,0.1,0.2,0.25,0.3,0.35,0.45}-{0,105,555,1005,2755,5505,13505},0),2)+LOOKUP(H$2/12,{0,1500.001,4500.001,9000.001,35000.001,55000.001,80000.001},{0.03,0.1,0.2,0.25,0.3,0.35,0.45})*H$2-LOOKUP(H$2/12,{0,1500.001,4500.001,9000.001,35000.001,55000.001,80000.001},{0,105,555,1005,2755,5505,13505})</f>
        <v>8970</v>
      </c>
      <c r="I43" s="35">
        <f>12*ROUND(MAX(($B43-3500)*{0.03,0.1,0.2,0.25,0.3,0.35,0.45}-{0,105,555,1005,2755,5505,13505},0),2)+LOOKUP(I$2/12,{0,1500.001,4500.001,9000.001,35000.001,55000.001,80000.001},{0.03,0.1,0.2,0.25,0.3,0.35,0.45})*I$2-LOOKUP(I$2/12,{0,1500.001,4500.001,9000.001,35000.001,55000.001,80000.001},{0,105,555,1005,2755,5505,13505})</f>
        <v>8976</v>
      </c>
      <c r="J43" s="35">
        <f>12*ROUND(MAX(($B43-3500)*{0.03,0.1,0.2,0.25,0.3,0.35,0.45}-{0,105,555,1005,2755,5505,13505},0),2)+LOOKUP(J$2/12,{0,1500.001,4500.001,9000.001,35000.001,55000.001,80000.001},{0.03,0.1,0.2,0.25,0.3,0.35,0.45})*J$2-LOOKUP(J$2/12,{0,1500.001,4500.001,9000.001,35000.001,55000.001,80000.001},{0,105,555,1005,2755,5505,13505})</f>
        <v>8982</v>
      </c>
      <c r="K43" s="35">
        <f>12*ROUND(MAX(($B43-3500)*{0.03,0.1,0.2,0.25,0.3,0.35,0.45}-{0,105,555,1005,2755,5505,13505},0),2)+LOOKUP(K$2/12,{0,1500.001,4500.001,9000.001,35000.001,55000.001,80000.001},{0.03,0.1,0.2,0.25,0.3,0.35,0.45})*K$2-LOOKUP(K$2/12,{0,1500.001,4500.001,9000.001,35000.001,55000.001,80000.001},{0,105,555,1005,2755,5505,13505})</f>
        <v>8988</v>
      </c>
      <c r="L43" s="35">
        <f>12*ROUND(MAX(($B43-3500)*{0.03,0.1,0.2,0.25,0.3,0.35,0.45}-{0,105,555,1005,2755,5505,13505},0),2)+LOOKUP(L$2/12,{0,1500.001,4500.001,9000.001,35000.001,55000.001,80000.001},{0.03,0.1,0.2,0.25,0.3,0.35,0.45})*L$2-LOOKUP(L$2/12,{0,1500.001,4500.001,9000.001,35000.001,55000.001,80000.001},{0,105,555,1005,2755,5505,13505})</f>
        <v>8994</v>
      </c>
      <c r="M43" s="36">
        <f>12*ROUND(MAX(($B43-3500)*{0.03,0.1,0.2,0.25,0.3,0.35,0.45}-{0,105,555,1005,2755,5505,13505},0),2)+LOOKUP(M$2/12,{0,1500.001,4500.001,9000.001,35000.001,55000.001,80000.001},{0.03,0.1,0.2,0.25,0.3,0.35,0.45})*M$2-LOOKUP(M$2/12,{0,1500.001,4500.001,9000.001,35000.001,55000.001,80000.001},{0,105,555,1005,2755,5505,13505})</f>
        <v>9000</v>
      </c>
      <c r="N43" s="35">
        <f>12*ROUND(MAX(($B43-3500)*{0.03,0.1,0.2,0.25,0.3,0.35,0.45}-{0,105,555,1005,2755,5505,13505},0),2)+LOOKUP(N$2/12,{0,1500.001,4500.001,9000.001,35000.001,55000.001,80000.001},{0.03,0.1,0.2,0.25,0.3,0.35,0.45})*N$2-LOOKUP(N$2/12,{0,1500.001,4500.001,9000.001,35000.001,55000.001,80000.001},{0,105,555,1005,2755,5505,13505})</f>
        <v>9015</v>
      </c>
      <c r="O43" s="35">
        <f>12*ROUND(MAX(($B43-3500)*{0.03,0.1,0.2,0.25,0.3,0.35,0.45}-{0,105,555,1005,2755,5505,13505},0),2)+LOOKUP(O$2/12,{0,1500.001,4500.001,9000.001,35000.001,55000.001,80000.001},{0.03,0.1,0.2,0.25,0.3,0.35,0.45})*O$2-LOOKUP(O$2/12,{0,1500.001,4500.001,9000.001,35000.001,55000.001,80000.001},{0,105,555,1005,2755,5505,13505})</f>
        <v>9030</v>
      </c>
      <c r="P43" s="35">
        <f>12*ROUND(MAX(($B43-3500)*{0.03,0.1,0.2,0.25,0.3,0.35,0.45}-{0,105,555,1005,2755,5505,13505},0),2)+LOOKUP(P$2/12,{0,1500.001,4500.001,9000.001,35000.001,55000.001,80000.001},{0.03,0.1,0.2,0.25,0.3,0.35,0.45})*P$2-LOOKUP(P$2/12,{0,1500.001,4500.001,9000.001,35000.001,55000.001,80000.001},{0,105,555,1005,2755,5505,13505})</f>
        <v>9045</v>
      </c>
      <c r="Q43" s="35">
        <f>12*ROUND(MAX(($B43-3500)*{0.03,0.1,0.2,0.25,0.3,0.35,0.45}-{0,105,555,1005,2755,5505,13505},0),2)+LOOKUP(Q$2/12,{0,1500.001,4500.001,9000.001,35000.001,55000.001,80000.001},{0.03,0.1,0.2,0.25,0.3,0.35,0.45})*Q$2-LOOKUP(Q$2/12,{0,1500.001,4500.001,9000.001,35000.001,55000.001,80000.001},{0,105,555,1005,2755,5505,13505})</f>
        <v>9060</v>
      </c>
      <c r="R43" s="35">
        <f>12*ROUND(MAX(($B43-3500)*{0.03,0.1,0.2,0.25,0.3,0.35,0.45}-{0,105,555,1005,2755,5505,13505},0),2)+LOOKUP(R$2/12,{0,1500.001,4500.001,9000.001,35000.001,55000.001,80000.001},{0.03,0.1,0.2,0.25,0.3,0.35,0.45})*R$2-LOOKUP(R$2/12,{0,1500.001,4500.001,9000.001,35000.001,55000.001,80000.001},{0,105,555,1005,2755,5505,13505})</f>
        <v>9075</v>
      </c>
      <c r="S43" s="35">
        <f>12*ROUND(MAX(($B43-3500)*{0.03,0.1,0.2,0.25,0.3,0.35,0.45}-{0,105,555,1005,2755,5505,13505},0),2)+LOOKUP(S$2/12,{0,1500.001,4500.001,9000.001,35000.001,55000.001,80000.001},{0.03,0.1,0.2,0.25,0.3,0.35,0.45})*S$2-LOOKUP(S$2/12,{0,1500.001,4500.001,9000.001,35000.001,55000.001,80000.001},{0,105,555,1005,2755,5505,13505})</f>
        <v>9090</v>
      </c>
      <c r="T43" s="11">
        <f>12*ROUND(MAX(($B43-3500)*{0.03,0.1,0.2,0.25,0.3,0.35,0.45}-{0,105,555,1005,2755,5505,13505},0),2)+LOOKUP(T$2/12,{0,1500.001,4500.001,9000.001,35000.001,55000.001,80000.001},{0.03,0.1,0.2,0.25,0.3,0.35,0.45})*T$2-LOOKUP(T$2/12,{0,1500.001,4500.001,9000.001,35000.001,55000.001,80000.001},{0,105,555,1005,2755,5505,13505})</f>
        <v>9105</v>
      </c>
      <c r="U43" s="11">
        <f>12*ROUND(MAX(($B43-3500)*{0.03,0.1,0.2,0.25,0.3,0.35,0.45}-{0,105,555,1005,2755,5505,13505},0),2)+LOOKUP(U$2/12,{0,1500.001,4500.001,9000.001,35000.001,55000.001,80000.001},{0.03,0.1,0.2,0.25,0.3,0.35,0.45})*U$2-LOOKUP(U$2/12,{0,1500.001,4500.001,9000.001,35000.001,55000.001,80000.001},{0,105,555,1005,2755,5505,13505})</f>
        <v>9120</v>
      </c>
      <c r="V43" s="11">
        <f>12*ROUND(MAX(($B43-3500)*{0.03,0.1,0.2,0.25,0.3,0.35,0.45}-{0,105,555,1005,2755,5505,13505},0),2)+LOOKUP(V$2/12,{0,1500.001,4500.001,9000.001,35000.001,55000.001,80000.001},{0.03,0.1,0.2,0.25,0.3,0.35,0.45})*V$2-LOOKUP(V$2/12,{0,1500.001,4500.001,9000.001,35000.001,55000.001,80000.001},{0,105,555,1005,2755,5505,13505})</f>
        <v>9135</v>
      </c>
      <c r="W43" s="11">
        <f>12*ROUND(MAX(($B43-3500)*{0.03,0.1,0.2,0.25,0.3,0.35,0.45}-{0,105,555,1005,2755,5505,13505},0),2)+LOOKUP(W$2/12,{0,1500.001,4500.001,9000.001,35000.001,55000.001,80000.001},{0.03,0.1,0.2,0.25,0.3,0.35,0.45})*W$2-LOOKUP(W$2/12,{0,1500.001,4500.001,9000.001,35000.001,55000.001,80000.001},{0,105,555,1005,2755,5505,13505})</f>
        <v>9150</v>
      </c>
      <c r="X43" s="11">
        <f>12*ROUND(MAX(($B43-3500)*{0.03,0.1,0.2,0.25,0.3,0.35,0.45}-{0,105,555,1005,2755,5505,13505},0),2)+LOOKUP(X$2/12,{0,1500.001,4500.001,9000.001,35000.001,55000.001,80000.001},{0.03,0.1,0.2,0.25,0.3,0.35,0.45})*X$2-LOOKUP(X$2/12,{0,1500.001,4500.001,9000.001,35000.001,55000.001,80000.001},{0,105,555,1005,2755,5505,13505})</f>
        <v>9165</v>
      </c>
      <c r="Y43" s="11">
        <f>12*ROUND(MAX(($B43-3500)*{0.03,0.1,0.2,0.25,0.3,0.35,0.45}-{0,105,555,1005,2755,5505,13505},0),2)+LOOKUP(Y$2/12,{0,1500.001,4500.001,9000.001,35000.001,55000.001,80000.001},{0.03,0.1,0.2,0.25,0.3,0.35,0.45})*Y$2-LOOKUP(Y$2/12,{0,1500.001,4500.001,9000.001,35000.001,55000.001,80000.001},{0,105,555,1005,2755,5505,13505})</f>
        <v>9180</v>
      </c>
      <c r="Z43" s="11">
        <f>12*ROUND(MAX(($B43-3500)*{0.03,0.1,0.2,0.25,0.3,0.35,0.45}-{0,105,555,1005,2755,5505,13505},0),2)+LOOKUP(Z$2/12,{0,1500.001,4500.001,9000.001,35000.001,55000.001,80000.001},{0.03,0.1,0.2,0.25,0.3,0.35,0.45})*Z$2-LOOKUP(Z$2/12,{0,1500.001,4500.001,9000.001,35000.001,55000.001,80000.001},{0,105,555,1005,2755,5505,13505})</f>
        <v>9195</v>
      </c>
      <c r="AA43" s="11">
        <f>12*ROUND(MAX(($B43-3500)*{0.03,0.1,0.2,0.25,0.3,0.35,0.45}-{0,105,555,1005,2755,5505,13505},0),2)+LOOKUP(AA$2/12,{0,1500.001,4500.001,9000.001,35000.001,55000.001,80000.001},{0.03,0.1,0.2,0.25,0.3,0.35,0.45})*AA$2-LOOKUP(AA$2/12,{0,1500.001,4500.001,9000.001,35000.001,55000.001,80000.001},{0,105,555,1005,2755,5505,13505})</f>
        <v>9210</v>
      </c>
      <c r="AB43" s="11">
        <f>12*ROUND(MAX(($B43-3500)*{0.03,0.1,0.2,0.25,0.3,0.35,0.45}-{0,105,555,1005,2755,5505,13505},0),2)+LOOKUP(AB$2/12,{0,1500.001,4500.001,9000.001,35000.001,55000.001,80000.001},{0.03,0.1,0.2,0.25,0.3,0.35,0.45})*AB$2-LOOKUP(AB$2/12,{0,1500.001,4500.001,9000.001,35000.001,55000.001,80000.001},{0,105,555,1005,2755,5505,13505})</f>
        <v>9225</v>
      </c>
      <c r="AC43" s="34">
        <f>12*ROUND(MAX(($B43-3500)*{0.03,0.1,0.2,0.25,0.3,0.35,0.45}-{0,105,555,1005,2755,5505,13505},0),2)+LOOKUP(AC$2/12,{0,1500.001,4500.001,9000.001,35000.001,55000.001,80000.001},{0.03,0.1,0.2,0.25,0.3,0.35,0.45})*AC$2-LOOKUP(AC$2/12,{0,1500.001,4500.001,9000.001,35000.001,55000.001,80000.001},{0,105,555,1005,2755,5505,13505})</f>
        <v>9240</v>
      </c>
      <c r="AD43" s="11">
        <f>12*ROUND(MAX(($B43-3500)*{0.03,0.1,0.2,0.25,0.3,0.35,0.45}-{0,105,555,1005,2755,5505,13505},0),2)+LOOKUP(AD$2/12,{0,1500.001,4500.001,9000.001,35000.001,55000.001,80000.001},{0.03,0.1,0.2,0.25,0.3,0.35,0.45})*AD$2-LOOKUP(AD$2/12,{0,1500.001,4500.001,9000.001,35000.001,55000.001,80000.001},{0,105,555,1005,2755,5505,13505})</f>
        <v>9270</v>
      </c>
      <c r="AE43" s="11">
        <f>12*ROUND(MAX(($B43-3500)*{0.03,0.1,0.2,0.25,0.3,0.35,0.45}-{0,105,555,1005,2755,5505,13505},0),2)+LOOKUP(AE$2/12,{0,1500.001,4500.001,9000.001,35000.001,55000.001,80000.001},{0.03,0.1,0.2,0.25,0.3,0.35,0.45})*AE$2-LOOKUP(AE$2/12,{0,1500.001,4500.001,9000.001,35000.001,55000.001,80000.001},{0,105,555,1005,2755,5505,13505})</f>
        <v>9300</v>
      </c>
      <c r="AF43" s="11">
        <f>12*ROUND(MAX(($B43-3500)*{0.03,0.1,0.2,0.25,0.3,0.35,0.45}-{0,105,555,1005,2755,5505,13505},0),2)+LOOKUP(AF$2/12,{0,1500.001,4500.001,9000.001,35000.001,55000.001,80000.001},{0.03,0.1,0.2,0.25,0.3,0.35,0.45})*AF$2-LOOKUP(AF$2/12,{0,1500.001,4500.001,9000.001,35000.001,55000.001,80000.001},{0,105,555,1005,2755,5505,13505})</f>
        <v>9330</v>
      </c>
      <c r="AG43" s="11">
        <f>12*ROUND(MAX(($B43-3500)*{0.03,0.1,0.2,0.25,0.3,0.35,0.45}-{0,105,555,1005,2755,5505,13505},0),2)+LOOKUP(AG$2/12,{0,1500.001,4500.001,9000.001,35000.001,55000.001,80000.001},{0.03,0.1,0.2,0.25,0.3,0.35,0.45})*AG$2-LOOKUP(AG$2/12,{0,1500.001,4500.001,9000.001,35000.001,55000.001,80000.001},{0,105,555,1005,2755,5505,13505})</f>
        <v>9360</v>
      </c>
      <c r="AH43" s="11">
        <f>12*ROUND(MAX(($B43-3500)*{0.03,0.1,0.2,0.25,0.3,0.35,0.45}-{0,105,555,1005,2755,5505,13505},0),2)+LOOKUP(AH$2/12,{0,1500.001,4500.001,9000.001,35000.001,55000.001,80000.001},{0.03,0.1,0.2,0.25,0.3,0.35,0.45})*AH$2-LOOKUP(AH$2/12,{0,1500.001,4500.001,9000.001,35000.001,55000.001,80000.001},{0,105,555,1005,2755,5505,13505})</f>
        <v>9390</v>
      </c>
      <c r="AI43" s="11">
        <f>12*ROUND(MAX(($B43-3500)*{0.03,0.1,0.2,0.25,0.3,0.35,0.45}-{0,105,555,1005,2755,5505,13505},0),2)+LOOKUP(AI$2/12,{0,1500.001,4500.001,9000.001,35000.001,55000.001,80000.001},{0.03,0.1,0.2,0.25,0.3,0.35,0.45})*AI$2-LOOKUP(AI$2/12,{0,1500.001,4500.001,9000.001,35000.001,55000.001,80000.001},{0,105,555,1005,2755,5505,13505})</f>
        <v>9420</v>
      </c>
      <c r="AJ43" s="11">
        <f>12*ROUND(MAX(($B43-3500)*{0.03,0.1,0.2,0.25,0.3,0.35,0.45}-{0,105,555,1005,2755,5505,13505},0),2)+LOOKUP(AJ$2/12,{0,1500.001,4500.001,9000.001,35000.001,55000.001,80000.001},{0.03,0.1,0.2,0.25,0.3,0.35,0.45})*AJ$2-LOOKUP(AJ$2/12,{0,1500.001,4500.001,9000.001,35000.001,55000.001,80000.001},{0,105,555,1005,2755,5505,13505})</f>
        <v>9450</v>
      </c>
      <c r="AK43" s="11">
        <f>12*ROUND(MAX(($B43-3500)*{0.03,0.1,0.2,0.25,0.3,0.35,0.45}-{0,105,555,1005,2755,5505,13505},0),2)+LOOKUP(AK$2/12,{0,1500.001,4500.001,9000.001,35000.001,55000.001,80000.001},{0.03,0.1,0.2,0.25,0.3,0.35,0.45})*AK$2-LOOKUP(AK$2/12,{0,1500.001,4500.001,9000.001,35000.001,55000.001,80000.001},{0,105,555,1005,2755,5505,13505})</f>
        <v>9480</v>
      </c>
      <c r="AL43" s="11">
        <f>12*ROUND(MAX(($B43-3500)*{0.03,0.1,0.2,0.25,0.3,0.35,0.45}-{0,105,555,1005,2755,5505,13505},0),2)+LOOKUP(AL$2/12,{0,1500.001,4500.001,9000.001,35000.001,55000.001,80000.001},{0.03,0.1,0.2,0.25,0.3,0.35,0.45})*AL$2-LOOKUP(AL$2/12,{0,1500.001,4500.001,9000.001,35000.001,55000.001,80000.001},{0,105,555,1005,2755,5505,13505})</f>
        <v>10735</v>
      </c>
      <c r="AM43" s="11">
        <f>12*ROUND(MAX(($B43-3500)*{0.03,0.1,0.2,0.25,0.3,0.35,0.45}-{0,105,555,1005,2755,5505,13505},0),2)+LOOKUP(AM$2/12,{0,1500.001,4500.001,9000.001,35000.001,55000.001,80000.001},{0.03,0.1,0.2,0.25,0.3,0.35,0.45})*AM$2-LOOKUP(AM$2/12,{0,1500.001,4500.001,9000.001,35000.001,55000.001,80000.001},{0,105,555,1005,2755,5505,13505})</f>
        <v>10835</v>
      </c>
      <c r="AN43" s="11">
        <f>12*ROUND(MAX(($B43-3500)*{0.03,0.1,0.2,0.25,0.3,0.35,0.45}-{0,105,555,1005,2755,5505,13505},0),2)+LOOKUP(AN$2/12,{0,1500.001,4500.001,9000.001,35000.001,55000.001,80000.001},{0.03,0.1,0.2,0.25,0.3,0.35,0.45})*AN$2-LOOKUP(AN$2/12,{0,1500.001,4500.001,9000.001,35000.001,55000.001,80000.001},{0,105,555,1005,2755,5505,13505})</f>
        <v>11035</v>
      </c>
      <c r="AO43" s="11">
        <f>12*ROUND(MAX(($B43-3500)*{0.03,0.1,0.2,0.25,0.3,0.35,0.45}-{0,105,555,1005,2755,5505,13505},0),2)+LOOKUP(AO$2/12,{0,1500.001,4500.001,9000.001,35000.001,55000.001,80000.001},{0.03,0.1,0.2,0.25,0.3,0.35,0.45})*AO$2-LOOKUP(AO$2/12,{0,1500.001,4500.001,9000.001,35000.001,55000.001,80000.001},{0,105,555,1005,2755,5505,13505})</f>
        <v>11235</v>
      </c>
      <c r="AP43" s="11">
        <f>12*ROUND(MAX(($B43-3500)*{0.03,0.1,0.2,0.25,0.3,0.35,0.45}-{0,105,555,1005,2755,5505,13505},0),2)+LOOKUP(AP$2/12,{0,1500.001,4500.001,9000.001,35000.001,55000.001,80000.001},{0.03,0.1,0.2,0.25,0.3,0.35,0.45})*AP$2-LOOKUP(AP$2/12,{0,1500.001,4500.001,9000.001,35000.001,55000.001,80000.001},{0,105,555,1005,2755,5505,13505})</f>
        <v>11435</v>
      </c>
      <c r="AQ43" s="11">
        <f>12*ROUND(MAX(($B43-3500)*{0.03,0.1,0.2,0.25,0.3,0.35,0.45}-{0,105,555,1005,2755,5505,13505},0),2)+LOOKUP(AQ$2/12,{0,1500.001,4500.001,9000.001,35000.001,55000.001,80000.001},{0.03,0.1,0.2,0.25,0.3,0.35,0.45})*AQ$2-LOOKUP(AQ$2/12,{0,1500.001,4500.001,9000.001,35000.001,55000.001,80000.001},{0,105,555,1005,2755,5505,13505})</f>
        <v>11635</v>
      </c>
      <c r="AR43" s="11">
        <f>12*ROUND(MAX(($B43-3500)*{0.03,0.1,0.2,0.25,0.3,0.35,0.45}-{0,105,555,1005,2755,5505,13505},0),2)+LOOKUP(AR$2/12,{0,1500.001,4500.001,9000.001,35000.001,55000.001,80000.001},{0.03,0.1,0.2,0.25,0.3,0.35,0.45})*AR$2-LOOKUP(AR$2/12,{0,1500.001,4500.001,9000.001,35000.001,55000.001,80000.001},{0,105,555,1005,2755,5505,13505})</f>
        <v>11835</v>
      </c>
      <c r="AS43" s="11">
        <f>12*ROUND(MAX(($B43-3500)*{0.03,0.1,0.2,0.25,0.3,0.35,0.45}-{0,105,555,1005,2755,5505,13505},0),2)+LOOKUP(AS$2/12,{0,1500.001,4500.001,9000.001,35000.001,55000.001,80000.001},{0.03,0.1,0.2,0.25,0.3,0.35,0.45})*AS$2-LOOKUP(AS$2/12,{0,1500.001,4500.001,9000.001,35000.001,55000.001,80000.001},{0,105,555,1005,2755,5505,13505})</f>
        <v>12335</v>
      </c>
      <c r="AT43" s="34">
        <f>12*ROUND(MAX(($B43-3500)*{0.03,0.1,0.2,0.25,0.3,0.35,0.45}-{0,105,555,1005,2755,5505,13505},0),2)+LOOKUP(AT$2/12,{0,1500.001,4500.001,9000.001,35000.001,55000.001,80000.001},{0.03,0.1,0.2,0.25,0.3,0.35,0.45})*AT$2-LOOKUP(AT$2/12,{0,1500.001,4500.001,9000.001,35000.001,55000.001,80000.001},{0,105,555,1005,2755,5505,13505})</f>
        <v>12835</v>
      </c>
      <c r="AU43" s="11">
        <f>12*ROUND(MAX(($B43-3500)*{0.03,0.1,0.2,0.25,0.3,0.35,0.45}-{0,105,555,1005,2755,5505,13505},0),2)+LOOKUP(AU$2/12,{0,1500.001,4500.001,9000.001,35000.001,55000.001,80000.001},{0.03,0.1,0.2,0.25,0.3,0.35,0.45})*AU$2-LOOKUP(AU$2/12,{0,1500.001,4500.001,9000.001,35000.001,55000.001,80000.001},{0,105,555,1005,2755,5505,13505})</f>
        <v>13335</v>
      </c>
      <c r="AV43" s="11">
        <f>12*ROUND(MAX(($B43-3500)*{0.03,0.1,0.2,0.25,0.3,0.35,0.45}-{0,105,555,1005,2755,5505,13505},0),2)+LOOKUP(AV$2/12,{0,1500.001,4500.001,9000.001,35000.001,55000.001,80000.001},{0.03,0.1,0.2,0.25,0.3,0.35,0.45})*AV$2-LOOKUP(AV$2/12,{0,1500.001,4500.001,9000.001,35000.001,55000.001,80000.001},{0,105,555,1005,2755,5505,13505})</f>
        <v>13835</v>
      </c>
      <c r="AW43" s="11">
        <f>12*ROUND(MAX(($B43-3500)*{0.03,0.1,0.2,0.25,0.3,0.35,0.45}-{0,105,555,1005,2755,5505,13505},0),2)+LOOKUP(AW$2/12,{0,1500.001,4500.001,9000.001,35000.001,55000.001,80000.001},{0.03,0.1,0.2,0.25,0.3,0.35,0.45})*AW$2-LOOKUP(AW$2/12,{0,1500.001,4500.001,9000.001,35000.001,55000.001,80000.001},{0,105,555,1005,2755,5505,13505})</f>
        <v>19385</v>
      </c>
      <c r="AX43" s="11">
        <f>12*ROUND(MAX(($B43-3500)*{0.03,0.1,0.2,0.25,0.3,0.35,0.45}-{0,105,555,1005,2755,5505,13505},0),2)+LOOKUP(AX$2/12,{0,1500.001,4500.001,9000.001,35000.001,55000.001,80000.001},{0.03,0.1,0.2,0.25,0.3,0.35,0.45})*AX$2-LOOKUP(AX$2/12,{0,1500.001,4500.001,9000.001,35000.001,55000.001,80000.001},{0,105,555,1005,2755,5505,13505})</f>
        <v>20385</v>
      </c>
      <c r="AY43" s="11">
        <f>12*ROUND(MAX(($B43-3500)*{0.03,0.1,0.2,0.25,0.3,0.35,0.45}-{0,105,555,1005,2755,5505,13505},0),2)+LOOKUP(AY$2/12,{0,1500.001,4500.001,9000.001,35000.001,55000.001,80000.001},{0.03,0.1,0.2,0.25,0.3,0.35,0.45})*AY$2-LOOKUP(AY$2/12,{0,1500.001,4500.001,9000.001,35000.001,55000.001,80000.001},{0,105,555,1005,2755,5505,13505})</f>
        <v>21385</v>
      </c>
      <c r="AZ43" s="11">
        <f>12*ROUND(MAX(($B43-3500)*{0.03,0.1,0.2,0.25,0.3,0.35,0.45}-{0,105,555,1005,2755,5505,13505},0),2)+LOOKUP(AZ$2/12,{0,1500.001,4500.001,9000.001,35000.001,55000.001,80000.001},{0.03,0.1,0.2,0.25,0.3,0.35,0.45})*AZ$2-LOOKUP(AZ$2/12,{0,1500.001,4500.001,9000.001,35000.001,55000.001,80000.001},{0,105,555,1005,2755,5505,13505})</f>
        <v>22385</v>
      </c>
      <c r="BA43" s="11">
        <f>12*ROUND(MAX(($B43-3500)*{0.03,0.1,0.2,0.25,0.3,0.35,0.45}-{0,105,555,1005,2755,5505,13505},0),2)+LOOKUP(BA$2/12,{0,1500.001,4500.001,9000.001,35000.001,55000.001,80000.001},{0.03,0.1,0.2,0.25,0.3,0.35,0.45})*BA$2-LOOKUP(BA$2/12,{0,1500.001,4500.001,9000.001,35000.001,55000.001,80000.001},{0,105,555,1005,2755,5505,13505})</f>
        <v>23385</v>
      </c>
      <c r="BB43" s="11">
        <f>12*ROUND(MAX(($B43-3500)*{0.03,0.1,0.2,0.25,0.3,0.35,0.45}-{0,105,555,1005,2755,5505,13505},0),2)+LOOKUP(BB$2/12,{0,1500.001,4500.001,9000.001,35000.001,55000.001,80000.001},{0.03,0.1,0.2,0.25,0.3,0.35,0.45})*BB$2-LOOKUP(BB$2/12,{0,1500.001,4500.001,9000.001,35000.001,55000.001,80000.001},{0,105,555,1005,2755,5505,13505})</f>
        <v>24385</v>
      </c>
      <c r="BC43" s="11">
        <f>12*ROUND(MAX(($B43-3500)*{0.03,0.1,0.2,0.25,0.3,0.35,0.45}-{0,105,555,1005,2755,5505,13505},0),2)+LOOKUP(BC$2/12,{0,1500.001,4500.001,9000.001,35000.001,55000.001,80000.001},{0.03,0.1,0.2,0.25,0.3,0.35,0.45})*BC$2-LOOKUP(BC$2/12,{0,1500.001,4500.001,9000.001,35000.001,55000.001,80000.001},{0,105,555,1005,2755,5505,13505})</f>
        <v>25385</v>
      </c>
      <c r="BD43" s="11">
        <f>12*ROUND(MAX(($B43-3500)*{0.03,0.1,0.2,0.25,0.3,0.35,0.45}-{0,105,555,1005,2755,5505,13505},0),2)+LOOKUP(BD$2/12,{0,1500.001,4500.001,9000.001,35000.001,55000.001,80000.001},{0.03,0.1,0.2,0.25,0.3,0.35,0.45})*BD$2-LOOKUP(BD$2/12,{0,1500.001,4500.001,9000.001,35000.001,55000.001,80000.001},{0,105,555,1005,2755,5505,13505})</f>
        <v>26385</v>
      </c>
      <c r="BE43" s="11">
        <f>12*ROUND(MAX(($B43-3500)*{0.03,0.1,0.2,0.25,0.3,0.35,0.45}-{0,105,555,1005,2755,5505,13505},0),2)+LOOKUP(BE$2/12,{0,1500.001,4500.001,9000.001,35000.001,55000.001,80000.001},{0.03,0.1,0.2,0.25,0.3,0.35,0.45})*BE$2-LOOKUP(BE$2/12,{0,1500.001,4500.001,9000.001,35000.001,55000.001,80000.001},{0,105,555,1005,2755,5505,13505})</f>
        <v>27385</v>
      </c>
      <c r="BF43" s="11">
        <f>12*ROUND(MAX(($B43-3500)*{0.03,0.1,0.2,0.25,0.3,0.35,0.45}-{0,105,555,1005,2755,5505,13505},0),2)+LOOKUP(BF$2/12,{0,1500.001,4500.001,9000.001,35000.001,55000.001,80000.001},{0.03,0.1,0.2,0.25,0.3,0.35,0.45})*BF$2-LOOKUP(BF$2/12,{0,1500.001,4500.001,9000.001,35000.001,55000.001,80000.001},{0,105,555,1005,2755,5505,13505})</f>
        <v>28385</v>
      </c>
    </row>
    <row r="44" spans="1:58">
      <c r="A44" s="21"/>
      <c r="B44" s="22">
        <v>10500</v>
      </c>
      <c r="C44" s="27">
        <f>12*ROUND(MAX(($B44-3500)*{0.03,0.1,0.2,0.25,0.3,0.35,0.45}-{0,105,555,1005,2755,5505,13505},0),2)+LOOKUP(C$2/12,{0,1500.001,4500.001,9000.001,35000.001,55000.001,80000.001},{0.03,0.1,0.2,0.25,0.3,0.35,0.45})*C$2-LOOKUP(C$2/12,{0,1500.001,4500.001,9000.001,35000.001,55000.001,80000.001},{0,105,555,1005,2755,5505,13505})</f>
        <v>10140</v>
      </c>
      <c r="D44" s="27">
        <f>12*ROUND(MAX(($B44-3500)*{0.03,0.1,0.2,0.25,0.3,0.35,0.45}-{0,105,555,1005,2755,5505,13505},0),2)+LOOKUP(D$2/12,{0,1500.001,4500.001,9000.001,35000.001,55000.001,80000.001},{0.03,0.1,0.2,0.25,0.3,0.35,0.45})*D$2-LOOKUP(D$2/12,{0,1500.001,4500.001,9000.001,35000.001,55000.001,80000.001},{0,105,555,1005,2755,5505,13505})</f>
        <v>10146</v>
      </c>
      <c r="E44" s="27">
        <f>12*ROUND(MAX(($B44-3500)*{0.03,0.1,0.2,0.25,0.3,0.35,0.45}-{0,105,555,1005,2755,5505,13505},0),2)+LOOKUP(E$2/12,{0,1500.001,4500.001,9000.001,35000.001,55000.001,80000.001},{0.03,0.1,0.2,0.25,0.3,0.35,0.45})*E$2-LOOKUP(E$2/12,{0,1500.001,4500.001,9000.001,35000.001,55000.001,80000.001},{0,105,555,1005,2755,5505,13505})</f>
        <v>10152</v>
      </c>
      <c r="F44" s="27">
        <f>12*ROUND(MAX(($B44-3500)*{0.03,0.1,0.2,0.25,0.3,0.35,0.45}-{0,105,555,1005,2755,5505,13505},0),2)+LOOKUP(F$2/12,{0,1500.001,4500.001,9000.001,35000.001,55000.001,80000.001},{0.03,0.1,0.2,0.25,0.3,0.35,0.45})*F$2-LOOKUP(F$2/12,{0,1500.001,4500.001,9000.001,35000.001,55000.001,80000.001},{0,105,555,1005,2755,5505,13505})</f>
        <v>10158</v>
      </c>
      <c r="G44" s="27">
        <f>12*ROUND(MAX(($B44-3500)*{0.03,0.1,0.2,0.25,0.3,0.35,0.45}-{0,105,555,1005,2755,5505,13505},0),2)+LOOKUP(G$2/12,{0,1500.001,4500.001,9000.001,35000.001,55000.001,80000.001},{0.03,0.1,0.2,0.25,0.3,0.35,0.45})*G$2-LOOKUP(G$2/12,{0,1500.001,4500.001,9000.001,35000.001,55000.001,80000.001},{0,105,555,1005,2755,5505,13505})</f>
        <v>10164</v>
      </c>
      <c r="H44" s="27">
        <f>12*ROUND(MAX(($B44-3500)*{0.03,0.1,0.2,0.25,0.3,0.35,0.45}-{0,105,555,1005,2755,5505,13505},0),2)+LOOKUP(H$2/12,{0,1500.001,4500.001,9000.001,35000.001,55000.001,80000.001},{0.03,0.1,0.2,0.25,0.3,0.35,0.45})*H$2-LOOKUP(H$2/12,{0,1500.001,4500.001,9000.001,35000.001,55000.001,80000.001},{0,105,555,1005,2755,5505,13505})</f>
        <v>10170</v>
      </c>
      <c r="I44" s="27">
        <f>12*ROUND(MAX(($B44-3500)*{0.03,0.1,0.2,0.25,0.3,0.35,0.45}-{0,105,555,1005,2755,5505,13505},0),2)+LOOKUP(I$2/12,{0,1500.001,4500.001,9000.001,35000.001,55000.001,80000.001},{0.03,0.1,0.2,0.25,0.3,0.35,0.45})*I$2-LOOKUP(I$2/12,{0,1500.001,4500.001,9000.001,35000.001,55000.001,80000.001},{0,105,555,1005,2755,5505,13505})</f>
        <v>10176</v>
      </c>
      <c r="J44" s="27">
        <f>12*ROUND(MAX(($B44-3500)*{0.03,0.1,0.2,0.25,0.3,0.35,0.45}-{0,105,555,1005,2755,5505,13505},0),2)+LOOKUP(J$2/12,{0,1500.001,4500.001,9000.001,35000.001,55000.001,80000.001},{0.03,0.1,0.2,0.25,0.3,0.35,0.45})*J$2-LOOKUP(J$2/12,{0,1500.001,4500.001,9000.001,35000.001,55000.001,80000.001},{0,105,555,1005,2755,5505,13505})</f>
        <v>10182</v>
      </c>
      <c r="K44" s="27">
        <f>12*ROUND(MAX(($B44-3500)*{0.03,0.1,0.2,0.25,0.3,0.35,0.45}-{0,105,555,1005,2755,5505,13505},0),2)+LOOKUP(K$2/12,{0,1500.001,4500.001,9000.001,35000.001,55000.001,80000.001},{0.03,0.1,0.2,0.25,0.3,0.35,0.45})*K$2-LOOKUP(K$2/12,{0,1500.001,4500.001,9000.001,35000.001,55000.001,80000.001},{0,105,555,1005,2755,5505,13505})</f>
        <v>10188</v>
      </c>
      <c r="L44" s="27">
        <f>12*ROUND(MAX(($B44-3500)*{0.03,0.1,0.2,0.25,0.3,0.35,0.45}-{0,105,555,1005,2755,5505,13505},0),2)+LOOKUP(L$2/12,{0,1500.001,4500.001,9000.001,35000.001,55000.001,80000.001},{0.03,0.1,0.2,0.25,0.3,0.35,0.45})*L$2-LOOKUP(L$2/12,{0,1500.001,4500.001,9000.001,35000.001,55000.001,80000.001},{0,105,555,1005,2755,5505,13505})</f>
        <v>10194</v>
      </c>
      <c r="M44" s="13">
        <f>12*ROUND(MAX(($B44-3500)*{0.03,0.1,0.2,0.25,0.3,0.35,0.45}-{0,105,555,1005,2755,5505,13505},0),2)+LOOKUP(M$2/12,{0,1500.001,4500.001,9000.001,35000.001,55000.001,80000.001},{0.03,0.1,0.2,0.25,0.3,0.35,0.45})*M$2-LOOKUP(M$2/12,{0,1500.001,4500.001,9000.001,35000.001,55000.001,80000.001},{0,105,555,1005,2755,5505,13505})</f>
        <v>10200</v>
      </c>
      <c r="N44" s="27">
        <f>12*ROUND(MAX(($B44-3500)*{0.03,0.1,0.2,0.25,0.3,0.35,0.45}-{0,105,555,1005,2755,5505,13505},0),2)+LOOKUP(N$2/12,{0,1500.001,4500.001,9000.001,35000.001,55000.001,80000.001},{0.03,0.1,0.2,0.25,0.3,0.35,0.45})*N$2-LOOKUP(N$2/12,{0,1500.001,4500.001,9000.001,35000.001,55000.001,80000.001},{0,105,555,1005,2755,5505,13505})</f>
        <v>10215</v>
      </c>
      <c r="O44" s="27">
        <f>12*ROUND(MAX(($B44-3500)*{0.03,0.1,0.2,0.25,0.3,0.35,0.45}-{0,105,555,1005,2755,5505,13505},0),2)+LOOKUP(O$2/12,{0,1500.001,4500.001,9000.001,35000.001,55000.001,80000.001},{0.03,0.1,0.2,0.25,0.3,0.35,0.45})*O$2-LOOKUP(O$2/12,{0,1500.001,4500.001,9000.001,35000.001,55000.001,80000.001},{0,105,555,1005,2755,5505,13505})</f>
        <v>10230</v>
      </c>
      <c r="P44" s="27">
        <f>12*ROUND(MAX(($B44-3500)*{0.03,0.1,0.2,0.25,0.3,0.35,0.45}-{0,105,555,1005,2755,5505,13505},0),2)+LOOKUP(P$2/12,{0,1500.001,4500.001,9000.001,35000.001,55000.001,80000.001},{0.03,0.1,0.2,0.25,0.3,0.35,0.45})*P$2-LOOKUP(P$2/12,{0,1500.001,4500.001,9000.001,35000.001,55000.001,80000.001},{0,105,555,1005,2755,5505,13505})</f>
        <v>10245</v>
      </c>
      <c r="Q44" s="27">
        <f>12*ROUND(MAX(($B44-3500)*{0.03,0.1,0.2,0.25,0.3,0.35,0.45}-{0,105,555,1005,2755,5505,13505},0),2)+LOOKUP(Q$2/12,{0,1500.001,4500.001,9000.001,35000.001,55000.001,80000.001},{0.03,0.1,0.2,0.25,0.3,0.35,0.45})*Q$2-LOOKUP(Q$2/12,{0,1500.001,4500.001,9000.001,35000.001,55000.001,80000.001},{0,105,555,1005,2755,5505,13505})</f>
        <v>10260</v>
      </c>
      <c r="R44" s="27">
        <f>12*ROUND(MAX(($B44-3500)*{0.03,0.1,0.2,0.25,0.3,0.35,0.45}-{0,105,555,1005,2755,5505,13505},0),2)+LOOKUP(R$2/12,{0,1500.001,4500.001,9000.001,35000.001,55000.001,80000.001},{0.03,0.1,0.2,0.25,0.3,0.35,0.45})*R$2-LOOKUP(R$2/12,{0,1500.001,4500.001,9000.001,35000.001,55000.001,80000.001},{0,105,555,1005,2755,5505,13505})</f>
        <v>10275</v>
      </c>
      <c r="S44" s="27">
        <f>12*ROUND(MAX(($B44-3500)*{0.03,0.1,0.2,0.25,0.3,0.35,0.45}-{0,105,555,1005,2755,5505,13505},0),2)+LOOKUP(S$2/12,{0,1500.001,4500.001,9000.001,35000.001,55000.001,80000.001},{0.03,0.1,0.2,0.25,0.3,0.35,0.45})*S$2-LOOKUP(S$2/12,{0,1500.001,4500.001,9000.001,35000.001,55000.001,80000.001},{0,105,555,1005,2755,5505,13505})</f>
        <v>10290</v>
      </c>
      <c r="T44" s="2">
        <f>12*ROUND(MAX(($B44-3500)*{0.03,0.1,0.2,0.25,0.3,0.35,0.45}-{0,105,555,1005,2755,5505,13505},0),2)+LOOKUP(T$2/12,{0,1500.001,4500.001,9000.001,35000.001,55000.001,80000.001},{0.03,0.1,0.2,0.25,0.3,0.35,0.45})*T$2-LOOKUP(T$2/12,{0,1500.001,4500.001,9000.001,35000.001,55000.001,80000.001},{0,105,555,1005,2755,5505,13505})</f>
        <v>10305</v>
      </c>
      <c r="U44" s="2">
        <f>12*ROUND(MAX(($B44-3500)*{0.03,0.1,0.2,0.25,0.3,0.35,0.45}-{0,105,555,1005,2755,5505,13505},0),2)+LOOKUP(U$2/12,{0,1500.001,4500.001,9000.001,35000.001,55000.001,80000.001},{0.03,0.1,0.2,0.25,0.3,0.35,0.45})*U$2-LOOKUP(U$2/12,{0,1500.001,4500.001,9000.001,35000.001,55000.001,80000.001},{0,105,555,1005,2755,5505,13505})</f>
        <v>10320</v>
      </c>
      <c r="V44" s="2">
        <f>12*ROUND(MAX(($B44-3500)*{0.03,0.1,0.2,0.25,0.3,0.35,0.45}-{0,105,555,1005,2755,5505,13505},0),2)+LOOKUP(V$2/12,{0,1500.001,4500.001,9000.001,35000.001,55000.001,80000.001},{0.03,0.1,0.2,0.25,0.3,0.35,0.45})*V$2-LOOKUP(V$2/12,{0,1500.001,4500.001,9000.001,35000.001,55000.001,80000.001},{0,105,555,1005,2755,5505,13505})</f>
        <v>10335</v>
      </c>
      <c r="W44" s="2">
        <f>12*ROUND(MAX(($B44-3500)*{0.03,0.1,0.2,0.25,0.3,0.35,0.45}-{0,105,555,1005,2755,5505,13505},0),2)+LOOKUP(W$2/12,{0,1500.001,4500.001,9000.001,35000.001,55000.001,80000.001},{0.03,0.1,0.2,0.25,0.3,0.35,0.45})*W$2-LOOKUP(W$2/12,{0,1500.001,4500.001,9000.001,35000.001,55000.001,80000.001},{0,105,555,1005,2755,5505,13505})</f>
        <v>10350</v>
      </c>
      <c r="X44" s="2">
        <f>12*ROUND(MAX(($B44-3500)*{0.03,0.1,0.2,0.25,0.3,0.35,0.45}-{0,105,555,1005,2755,5505,13505},0),2)+LOOKUP(X$2/12,{0,1500.001,4500.001,9000.001,35000.001,55000.001,80000.001},{0.03,0.1,0.2,0.25,0.3,0.35,0.45})*X$2-LOOKUP(X$2/12,{0,1500.001,4500.001,9000.001,35000.001,55000.001,80000.001},{0,105,555,1005,2755,5505,13505})</f>
        <v>10365</v>
      </c>
      <c r="Y44" s="2">
        <f>12*ROUND(MAX(($B44-3500)*{0.03,0.1,0.2,0.25,0.3,0.35,0.45}-{0,105,555,1005,2755,5505,13505},0),2)+LOOKUP(Y$2/12,{0,1500.001,4500.001,9000.001,35000.001,55000.001,80000.001},{0.03,0.1,0.2,0.25,0.3,0.35,0.45})*Y$2-LOOKUP(Y$2/12,{0,1500.001,4500.001,9000.001,35000.001,55000.001,80000.001},{0,105,555,1005,2755,5505,13505})</f>
        <v>10380</v>
      </c>
      <c r="Z44" s="2">
        <f>12*ROUND(MAX(($B44-3500)*{0.03,0.1,0.2,0.25,0.3,0.35,0.45}-{0,105,555,1005,2755,5505,13505},0),2)+LOOKUP(Z$2/12,{0,1500.001,4500.001,9000.001,35000.001,55000.001,80000.001},{0.03,0.1,0.2,0.25,0.3,0.35,0.45})*Z$2-LOOKUP(Z$2/12,{0,1500.001,4500.001,9000.001,35000.001,55000.001,80000.001},{0,105,555,1005,2755,5505,13505})</f>
        <v>10395</v>
      </c>
      <c r="AA44" s="2">
        <f>12*ROUND(MAX(($B44-3500)*{0.03,0.1,0.2,0.25,0.3,0.35,0.45}-{0,105,555,1005,2755,5505,13505},0),2)+LOOKUP(AA$2/12,{0,1500.001,4500.001,9000.001,35000.001,55000.001,80000.001},{0.03,0.1,0.2,0.25,0.3,0.35,0.45})*AA$2-LOOKUP(AA$2/12,{0,1500.001,4500.001,9000.001,35000.001,55000.001,80000.001},{0,105,555,1005,2755,5505,13505})</f>
        <v>10410</v>
      </c>
      <c r="AB44" s="2">
        <f>12*ROUND(MAX(($B44-3500)*{0.03,0.1,0.2,0.25,0.3,0.35,0.45}-{0,105,555,1005,2755,5505,13505},0),2)+LOOKUP(AB$2/12,{0,1500.001,4500.001,9000.001,35000.001,55000.001,80000.001},{0.03,0.1,0.2,0.25,0.3,0.35,0.45})*AB$2-LOOKUP(AB$2/12,{0,1500.001,4500.001,9000.001,35000.001,55000.001,80000.001},{0,105,555,1005,2755,5505,13505})</f>
        <v>10425</v>
      </c>
      <c r="AC44" s="12">
        <f>12*ROUND(MAX(($B44-3500)*{0.03,0.1,0.2,0.25,0.3,0.35,0.45}-{0,105,555,1005,2755,5505,13505},0),2)+LOOKUP(AC$2/12,{0,1500.001,4500.001,9000.001,35000.001,55000.001,80000.001},{0.03,0.1,0.2,0.25,0.3,0.35,0.45})*AC$2-LOOKUP(AC$2/12,{0,1500.001,4500.001,9000.001,35000.001,55000.001,80000.001},{0,105,555,1005,2755,5505,13505})</f>
        <v>10440</v>
      </c>
      <c r="AD44" s="2">
        <f>12*ROUND(MAX(($B44-3500)*{0.03,0.1,0.2,0.25,0.3,0.35,0.45}-{0,105,555,1005,2755,5505,13505},0),2)+LOOKUP(AD$2/12,{0,1500.001,4500.001,9000.001,35000.001,55000.001,80000.001},{0.03,0.1,0.2,0.25,0.3,0.35,0.45})*AD$2-LOOKUP(AD$2/12,{0,1500.001,4500.001,9000.001,35000.001,55000.001,80000.001},{0,105,555,1005,2755,5505,13505})</f>
        <v>10470</v>
      </c>
      <c r="AE44" s="2">
        <f>12*ROUND(MAX(($B44-3500)*{0.03,0.1,0.2,0.25,0.3,0.35,0.45}-{0,105,555,1005,2755,5505,13505},0),2)+LOOKUP(AE$2/12,{0,1500.001,4500.001,9000.001,35000.001,55000.001,80000.001},{0.03,0.1,0.2,0.25,0.3,0.35,0.45})*AE$2-LOOKUP(AE$2/12,{0,1500.001,4500.001,9000.001,35000.001,55000.001,80000.001},{0,105,555,1005,2755,5505,13505})</f>
        <v>10500</v>
      </c>
      <c r="AF44" s="2">
        <f>12*ROUND(MAX(($B44-3500)*{0.03,0.1,0.2,0.25,0.3,0.35,0.45}-{0,105,555,1005,2755,5505,13505},0),2)+LOOKUP(AF$2/12,{0,1500.001,4500.001,9000.001,35000.001,55000.001,80000.001},{0.03,0.1,0.2,0.25,0.3,0.35,0.45})*AF$2-LOOKUP(AF$2/12,{0,1500.001,4500.001,9000.001,35000.001,55000.001,80000.001},{0,105,555,1005,2755,5505,13505})</f>
        <v>10530</v>
      </c>
      <c r="AG44" s="2">
        <f>12*ROUND(MAX(($B44-3500)*{0.03,0.1,0.2,0.25,0.3,0.35,0.45}-{0,105,555,1005,2755,5505,13505},0),2)+LOOKUP(AG$2/12,{0,1500.001,4500.001,9000.001,35000.001,55000.001,80000.001},{0.03,0.1,0.2,0.25,0.3,0.35,0.45})*AG$2-LOOKUP(AG$2/12,{0,1500.001,4500.001,9000.001,35000.001,55000.001,80000.001},{0,105,555,1005,2755,5505,13505})</f>
        <v>10560</v>
      </c>
      <c r="AH44" s="2">
        <f>12*ROUND(MAX(($B44-3500)*{0.03,0.1,0.2,0.25,0.3,0.35,0.45}-{0,105,555,1005,2755,5505,13505},0),2)+LOOKUP(AH$2/12,{0,1500.001,4500.001,9000.001,35000.001,55000.001,80000.001},{0.03,0.1,0.2,0.25,0.3,0.35,0.45})*AH$2-LOOKUP(AH$2/12,{0,1500.001,4500.001,9000.001,35000.001,55000.001,80000.001},{0,105,555,1005,2755,5505,13505})</f>
        <v>10590</v>
      </c>
      <c r="AI44" s="2">
        <f>12*ROUND(MAX(($B44-3500)*{0.03,0.1,0.2,0.25,0.3,0.35,0.45}-{0,105,555,1005,2755,5505,13505},0),2)+LOOKUP(AI$2/12,{0,1500.001,4500.001,9000.001,35000.001,55000.001,80000.001},{0.03,0.1,0.2,0.25,0.3,0.35,0.45})*AI$2-LOOKUP(AI$2/12,{0,1500.001,4500.001,9000.001,35000.001,55000.001,80000.001},{0,105,555,1005,2755,5505,13505})</f>
        <v>10620</v>
      </c>
      <c r="AJ44" s="2">
        <f>12*ROUND(MAX(($B44-3500)*{0.03,0.1,0.2,0.25,0.3,0.35,0.45}-{0,105,555,1005,2755,5505,13505},0),2)+LOOKUP(AJ$2/12,{0,1500.001,4500.001,9000.001,35000.001,55000.001,80000.001},{0.03,0.1,0.2,0.25,0.3,0.35,0.45})*AJ$2-LOOKUP(AJ$2/12,{0,1500.001,4500.001,9000.001,35000.001,55000.001,80000.001},{0,105,555,1005,2755,5505,13505})</f>
        <v>10650</v>
      </c>
      <c r="AK44" s="2">
        <f>12*ROUND(MAX(($B44-3500)*{0.03,0.1,0.2,0.25,0.3,0.35,0.45}-{0,105,555,1005,2755,5505,13505},0),2)+LOOKUP(AK$2/12,{0,1500.001,4500.001,9000.001,35000.001,55000.001,80000.001},{0.03,0.1,0.2,0.25,0.3,0.35,0.45})*AK$2-LOOKUP(AK$2/12,{0,1500.001,4500.001,9000.001,35000.001,55000.001,80000.001},{0,105,555,1005,2755,5505,13505})</f>
        <v>10680</v>
      </c>
      <c r="AL44" s="2">
        <f>12*ROUND(MAX(($B44-3500)*{0.03,0.1,0.2,0.25,0.3,0.35,0.45}-{0,105,555,1005,2755,5505,13505},0),2)+LOOKUP(AL$2/12,{0,1500.001,4500.001,9000.001,35000.001,55000.001,80000.001},{0.03,0.1,0.2,0.25,0.3,0.35,0.45})*AL$2-LOOKUP(AL$2/12,{0,1500.001,4500.001,9000.001,35000.001,55000.001,80000.001},{0,105,555,1005,2755,5505,13505})</f>
        <v>11935</v>
      </c>
      <c r="AM44" s="2">
        <f>12*ROUND(MAX(($B44-3500)*{0.03,0.1,0.2,0.25,0.3,0.35,0.45}-{0,105,555,1005,2755,5505,13505},0),2)+LOOKUP(AM$2/12,{0,1500.001,4500.001,9000.001,35000.001,55000.001,80000.001},{0.03,0.1,0.2,0.25,0.3,0.35,0.45})*AM$2-LOOKUP(AM$2/12,{0,1500.001,4500.001,9000.001,35000.001,55000.001,80000.001},{0,105,555,1005,2755,5505,13505})</f>
        <v>12035</v>
      </c>
      <c r="AN44" s="2">
        <f>12*ROUND(MAX(($B44-3500)*{0.03,0.1,0.2,0.25,0.3,0.35,0.45}-{0,105,555,1005,2755,5505,13505},0),2)+LOOKUP(AN$2/12,{0,1500.001,4500.001,9000.001,35000.001,55000.001,80000.001},{0.03,0.1,0.2,0.25,0.3,0.35,0.45})*AN$2-LOOKUP(AN$2/12,{0,1500.001,4500.001,9000.001,35000.001,55000.001,80000.001},{0,105,555,1005,2755,5505,13505})</f>
        <v>12235</v>
      </c>
      <c r="AO44" s="2">
        <f>12*ROUND(MAX(($B44-3500)*{0.03,0.1,0.2,0.25,0.3,0.35,0.45}-{0,105,555,1005,2755,5505,13505},0),2)+LOOKUP(AO$2/12,{0,1500.001,4500.001,9000.001,35000.001,55000.001,80000.001},{0.03,0.1,0.2,0.25,0.3,0.35,0.45})*AO$2-LOOKUP(AO$2/12,{0,1500.001,4500.001,9000.001,35000.001,55000.001,80000.001},{0,105,555,1005,2755,5505,13505})</f>
        <v>12435</v>
      </c>
      <c r="AP44" s="2">
        <f>12*ROUND(MAX(($B44-3500)*{0.03,0.1,0.2,0.25,0.3,0.35,0.45}-{0,105,555,1005,2755,5505,13505},0),2)+LOOKUP(AP$2/12,{0,1500.001,4500.001,9000.001,35000.001,55000.001,80000.001},{0.03,0.1,0.2,0.25,0.3,0.35,0.45})*AP$2-LOOKUP(AP$2/12,{0,1500.001,4500.001,9000.001,35000.001,55000.001,80000.001},{0,105,555,1005,2755,5505,13505})</f>
        <v>12635</v>
      </c>
      <c r="AQ44" s="2">
        <f>12*ROUND(MAX(($B44-3500)*{0.03,0.1,0.2,0.25,0.3,0.35,0.45}-{0,105,555,1005,2755,5505,13505},0),2)+LOOKUP(AQ$2/12,{0,1500.001,4500.001,9000.001,35000.001,55000.001,80000.001},{0.03,0.1,0.2,0.25,0.3,0.35,0.45})*AQ$2-LOOKUP(AQ$2/12,{0,1500.001,4500.001,9000.001,35000.001,55000.001,80000.001},{0,105,555,1005,2755,5505,13505})</f>
        <v>12835</v>
      </c>
      <c r="AR44" s="2">
        <f>12*ROUND(MAX(($B44-3500)*{0.03,0.1,0.2,0.25,0.3,0.35,0.45}-{0,105,555,1005,2755,5505,13505},0),2)+LOOKUP(AR$2/12,{0,1500.001,4500.001,9000.001,35000.001,55000.001,80000.001},{0.03,0.1,0.2,0.25,0.3,0.35,0.45})*AR$2-LOOKUP(AR$2/12,{0,1500.001,4500.001,9000.001,35000.001,55000.001,80000.001},{0,105,555,1005,2755,5505,13505})</f>
        <v>13035</v>
      </c>
      <c r="AS44" s="2">
        <f>12*ROUND(MAX(($B44-3500)*{0.03,0.1,0.2,0.25,0.3,0.35,0.45}-{0,105,555,1005,2755,5505,13505},0),2)+LOOKUP(AS$2/12,{0,1500.001,4500.001,9000.001,35000.001,55000.001,80000.001},{0.03,0.1,0.2,0.25,0.3,0.35,0.45})*AS$2-LOOKUP(AS$2/12,{0,1500.001,4500.001,9000.001,35000.001,55000.001,80000.001},{0,105,555,1005,2755,5505,13505})</f>
        <v>13535</v>
      </c>
      <c r="AT44" s="12">
        <f>12*ROUND(MAX(($B44-3500)*{0.03,0.1,0.2,0.25,0.3,0.35,0.45}-{0,105,555,1005,2755,5505,13505},0),2)+LOOKUP(AT$2/12,{0,1500.001,4500.001,9000.001,35000.001,55000.001,80000.001},{0.03,0.1,0.2,0.25,0.3,0.35,0.45})*AT$2-LOOKUP(AT$2/12,{0,1500.001,4500.001,9000.001,35000.001,55000.001,80000.001},{0,105,555,1005,2755,5505,13505})</f>
        <v>14035</v>
      </c>
      <c r="AU44" s="2">
        <f>12*ROUND(MAX(($B44-3500)*{0.03,0.1,0.2,0.25,0.3,0.35,0.45}-{0,105,555,1005,2755,5505,13505},0),2)+LOOKUP(AU$2/12,{0,1500.001,4500.001,9000.001,35000.001,55000.001,80000.001},{0.03,0.1,0.2,0.25,0.3,0.35,0.45})*AU$2-LOOKUP(AU$2/12,{0,1500.001,4500.001,9000.001,35000.001,55000.001,80000.001},{0,105,555,1005,2755,5505,13505})</f>
        <v>14535</v>
      </c>
      <c r="AV44" s="2">
        <f>12*ROUND(MAX(($B44-3500)*{0.03,0.1,0.2,0.25,0.3,0.35,0.45}-{0,105,555,1005,2755,5505,13505},0),2)+LOOKUP(AV$2/12,{0,1500.001,4500.001,9000.001,35000.001,55000.001,80000.001},{0.03,0.1,0.2,0.25,0.3,0.35,0.45})*AV$2-LOOKUP(AV$2/12,{0,1500.001,4500.001,9000.001,35000.001,55000.001,80000.001},{0,105,555,1005,2755,5505,13505})</f>
        <v>15035</v>
      </c>
      <c r="AW44" s="2">
        <f>12*ROUND(MAX(($B44-3500)*{0.03,0.1,0.2,0.25,0.3,0.35,0.45}-{0,105,555,1005,2755,5505,13505},0),2)+LOOKUP(AW$2/12,{0,1500.001,4500.001,9000.001,35000.001,55000.001,80000.001},{0.03,0.1,0.2,0.25,0.3,0.35,0.45})*AW$2-LOOKUP(AW$2/12,{0,1500.001,4500.001,9000.001,35000.001,55000.001,80000.001},{0,105,555,1005,2755,5505,13505})</f>
        <v>20585</v>
      </c>
      <c r="AX44" s="2">
        <f>12*ROUND(MAX(($B44-3500)*{0.03,0.1,0.2,0.25,0.3,0.35,0.45}-{0,105,555,1005,2755,5505,13505},0),2)+LOOKUP(AX$2/12,{0,1500.001,4500.001,9000.001,35000.001,55000.001,80000.001},{0.03,0.1,0.2,0.25,0.3,0.35,0.45})*AX$2-LOOKUP(AX$2/12,{0,1500.001,4500.001,9000.001,35000.001,55000.001,80000.001},{0,105,555,1005,2755,5505,13505})</f>
        <v>21585</v>
      </c>
      <c r="AY44" s="2">
        <f>12*ROUND(MAX(($B44-3500)*{0.03,0.1,0.2,0.25,0.3,0.35,0.45}-{0,105,555,1005,2755,5505,13505},0),2)+LOOKUP(AY$2/12,{0,1500.001,4500.001,9000.001,35000.001,55000.001,80000.001},{0.03,0.1,0.2,0.25,0.3,0.35,0.45})*AY$2-LOOKUP(AY$2/12,{0,1500.001,4500.001,9000.001,35000.001,55000.001,80000.001},{0,105,555,1005,2755,5505,13505})</f>
        <v>22585</v>
      </c>
      <c r="AZ44" s="2">
        <f>12*ROUND(MAX(($B44-3500)*{0.03,0.1,0.2,0.25,0.3,0.35,0.45}-{0,105,555,1005,2755,5505,13505},0),2)+LOOKUP(AZ$2/12,{0,1500.001,4500.001,9000.001,35000.001,55000.001,80000.001},{0.03,0.1,0.2,0.25,0.3,0.35,0.45})*AZ$2-LOOKUP(AZ$2/12,{0,1500.001,4500.001,9000.001,35000.001,55000.001,80000.001},{0,105,555,1005,2755,5505,13505})</f>
        <v>23585</v>
      </c>
      <c r="BA44" s="2">
        <f>12*ROUND(MAX(($B44-3500)*{0.03,0.1,0.2,0.25,0.3,0.35,0.45}-{0,105,555,1005,2755,5505,13505},0),2)+LOOKUP(BA$2/12,{0,1500.001,4500.001,9000.001,35000.001,55000.001,80000.001},{0.03,0.1,0.2,0.25,0.3,0.35,0.45})*BA$2-LOOKUP(BA$2/12,{0,1500.001,4500.001,9000.001,35000.001,55000.001,80000.001},{0,105,555,1005,2755,5505,13505})</f>
        <v>24585</v>
      </c>
      <c r="BB44" s="2">
        <f>12*ROUND(MAX(($B44-3500)*{0.03,0.1,0.2,0.25,0.3,0.35,0.45}-{0,105,555,1005,2755,5505,13505},0),2)+LOOKUP(BB$2/12,{0,1500.001,4500.001,9000.001,35000.001,55000.001,80000.001},{0.03,0.1,0.2,0.25,0.3,0.35,0.45})*BB$2-LOOKUP(BB$2/12,{0,1500.001,4500.001,9000.001,35000.001,55000.001,80000.001},{0,105,555,1005,2755,5505,13505})</f>
        <v>25585</v>
      </c>
      <c r="BC44" s="2">
        <f>12*ROUND(MAX(($B44-3500)*{0.03,0.1,0.2,0.25,0.3,0.35,0.45}-{0,105,555,1005,2755,5505,13505},0),2)+LOOKUP(BC$2/12,{0,1500.001,4500.001,9000.001,35000.001,55000.001,80000.001},{0.03,0.1,0.2,0.25,0.3,0.35,0.45})*BC$2-LOOKUP(BC$2/12,{0,1500.001,4500.001,9000.001,35000.001,55000.001,80000.001},{0,105,555,1005,2755,5505,13505})</f>
        <v>26585</v>
      </c>
      <c r="BD44" s="2">
        <f>12*ROUND(MAX(($B44-3500)*{0.03,0.1,0.2,0.25,0.3,0.35,0.45}-{0,105,555,1005,2755,5505,13505},0),2)+LOOKUP(BD$2/12,{0,1500.001,4500.001,9000.001,35000.001,55000.001,80000.001},{0.03,0.1,0.2,0.25,0.3,0.35,0.45})*BD$2-LOOKUP(BD$2/12,{0,1500.001,4500.001,9000.001,35000.001,55000.001,80000.001},{0,105,555,1005,2755,5505,13505})</f>
        <v>27585</v>
      </c>
      <c r="BE44" s="2">
        <f>12*ROUND(MAX(($B44-3500)*{0.03,0.1,0.2,0.25,0.3,0.35,0.45}-{0,105,555,1005,2755,5505,13505},0),2)+LOOKUP(BE$2/12,{0,1500.001,4500.001,9000.001,35000.001,55000.001,80000.001},{0.03,0.1,0.2,0.25,0.3,0.35,0.45})*BE$2-LOOKUP(BE$2/12,{0,1500.001,4500.001,9000.001,35000.001,55000.001,80000.001},{0,105,555,1005,2755,5505,13505})</f>
        <v>28585</v>
      </c>
      <c r="BF44" s="2">
        <f>12*ROUND(MAX(($B44-3500)*{0.03,0.1,0.2,0.25,0.3,0.35,0.45}-{0,105,555,1005,2755,5505,13505},0),2)+LOOKUP(BF$2/12,{0,1500.001,4500.001,9000.001,35000.001,55000.001,80000.001},{0.03,0.1,0.2,0.25,0.3,0.35,0.45})*BF$2-LOOKUP(BF$2/12,{0,1500.001,4500.001,9000.001,35000.001,55000.001,80000.001},{0,105,555,1005,2755,5505,13505})</f>
        <v>29585</v>
      </c>
    </row>
    <row r="45" spans="1:58">
      <c r="A45" s="21"/>
      <c r="B45" s="22">
        <v>11000</v>
      </c>
      <c r="C45" s="27">
        <f>12*ROUND(MAX(($B45-3500)*{0.03,0.1,0.2,0.25,0.3,0.35,0.45}-{0,105,555,1005,2755,5505,13505},0),2)+LOOKUP(C$2/12,{0,1500.001,4500.001,9000.001,35000.001,55000.001,80000.001},{0.03,0.1,0.2,0.25,0.3,0.35,0.45})*C$2-LOOKUP(C$2/12,{0,1500.001,4500.001,9000.001,35000.001,55000.001,80000.001},{0,105,555,1005,2755,5505,13505})</f>
        <v>11340</v>
      </c>
      <c r="D45" s="27">
        <f>12*ROUND(MAX(($B45-3500)*{0.03,0.1,0.2,0.25,0.3,0.35,0.45}-{0,105,555,1005,2755,5505,13505},0),2)+LOOKUP(D$2/12,{0,1500.001,4500.001,9000.001,35000.001,55000.001,80000.001},{0.03,0.1,0.2,0.25,0.3,0.35,0.45})*D$2-LOOKUP(D$2/12,{0,1500.001,4500.001,9000.001,35000.001,55000.001,80000.001},{0,105,555,1005,2755,5505,13505})</f>
        <v>11346</v>
      </c>
      <c r="E45" s="27">
        <f>12*ROUND(MAX(($B45-3500)*{0.03,0.1,0.2,0.25,0.3,0.35,0.45}-{0,105,555,1005,2755,5505,13505},0),2)+LOOKUP(E$2/12,{0,1500.001,4500.001,9000.001,35000.001,55000.001,80000.001},{0.03,0.1,0.2,0.25,0.3,0.35,0.45})*E$2-LOOKUP(E$2/12,{0,1500.001,4500.001,9000.001,35000.001,55000.001,80000.001},{0,105,555,1005,2755,5505,13505})</f>
        <v>11352</v>
      </c>
      <c r="F45" s="27">
        <f>12*ROUND(MAX(($B45-3500)*{0.03,0.1,0.2,0.25,0.3,0.35,0.45}-{0,105,555,1005,2755,5505,13505},0),2)+LOOKUP(F$2/12,{0,1500.001,4500.001,9000.001,35000.001,55000.001,80000.001},{0.03,0.1,0.2,0.25,0.3,0.35,0.45})*F$2-LOOKUP(F$2/12,{0,1500.001,4500.001,9000.001,35000.001,55000.001,80000.001},{0,105,555,1005,2755,5505,13505})</f>
        <v>11358</v>
      </c>
      <c r="G45" s="27">
        <f>12*ROUND(MAX(($B45-3500)*{0.03,0.1,0.2,0.25,0.3,0.35,0.45}-{0,105,555,1005,2755,5505,13505},0),2)+LOOKUP(G$2/12,{0,1500.001,4500.001,9000.001,35000.001,55000.001,80000.001},{0.03,0.1,0.2,0.25,0.3,0.35,0.45})*G$2-LOOKUP(G$2/12,{0,1500.001,4500.001,9000.001,35000.001,55000.001,80000.001},{0,105,555,1005,2755,5505,13505})</f>
        <v>11364</v>
      </c>
      <c r="H45" s="27">
        <f>12*ROUND(MAX(($B45-3500)*{0.03,0.1,0.2,0.25,0.3,0.35,0.45}-{0,105,555,1005,2755,5505,13505},0),2)+LOOKUP(H$2/12,{0,1500.001,4500.001,9000.001,35000.001,55000.001,80000.001},{0.03,0.1,0.2,0.25,0.3,0.35,0.45})*H$2-LOOKUP(H$2/12,{0,1500.001,4500.001,9000.001,35000.001,55000.001,80000.001},{0,105,555,1005,2755,5505,13505})</f>
        <v>11370</v>
      </c>
      <c r="I45" s="27">
        <f>12*ROUND(MAX(($B45-3500)*{0.03,0.1,0.2,0.25,0.3,0.35,0.45}-{0,105,555,1005,2755,5505,13505},0),2)+LOOKUP(I$2/12,{0,1500.001,4500.001,9000.001,35000.001,55000.001,80000.001},{0.03,0.1,0.2,0.25,0.3,0.35,0.45})*I$2-LOOKUP(I$2/12,{0,1500.001,4500.001,9000.001,35000.001,55000.001,80000.001},{0,105,555,1005,2755,5505,13505})</f>
        <v>11376</v>
      </c>
      <c r="J45" s="27">
        <f>12*ROUND(MAX(($B45-3500)*{0.03,0.1,0.2,0.25,0.3,0.35,0.45}-{0,105,555,1005,2755,5505,13505},0),2)+LOOKUP(J$2/12,{0,1500.001,4500.001,9000.001,35000.001,55000.001,80000.001},{0.03,0.1,0.2,0.25,0.3,0.35,0.45})*J$2-LOOKUP(J$2/12,{0,1500.001,4500.001,9000.001,35000.001,55000.001,80000.001},{0,105,555,1005,2755,5505,13505})</f>
        <v>11382</v>
      </c>
      <c r="K45" s="27">
        <f>12*ROUND(MAX(($B45-3500)*{0.03,0.1,0.2,0.25,0.3,0.35,0.45}-{0,105,555,1005,2755,5505,13505},0),2)+LOOKUP(K$2/12,{0,1500.001,4500.001,9000.001,35000.001,55000.001,80000.001},{0.03,0.1,0.2,0.25,0.3,0.35,0.45})*K$2-LOOKUP(K$2/12,{0,1500.001,4500.001,9000.001,35000.001,55000.001,80000.001},{0,105,555,1005,2755,5505,13505})</f>
        <v>11388</v>
      </c>
      <c r="L45" s="27">
        <f>12*ROUND(MAX(($B45-3500)*{0.03,0.1,0.2,0.25,0.3,0.35,0.45}-{0,105,555,1005,2755,5505,13505},0),2)+LOOKUP(L$2/12,{0,1500.001,4500.001,9000.001,35000.001,55000.001,80000.001},{0.03,0.1,0.2,0.25,0.3,0.35,0.45})*L$2-LOOKUP(L$2/12,{0,1500.001,4500.001,9000.001,35000.001,55000.001,80000.001},{0,105,555,1005,2755,5505,13505})</f>
        <v>11394</v>
      </c>
      <c r="M45" s="13">
        <f>12*ROUND(MAX(($B45-3500)*{0.03,0.1,0.2,0.25,0.3,0.35,0.45}-{0,105,555,1005,2755,5505,13505},0),2)+LOOKUP(M$2/12,{0,1500.001,4500.001,9000.001,35000.001,55000.001,80000.001},{0.03,0.1,0.2,0.25,0.3,0.35,0.45})*M$2-LOOKUP(M$2/12,{0,1500.001,4500.001,9000.001,35000.001,55000.001,80000.001},{0,105,555,1005,2755,5505,13505})</f>
        <v>11400</v>
      </c>
      <c r="N45" s="27">
        <f>12*ROUND(MAX(($B45-3500)*{0.03,0.1,0.2,0.25,0.3,0.35,0.45}-{0,105,555,1005,2755,5505,13505},0),2)+LOOKUP(N$2/12,{0,1500.001,4500.001,9000.001,35000.001,55000.001,80000.001},{0.03,0.1,0.2,0.25,0.3,0.35,0.45})*N$2-LOOKUP(N$2/12,{0,1500.001,4500.001,9000.001,35000.001,55000.001,80000.001},{0,105,555,1005,2755,5505,13505})</f>
        <v>11415</v>
      </c>
      <c r="O45" s="27">
        <f>12*ROUND(MAX(($B45-3500)*{0.03,0.1,0.2,0.25,0.3,0.35,0.45}-{0,105,555,1005,2755,5505,13505},0),2)+LOOKUP(O$2/12,{0,1500.001,4500.001,9000.001,35000.001,55000.001,80000.001},{0.03,0.1,0.2,0.25,0.3,0.35,0.45})*O$2-LOOKUP(O$2/12,{0,1500.001,4500.001,9000.001,35000.001,55000.001,80000.001},{0,105,555,1005,2755,5505,13505})</f>
        <v>11430</v>
      </c>
      <c r="P45" s="27">
        <f>12*ROUND(MAX(($B45-3500)*{0.03,0.1,0.2,0.25,0.3,0.35,0.45}-{0,105,555,1005,2755,5505,13505},0),2)+LOOKUP(P$2/12,{0,1500.001,4500.001,9000.001,35000.001,55000.001,80000.001},{0.03,0.1,0.2,0.25,0.3,0.35,0.45})*P$2-LOOKUP(P$2/12,{0,1500.001,4500.001,9000.001,35000.001,55000.001,80000.001},{0,105,555,1005,2755,5505,13505})</f>
        <v>11445</v>
      </c>
      <c r="Q45" s="27">
        <f>12*ROUND(MAX(($B45-3500)*{0.03,0.1,0.2,0.25,0.3,0.35,0.45}-{0,105,555,1005,2755,5505,13505},0),2)+LOOKUP(Q$2/12,{0,1500.001,4500.001,9000.001,35000.001,55000.001,80000.001},{0.03,0.1,0.2,0.25,0.3,0.35,0.45})*Q$2-LOOKUP(Q$2/12,{0,1500.001,4500.001,9000.001,35000.001,55000.001,80000.001},{0,105,555,1005,2755,5505,13505})</f>
        <v>11460</v>
      </c>
      <c r="R45" s="27">
        <f>12*ROUND(MAX(($B45-3500)*{0.03,0.1,0.2,0.25,0.3,0.35,0.45}-{0,105,555,1005,2755,5505,13505},0),2)+LOOKUP(R$2/12,{0,1500.001,4500.001,9000.001,35000.001,55000.001,80000.001},{0.03,0.1,0.2,0.25,0.3,0.35,0.45})*R$2-LOOKUP(R$2/12,{0,1500.001,4500.001,9000.001,35000.001,55000.001,80000.001},{0,105,555,1005,2755,5505,13505})</f>
        <v>11475</v>
      </c>
      <c r="S45" s="27">
        <f>12*ROUND(MAX(($B45-3500)*{0.03,0.1,0.2,0.25,0.3,0.35,0.45}-{0,105,555,1005,2755,5505,13505},0),2)+LOOKUP(S$2/12,{0,1500.001,4500.001,9000.001,35000.001,55000.001,80000.001},{0.03,0.1,0.2,0.25,0.3,0.35,0.45})*S$2-LOOKUP(S$2/12,{0,1500.001,4500.001,9000.001,35000.001,55000.001,80000.001},{0,105,555,1005,2755,5505,13505})</f>
        <v>11490</v>
      </c>
      <c r="T45" s="2">
        <f>12*ROUND(MAX(($B45-3500)*{0.03,0.1,0.2,0.25,0.3,0.35,0.45}-{0,105,555,1005,2755,5505,13505},0),2)+LOOKUP(T$2/12,{0,1500.001,4500.001,9000.001,35000.001,55000.001,80000.001},{0.03,0.1,0.2,0.25,0.3,0.35,0.45})*T$2-LOOKUP(T$2/12,{0,1500.001,4500.001,9000.001,35000.001,55000.001,80000.001},{0,105,555,1005,2755,5505,13505})</f>
        <v>11505</v>
      </c>
      <c r="U45" s="2">
        <f>12*ROUND(MAX(($B45-3500)*{0.03,0.1,0.2,0.25,0.3,0.35,0.45}-{0,105,555,1005,2755,5505,13505},0),2)+LOOKUP(U$2/12,{0,1500.001,4500.001,9000.001,35000.001,55000.001,80000.001},{0.03,0.1,0.2,0.25,0.3,0.35,0.45})*U$2-LOOKUP(U$2/12,{0,1500.001,4500.001,9000.001,35000.001,55000.001,80000.001},{0,105,555,1005,2755,5505,13505})</f>
        <v>11520</v>
      </c>
      <c r="V45" s="2">
        <f>12*ROUND(MAX(($B45-3500)*{0.03,0.1,0.2,0.25,0.3,0.35,0.45}-{0,105,555,1005,2755,5505,13505},0),2)+LOOKUP(V$2/12,{0,1500.001,4500.001,9000.001,35000.001,55000.001,80000.001},{0.03,0.1,0.2,0.25,0.3,0.35,0.45})*V$2-LOOKUP(V$2/12,{0,1500.001,4500.001,9000.001,35000.001,55000.001,80000.001},{0,105,555,1005,2755,5505,13505})</f>
        <v>11535</v>
      </c>
      <c r="W45" s="2">
        <f>12*ROUND(MAX(($B45-3500)*{0.03,0.1,0.2,0.25,0.3,0.35,0.45}-{0,105,555,1005,2755,5505,13505},0),2)+LOOKUP(W$2/12,{0,1500.001,4500.001,9000.001,35000.001,55000.001,80000.001},{0.03,0.1,0.2,0.25,0.3,0.35,0.45})*W$2-LOOKUP(W$2/12,{0,1500.001,4500.001,9000.001,35000.001,55000.001,80000.001},{0,105,555,1005,2755,5505,13505})</f>
        <v>11550</v>
      </c>
      <c r="X45" s="2">
        <f>12*ROUND(MAX(($B45-3500)*{0.03,0.1,0.2,0.25,0.3,0.35,0.45}-{0,105,555,1005,2755,5505,13505},0),2)+LOOKUP(X$2/12,{0,1500.001,4500.001,9000.001,35000.001,55000.001,80000.001},{0.03,0.1,0.2,0.25,0.3,0.35,0.45})*X$2-LOOKUP(X$2/12,{0,1500.001,4500.001,9000.001,35000.001,55000.001,80000.001},{0,105,555,1005,2755,5505,13505})</f>
        <v>11565</v>
      </c>
      <c r="Y45" s="2">
        <f>12*ROUND(MAX(($B45-3500)*{0.03,0.1,0.2,0.25,0.3,0.35,0.45}-{0,105,555,1005,2755,5505,13505},0),2)+LOOKUP(Y$2/12,{0,1500.001,4500.001,9000.001,35000.001,55000.001,80000.001},{0.03,0.1,0.2,0.25,0.3,0.35,0.45})*Y$2-LOOKUP(Y$2/12,{0,1500.001,4500.001,9000.001,35000.001,55000.001,80000.001},{0,105,555,1005,2755,5505,13505})</f>
        <v>11580</v>
      </c>
      <c r="Z45" s="2">
        <f>12*ROUND(MAX(($B45-3500)*{0.03,0.1,0.2,0.25,0.3,0.35,0.45}-{0,105,555,1005,2755,5505,13505},0),2)+LOOKUP(Z$2/12,{0,1500.001,4500.001,9000.001,35000.001,55000.001,80000.001},{0.03,0.1,0.2,0.25,0.3,0.35,0.45})*Z$2-LOOKUP(Z$2/12,{0,1500.001,4500.001,9000.001,35000.001,55000.001,80000.001},{0,105,555,1005,2755,5505,13505})</f>
        <v>11595</v>
      </c>
      <c r="AA45" s="2">
        <f>12*ROUND(MAX(($B45-3500)*{0.03,0.1,0.2,0.25,0.3,0.35,0.45}-{0,105,555,1005,2755,5505,13505},0),2)+LOOKUP(AA$2/12,{0,1500.001,4500.001,9000.001,35000.001,55000.001,80000.001},{0.03,0.1,0.2,0.25,0.3,0.35,0.45})*AA$2-LOOKUP(AA$2/12,{0,1500.001,4500.001,9000.001,35000.001,55000.001,80000.001},{0,105,555,1005,2755,5505,13505})</f>
        <v>11610</v>
      </c>
      <c r="AB45" s="2">
        <f>12*ROUND(MAX(($B45-3500)*{0.03,0.1,0.2,0.25,0.3,0.35,0.45}-{0,105,555,1005,2755,5505,13505},0),2)+LOOKUP(AB$2/12,{0,1500.001,4500.001,9000.001,35000.001,55000.001,80000.001},{0.03,0.1,0.2,0.25,0.3,0.35,0.45})*AB$2-LOOKUP(AB$2/12,{0,1500.001,4500.001,9000.001,35000.001,55000.001,80000.001},{0,105,555,1005,2755,5505,13505})</f>
        <v>11625</v>
      </c>
      <c r="AC45" s="12">
        <f>12*ROUND(MAX(($B45-3500)*{0.03,0.1,0.2,0.25,0.3,0.35,0.45}-{0,105,555,1005,2755,5505,13505},0),2)+LOOKUP(AC$2/12,{0,1500.001,4500.001,9000.001,35000.001,55000.001,80000.001},{0.03,0.1,0.2,0.25,0.3,0.35,0.45})*AC$2-LOOKUP(AC$2/12,{0,1500.001,4500.001,9000.001,35000.001,55000.001,80000.001},{0,105,555,1005,2755,5505,13505})</f>
        <v>11640</v>
      </c>
      <c r="AD45" s="2">
        <f>12*ROUND(MAX(($B45-3500)*{0.03,0.1,0.2,0.25,0.3,0.35,0.45}-{0,105,555,1005,2755,5505,13505},0),2)+LOOKUP(AD$2/12,{0,1500.001,4500.001,9000.001,35000.001,55000.001,80000.001},{0.03,0.1,0.2,0.25,0.3,0.35,0.45})*AD$2-LOOKUP(AD$2/12,{0,1500.001,4500.001,9000.001,35000.001,55000.001,80000.001},{0,105,555,1005,2755,5505,13505})</f>
        <v>11670</v>
      </c>
      <c r="AE45" s="2">
        <f>12*ROUND(MAX(($B45-3500)*{0.03,0.1,0.2,0.25,0.3,0.35,0.45}-{0,105,555,1005,2755,5505,13505},0),2)+LOOKUP(AE$2/12,{0,1500.001,4500.001,9000.001,35000.001,55000.001,80000.001},{0.03,0.1,0.2,0.25,0.3,0.35,0.45})*AE$2-LOOKUP(AE$2/12,{0,1500.001,4500.001,9000.001,35000.001,55000.001,80000.001},{0,105,555,1005,2755,5505,13505})</f>
        <v>11700</v>
      </c>
      <c r="AF45" s="2">
        <f>12*ROUND(MAX(($B45-3500)*{0.03,0.1,0.2,0.25,0.3,0.35,0.45}-{0,105,555,1005,2755,5505,13505},0),2)+LOOKUP(AF$2/12,{0,1500.001,4500.001,9000.001,35000.001,55000.001,80000.001},{0.03,0.1,0.2,0.25,0.3,0.35,0.45})*AF$2-LOOKUP(AF$2/12,{0,1500.001,4500.001,9000.001,35000.001,55000.001,80000.001},{0,105,555,1005,2755,5505,13505})</f>
        <v>11730</v>
      </c>
      <c r="AG45" s="2">
        <f>12*ROUND(MAX(($B45-3500)*{0.03,0.1,0.2,0.25,0.3,0.35,0.45}-{0,105,555,1005,2755,5505,13505},0),2)+LOOKUP(AG$2/12,{0,1500.001,4500.001,9000.001,35000.001,55000.001,80000.001},{0.03,0.1,0.2,0.25,0.3,0.35,0.45})*AG$2-LOOKUP(AG$2/12,{0,1500.001,4500.001,9000.001,35000.001,55000.001,80000.001},{0,105,555,1005,2755,5505,13505})</f>
        <v>11760</v>
      </c>
      <c r="AH45" s="2">
        <f>12*ROUND(MAX(($B45-3500)*{0.03,0.1,0.2,0.25,0.3,0.35,0.45}-{0,105,555,1005,2755,5505,13505},0),2)+LOOKUP(AH$2/12,{0,1500.001,4500.001,9000.001,35000.001,55000.001,80000.001},{0.03,0.1,0.2,0.25,0.3,0.35,0.45})*AH$2-LOOKUP(AH$2/12,{0,1500.001,4500.001,9000.001,35000.001,55000.001,80000.001},{0,105,555,1005,2755,5505,13505})</f>
        <v>11790</v>
      </c>
      <c r="AI45" s="2">
        <f>12*ROUND(MAX(($B45-3500)*{0.03,0.1,0.2,0.25,0.3,0.35,0.45}-{0,105,555,1005,2755,5505,13505},0),2)+LOOKUP(AI$2/12,{0,1500.001,4500.001,9000.001,35000.001,55000.001,80000.001},{0.03,0.1,0.2,0.25,0.3,0.35,0.45})*AI$2-LOOKUP(AI$2/12,{0,1500.001,4500.001,9000.001,35000.001,55000.001,80000.001},{0,105,555,1005,2755,5505,13505})</f>
        <v>11820</v>
      </c>
      <c r="AJ45" s="2">
        <f>12*ROUND(MAX(($B45-3500)*{0.03,0.1,0.2,0.25,0.3,0.35,0.45}-{0,105,555,1005,2755,5505,13505},0),2)+LOOKUP(AJ$2/12,{0,1500.001,4500.001,9000.001,35000.001,55000.001,80000.001},{0.03,0.1,0.2,0.25,0.3,0.35,0.45})*AJ$2-LOOKUP(AJ$2/12,{0,1500.001,4500.001,9000.001,35000.001,55000.001,80000.001},{0,105,555,1005,2755,5505,13505})</f>
        <v>11850</v>
      </c>
      <c r="AK45" s="2">
        <f>12*ROUND(MAX(($B45-3500)*{0.03,0.1,0.2,0.25,0.3,0.35,0.45}-{0,105,555,1005,2755,5505,13505},0),2)+LOOKUP(AK$2/12,{0,1500.001,4500.001,9000.001,35000.001,55000.001,80000.001},{0.03,0.1,0.2,0.25,0.3,0.35,0.45})*AK$2-LOOKUP(AK$2/12,{0,1500.001,4500.001,9000.001,35000.001,55000.001,80000.001},{0,105,555,1005,2755,5505,13505})</f>
        <v>11880</v>
      </c>
      <c r="AL45" s="2">
        <f>12*ROUND(MAX(($B45-3500)*{0.03,0.1,0.2,0.25,0.3,0.35,0.45}-{0,105,555,1005,2755,5505,13505},0),2)+LOOKUP(AL$2/12,{0,1500.001,4500.001,9000.001,35000.001,55000.001,80000.001},{0.03,0.1,0.2,0.25,0.3,0.35,0.45})*AL$2-LOOKUP(AL$2/12,{0,1500.001,4500.001,9000.001,35000.001,55000.001,80000.001},{0,105,555,1005,2755,5505,13505})</f>
        <v>13135</v>
      </c>
      <c r="AM45" s="2">
        <f>12*ROUND(MAX(($B45-3500)*{0.03,0.1,0.2,0.25,0.3,0.35,0.45}-{0,105,555,1005,2755,5505,13505},0),2)+LOOKUP(AM$2/12,{0,1500.001,4500.001,9000.001,35000.001,55000.001,80000.001},{0.03,0.1,0.2,0.25,0.3,0.35,0.45})*AM$2-LOOKUP(AM$2/12,{0,1500.001,4500.001,9000.001,35000.001,55000.001,80000.001},{0,105,555,1005,2755,5505,13505})</f>
        <v>13235</v>
      </c>
      <c r="AN45" s="2">
        <f>12*ROUND(MAX(($B45-3500)*{0.03,0.1,0.2,0.25,0.3,0.35,0.45}-{0,105,555,1005,2755,5505,13505},0),2)+LOOKUP(AN$2/12,{0,1500.001,4500.001,9000.001,35000.001,55000.001,80000.001},{0.03,0.1,0.2,0.25,0.3,0.35,0.45})*AN$2-LOOKUP(AN$2/12,{0,1500.001,4500.001,9000.001,35000.001,55000.001,80000.001},{0,105,555,1005,2755,5505,13505})</f>
        <v>13435</v>
      </c>
      <c r="AO45" s="2">
        <f>12*ROUND(MAX(($B45-3500)*{0.03,0.1,0.2,0.25,0.3,0.35,0.45}-{0,105,555,1005,2755,5505,13505},0),2)+LOOKUP(AO$2/12,{0,1500.001,4500.001,9000.001,35000.001,55000.001,80000.001},{0.03,0.1,0.2,0.25,0.3,0.35,0.45})*AO$2-LOOKUP(AO$2/12,{0,1500.001,4500.001,9000.001,35000.001,55000.001,80000.001},{0,105,555,1005,2755,5505,13505})</f>
        <v>13635</v>
      </c>
      <c r="AP45" s="2">
        <f>12*ROUND(MAX(($B45-3500)*{0.03,0.1,0.2,0.25,0.3,0.35,0.45}-{0,105,555,1005,2755,5505,13505},0),2)+LOOKUP(AP$2/12,{0,1500.001,4500.001,9000.001,35000.001,55000.001,80000.001},{0.03,0.1,0.2,0.25,0.3,0.35,0.45})*AP$2-LOOKUP(AP$2/12,{0,1500.001,4500.001,9000.001,35000.001,55000.001,80000.001},{0,105,555,1005,2755,5505,13505})</f>
        <v>13835</v>
      </c>
      <c r="AQ45" s="2">
        <f>12*ROUND(MAX(($B45-3500)*{0.03,0.1,0.2,0.25,0.3,0.35,0.45}-{0,105,555,1005,2755,5505,13505},0),2)+LOOKUP(AQ$2/12,{0,1500.001,4500.001,9000.001,35000.001,55000.001,80000.001},{0.03,0.1,0.2,0.25,0.3,0.35,0.45})*AQ$2-LOOKUP(AQ$2/12,{0,1500.001,4500.001,9000.001,35000.001,55000.001,80000.001},{0,105,555,1005,2755,5505,13505})</f>
        <v>14035</v>
      </c>
      <c r="AR45" s="2">
        <f>12*ROUND(MAX(($B45-3500)*{0.03,0.1,0.2,0.25,0.3,0.35,0.45}-{0,105,555,1005,2755,5505,13505},0),2)+LOOKUP(AR$2/12,{0,1500.001,4500.001,9000.001,35000.001,55000.001,80000.001},{0.03,0.1,0.2,0.25,0.3,0.35,0.45})*AR$2-LOOKUP(AR$2/12,{0,1500.001,4500.001,9000.001,35000.001,55000.001,80000.001},{0,105,555,1005,2755,5505,13505})</f>
        <v>14235</v>
      </c>
      <c r="AS45" s="2">
        <f>12*ROUND(MAX(($B45-3500)*{0.03,0.1,0.2,0.25,0.3,0.35,0.45}-{0,105,555,1005,2755,5505,13505},0),2)+LOOKUP(AS$2/12,{0,1500.001,4500.001,9000.001,35000.001,55000.001,80000.001},{0.03,0.1,0.2,0.25,0.3,0.35,0.45})*AS$2-LOOKUP(AS$2/12,{0,1500.001,4500.001,9000.001,35000.001,55000.001,80000.001},{0,105,555,1005,2755,5505,13505})</f>
        <v>14735</v>
      </c>
      <c r="AT45" s="12">
        <f>12*ROUND(MAX(($B45-3500)*{0.03,0.1,0.2,0.25,0.3,0.35,0.45}-{0,105,555,1005,2755,5505,13505},0),2)+LOOKUP(AT$2/12,{0,1500.001,4500.001,9000.001,35000.001,55000.001,80000.001},{0.03,0.1,0.2,0.25,0.3,0.35,0.45})*AT$2-LOOKUP(AT$2/12,{0,1500.001,4500.001,9000.001,35000.001,55000.001,80000.001},{0,105,555,1005,2755,5505,13505})</f>
        <v>15235</v>
      </c>
      <c r="AU45" s="2">
        <f>12*ROUND(MAX(($B45-3500)*{0.03,0.1,0.2,0.25,0.3,0.35,0.45}-{0,105,555,1005,2755,5505,13505},0),2)+LOOKUP(AU$2/12,{0,1500.001,4500.001,9000.001,35000.001,55000.001,80000.001},{0.03,0.1,0.2,0.25,0.3,0.35,0.45})*AU$2-LOOKUP(AU$2/12,{0,1500.001,4500.001,9000.001,35000.001,55000.001,80000.001},{0,105,555,1005,2755,5505,13505})</f>
        <v>15735</v>
      </c>
      <c r="AV45" s="2">
        <f>12*ROUND(MAX(($B45-3500)*{0.03,0.1,0.2,0.25,0.3,0.35,0.45}-{0,105,555,1005,2755,5505,13505},0),2)+LOOKUP(AV$2/12,{0,1500.001,4500.001,9000.001,35000.001,55000.001,80000.001},{0.03,0.1,0.2,0.25,0.3,0.35,0.45})*AV$2-LOOKUP(AV$2/12,{0,1500.001,4500.001,9000.001,35000.001,55000.001,80000.001},{0,105,555,1005,2755,5505,13505})</f>
        <v>16235</v>
      </c>
      <c r="AW45" s="2">
        <f>12*ROUND(MAX(($B45-3500)*{0.03,0.1,0.2,0.25,0.3,0.35,0.45}-{0,105,555,1005,2755,5505,13505},0),2)+LOOKUP(AW$2/12,{0,1500.001,4500.001,9000.001,35000.001,55000.001,80000.001},{0.03,0.1,0.2,0.25,0.3,0.35,0.45})*AW$2-LOOKUP(AW$2/12,{0,1500.001,4500.001,9000.001,35000.001,55000.001,80000.001},{0,105,555,1005,2755,5505,13505})</f>
        <v>21785</v>
      </c>
      <c r="AX45" s="2">
        <f>12*ROUND(MAX(($B45-3500)*{0.03,0.1,0.2,0.25,0.3,0.35,0.45}-{0,105,555,1005,2755,5505,13505},0),2)+LOOKUP(AX$2/12,{0,1500.001,4500.001,9000.001,35000.001,55000.001,80000.001},{0.03,0.1,0.2,0.25,0.3,0.35,0.45})*AX$2-LOOKUP(AX$2/12,{0,1500.001,4500.001,9000.001,35000.001,55000.001,80000.001},{0,105,555,1005,2755,5505,13505})</f>
        <v>22785</v>
      </c>
      <c r="AY45" s="2">
        <f>12*ROUND(MAX(($B45-3500)*{0.03,0.1,0.2,0.25,0.3,0.35,0.45}-{0,105,555,1005,2755,5505,13505},0),2)+LOOKUP(AY$2/12,{0,1500.001,4500.001,9000.001,35000.001,55000.001,80000.001},{0.03,0.1,0.2,0.25,0.3,0.35,0.45})*AY$2-LOOKUP(AY$2/12,{0,1500.001,4500.001,9000.001,35000.001,55000.001,80000.001},{0,105,555,1005,2755,5505,13505})</f>
        <v>23785</v>
      </c>
      <c r="AZ45" s="2">
        <f>12*ROUND(MAX(($B45-3500)*{0.03,0.1,0.2,0.25,0.3,0.35,0.45}-{0,105,555,1005,2755,5505,13505},0),2)+LOOKUP(AZ$2/12,{0,1500.001,4500.001,9000.001,35000.001,55000.001,80000.001},{0.03,0.1,0.2,0.25,0.3,0.35,0.45})*AZ$2-LOOKUP(AZ$2/12,{0,1500.001,4500.001,9000.001,35000.001,55000.001,80000.001},{0,105,555,1005,2755,5505,13505})</f>
        <v>24785</v>
      </c>
      <c r="BA45" s="2">
        <f>12*ROUND(MAX(($B45-3500)*{0.03,0.1,0.2,0.25,0.3,0.35,0.45}-{0,105,555,1005,2755,5505,13505},0),2)+LOOKUP(BA$2/12,{0,1500.001,4500.001,9000.001,35000.001,55000.001,80000.001},{0.03,0.1,0.2,0.25,0.3,0.35,0.45})*BA$2-LOOKUP(BA$2/12,{0,1500.001,4500.001,9000.001,35000.001,55000.001,80000.001},{0,105,555,1005,2755,5505,13505})</f>
        <v>25785</v>
      </c>
      <c r="BB45" s="2">
        <f>12*ROUND(MAX(($B45-3500)*{0.03,0.1,0.2,0.25,0.3,0.35,0.45}-{0,105,555,1005,2755,5505,13505},0),2)+LOOKUP(BB$2/12,{0,1500.001,4500.001,9000.001,35000.001,55000.001,80000.001},{0.03,0.1,0.2,0.25,0.3,0.35,0.45})*BB$2-LOOKUP(BB$2/12,{0,1500.001,4500.001,9000.001,35000.001,55000.001,80000.001},{0,105,555,1005,2755,5505,13505})</f>
        <v>26785</v>
      </c>
      <c r="BC45" s="2">
        <f>12*ROUND(MAX(($B45-3500)*{0.03,0.1,0.2,0.25,0.3,0.35,0.45}-{0,105,555,1005,2755,5505,13505},0),2)+LOOKUP(BC$2/12,{0,1500.001,4500.001,9000.001,35000.001,55000.001,80000.001},{0.03,0.1,0.2,0.25,0.3,0.35,0.45})*BC$2-LOOKUP(BC$2/12,{0,1500.001,4500.001,9000.001,35000.001,55000.001,80000.001},{0,105,555,1005,2755,5505,13505})</f>
        <v>27785</v>
      </c>
      <c r="BD45" s="2">
        <f>12*ROUND(MAX(($B45-3500)*{0.03,0.1,0.2,0.25,0.3,0.35,0.45}-{0,105,555,1005,2755,5505,13505},0),2)+LOOKUP(BD$2/12,{0,1500.001,4500.001,9000.001,35000.001,55000.001,80000.001},{0.03,0.1,0.2,0.25,0.3,0.35,0.45})*BD$2-LOOKUP(BD$2/12,{0,1500.001,4500.001,9000.001,35000.001,55000.001,80000.001},{0,105,555,1005,2755,5505,13505})</f>
        <v>28785</v>
      </c>
      <c r="BE45" s="2">
        <f>12*ROUND(MAX(($B45-3500)*{0.03,0.1,0.2,0.25,0.3,0.35,0.45}-{0,105,555,1005,2755,5505,13505},0),2)+LOOKUP(BE$2/12,{0,1500.001,4500.001,9000.001,35000.001,55000.001,80000.001},{0.03,0.1,0.2,0.25,0.3,0.35,0.45})*BE$2-LOOKUP(BE$2/12,{0,1500.001,4500.001,9000.001,35000.001,55000.001,80000.001},{0,105,555,1005,2755,5505,13505})</f>
        <v>29785</v>
      </c>
      <c r="BF45" s="2">
        <f>12*ROUND(MAX(($B45-3500)*{0.03,0.1,0.2,0.25,0.3,0.35,0.45}-{0,105,555,1005,2755,5505,13505},0),2)+LOOKUP(BF$2/12,{0,1500.001,4500.001,9000.001,35000.001,55000.001,80000.001},{0.03,0.1,0.2,0.25,0.3,0.35,0.45})*BF$2-LOOKUP(BF$2/12,{0,1500.001,4500.001,9000.001,35000.001,55000.001,80000.001},{0,105,555,1005,2755,5505,13505})</f>
        <v>30785</v>
      </c>
    </row>
    <row r="46" spans="1:58">
      <c r="A46" s="21"/>
      <c r="B46" s="22">
        <v>11500</v>
      </c>
      <c r="C46" s="27">
        <f>12*ROUND(MAX(($B46-3500)*{0.03,0.1,0.2,0.25,0.3,0.35,0.45}-{0,105,555,1005,2755,5505,13505},0),2)+LOOKUP(C$2/12,{0,1500.001,4500.001,9000.001,35000.001,55000.001,80000.001},{0.03,0.1,0.2,0.25,0.3,0.35,0.45})*C$2-LOOKUP(C$2/12,{0,1500.001,4500.001,9000.001,35000.001,55000.001,80000.001},{0,105,555,1005,2755,5505,13505})</f>
        <v>12540</v>
      </c>
      <c r="D46" s="27">
        <f>12*ROUND(MAX(($B46-3500)*{0.03,0.1,0.2,0.25,0.3,0.35,0.45}-{0,105,555,1005,2755,5505,13505},0),2)+LOOKUP(D$2/12,{0,1500.001,4500.001,9000.001,35000.001,55000.001,80000.001},{0.03,0.1,0.2,0.25,0.3,0.35,0.45})*D$2-LOOKUP(D$2/12,{0,1500.001,4500.001,9000.001,35000.001,55000.001,80000.001},{0,105,555,1005,2755,5505,13505})</f>
        <v>12546</v>
      </c>
      <c r="E46" s="27">
        <f>12*ROUND(MAX(($B46-3500)*{0.03,0.1,0.2,0.25,0.3,0.35,0.45}-{0,105,555,1005,2755,5505,13505},0),2)+LOOKUP(E$2/12,{0,1500.001,4500.001,9000.001,35000.001,55000.001,80000.001},{0.03,0.1,0.2,0.25,0.3,0.35,0.45})*E$2-LOOKUP(E$2/12,{0,1500.001,4500.001,9000.001,35000.001,55000.001,80000.001},{0,105,555,1005,2755,5505,13505})</f>
        <v>12552</v>
      </c>
      <c r="F46" s="27">
        <f>12*ROUND(MAX(($B46-3500)*{0.03,0.1,0.2,0.25,0.3,0.35,0.45}-{0,105,555,1005,2755,5505,13505},0),2)+LOOKUP(F$2/12,{0,1500.001,4500.001,9000.001,35000.001,55000.001,80000.001},{0.03,0.1,0.2,0.25,0.3,0.35,0.45})*F$2-LOOKUP(F$2/12,{0,1500.001,4500.001,9000.001,35000.001,55000.001,80000.001},{0,105,555,1005,2755,5505,13505})</f>
        <v>12558</v>
      </c>
      <c r="G46" s="27">
        <f>12*ROUND(MAX(($B46-3500)*{0.03,0.1,0.2,0.25,0.3,0.35,0.45}-{0,105,555,1005,2755,5505,13505},0),2)+LOOKUP(G$2/12,{0,1500.001,4500.001,9000.001,35000.001,55000.001,80000.001},{0.03,0.1,0.2,0.25,0.3,0.35,0.45})*G$2-LOOKUP(G$2/12,{0,1500.001,4500.001,9000.001,35000.001,55000.001,80000.001},{0,105,555,1005,2755,5505,13505})</f>
        <v>12564</v>
      </c>
      <c r="H46" s="27">
        <f>12*ROUND(MAX(($B46-3500)*{0.03,0.1,0.2,0.25,0.3,0.35,0.45}-{0,105,555,1005,2755,5505,13505},0),2)+LOOKUP(H$2/12,{0,1500.001,4500.001,9000.001,35000.001,55000.001,80000.001},{0.03,0.1,0.2,0.25,0.3,0.35,0.45})*H$2-LOOKUP(H$2/12,{0,1500.001,4500.001,9000.001,35000.001,55000.001,80000.001},{0,105,555,1005,2755,5505,13505})</f>
        <v>12570</v>
      </c>
      <c r="I46" s="27">
        <f>12*ROUND(MAX(($B46-3500)*{0.03,0.1,0.2,0.25,0.3,0.35,0.45}-{0,105,555,1005,2755,5505,13505},0),2)+LOOKUP(I$2/12,{0,1500.001,4500.001,9000.001,35000.001,55000.001,80000.001},{0.03,0.1,0.2,0.25,0.3,0.35,0.45})*I$2-LOOKUP(I$2/12,{0,1500.001,4500.001,9000.001,35000.001,55000.001,80000.001},{0,105,555,1005,2755,5505,13505})</f>
        <v>12576</v>
      </c>
      <c r="J46" s="27">
        <f>12*ROUND(MAX(($B46-3500)*{0.03,0.1,0.2,0.25,0.3,0.35,0.45}-{0,105,555,1005,2755,5505,13505},0),2)+LOOKUP(J$2/12,{0,1500.001,4500.001,9000.001,35000.001,55000.001,80000.001},{0.03,0.1,0.2,0.25,0.3,0.35,0.45})*J$2-LOOKUP(J$2/12,{0,1500.001,4500.001,9000.001,35000.001,55000.001,80000.001},{0,105,555,1005,2755,5505,13505})</f>
        <v>12582</v>
      </c>
      <c r="K46" s="27">
        <f>12*ROUND(MAX(($B46-3500)*{0.03,0.1,0.2,0.25,0.3,0.35,0.45}-{0,105,555,1005,2755,5505,13505},0),2)+LOOKUP(K$2/12,{0,1500.001,4500.001,9000.001,35000.001,55000.001,80000.001},{0.03,0.1,0.2,0.25,0.3,0.35,0.45})*K$2-LOOKUP(K$2/12,{0,1500.001,4500.001,9000.001,35000.001,55000.001,80000.001},{0,105,555,1005,2755,5505,13505})</f>
        <v>12588</v>
      </c>
      <c r="L46" s="27">
        <f>12*ROUND(MAX(($B46-3500)*{0.03,0.1,0.2,0.25,0.3,0.35,0.45}-{0,105,555,1005,2755,5505,13505},0),2)+LOOKUP(L$2/12,{0,1500.001,4500.001,9000.001,35000.001,55000.001,80000.001},{0.03,0.1,0.2,0.25,0.3,0.35,0.45})*L$2-LOOKUP(L$2/12,{0,1500.001,4500.001,9000.001,35000.001,55000.001,80000.001},{0,105,555,1005,2755,5505,13505})</f>
        <v>12594</v>
      </c>
      <c r="M46" s="13">
        <f>12*ROUND(MAX(($B46-3500)*{0.03,0.1,0.2,0.25,0.3,0.35,0.45}-{0,105,555,1005,2755,5505,13505},0),2)+LOOKUP(M$2/12,{0,1500.001,4500.001,9000.001,35000.001,55000.001,80000.001},{0.03,0.1,0.2,0.25,0.3,0.35,0.45})*M$2-LOOKUP(M$2/12,{0,1500.001,4500.001,9000.001,35000.001,55000.001,80000.001},{0,105,555,1005,2755,5505,13505})</f>
        <v>12600</v>
      </c>
      <c r="N46" s="27">
        <f>12*ROUND(MAX(($B46-3500)*{0.03,0.1,0.2,0.25,0.3,0.35,0.45}-{0,105,555,1005,2755,5505,13505},0),2)+LOOKUP(N$2/12,{0,1500.001,4500.001,9000.001,35000.001,55000.001,80000.001},{0.03,0.1,0.2,0.25,0.3,0.35,0.45})*N$2-LOOKUP(N$2/12,{0,1500.001,4500.001,9000.001,35000.001,55000.001,80000.001},{0,105,555,1005,2755,5505,13505})</f>
        <v>12615</v>
      </c>
      <c r="O46" s="27">
        <f>12*ROUND(MAX(($B46-3500)*{0.03,0.1,0.2,0.25,0.3,0.35,0.45}-{0,105,555,1005,2755,5505,13505},0),2)+LOOKUP(O$2/12,{0,1500.001,4500.001,9000.001,35000.001,55000.001,80000.001},{0.03,0.1,0.2,0.25,0.3,0.35,0.45})*O$2-LOOKUP(O$2/12,{0,1500.001,4500.001,9000.001,35000.001,55000.001,80000.001},{0,105,555,1005,2755,5505,13505})</f>
        <v>12630</v>
      </c>
      <c r="P46" s="27">
        <f>12*ROUND(MAX(($B46-3500)*{0.03,0.1,0.2,0.25,0.3,0.35,0.45}-{0,105,555,1005,2755,5505,13505},0),2)+LOOKUP(P$2/12,{0,1500.001,4500.001,9000.001,35000.001,55000.001,80000.001},{0.03,0.1,0.2,0.25,0.3,0.35,0.45})*P$2-LOOKUP(P$2/12,{0,1500.001,4500.001,9000.001,35000.001,55000.001,80000.001},{0,105,555,1005,2755,5505,13505})</f>
        <v>12645</v>
      </c>
      <c r="Q46" s="27">
        <f>12*ROUND(MAX(($B46-3500)*{0.03,0.1,0.2,0.25,0.3,0.35,0.45}-{0,105,555,1005,2755,5505,13505},0),2)+LOOKUP(Q$2/12,{0,1500.001,4500.001,9000.001,35000.001,55000.001,80000.001},{0.03,0.1,0.2,0.25,0.3,0.35,0.45})*Q$2-LOOKUP(Q$2/12,{0,1500.001,4500.001,9000.001,35000.001,55000.001,80000.001},{0,105,555,1005,2755,5505,13505})</f>
        <v>12660</v>
      </c>
      <c r="R46" s="27">
        <f>12*ROUND(MAX(($B46-3500)*{0.03,0.1,0.2,0.25,0.3,0.35,0.45}-{0,105,555,1005,2755,5505,13505},0),2)+LOOKUP(R$2/12,{0,1500.001,4500.001,9000.001,35000.001,55000.001,80000.001},{0.03,0.1,0.2,0.25,0.3,0.35,0.45})*R$2-LOOKUP(R$2/12,{0,1500.001,4500.001,9000.001,35000.001,55000.001,80000.001},{0,105,555,1005,2755,5505,13505})</f>
        <v>12675</v>
      </c>
      <c r="S46" s="27">
        <f>12*ROUND(MAX(($B46-3500)*{0.03,0.1,0.2,0.25,0.3,0.35,0.45}-{0,105,555,1005,2755,5505,13505},0),2)+LOOKUP(S$2/12,{0,1500.001,4500.001,9000.001,35000.001,55000.001,80000.001},{0.03,0.1,0.2,0.25,0.3,0.35,0.45})*S$2-LOOKUP(S$2/12,{0,1500.001,4500.001,9000.001,35000.001,55000.001,80000.001},{0,105,555,1005,2755,5505,13505})</f>
        <v>12690</v>
      </c>
      <c r="T46" s="2">
        <f>12*ROUND(MAX(($B46-3500)*{0.03,0.1,0.2,0.25,0.3,0.35,0.45}-{0,105,555,1005,2755,5505,13505},0),2)+LOOKUP(T$2/12,{0,1500.001,4500.001,9000.001,35000.001,55000.001,80000.001},{0.03,0.1,0.2,0.25,0.3,0.35,0.45})*T$2-LOOKUP(T$2/12,{0,1500.001,4500.001,9000.001,35000.001,55000.001,80000.001},{0,105,555,1005,2755,5505,13505})</f>
        <v>12705</v>
      </c>
      <c r="U46" s="2">
        <f>12*ROUND(MAX(($B46-3500)*{0.03,0.1,0.2,0.25,0.3,0.35,0.45}-{0,105,555,1005,2755,5505,13505},0),2)+LOOKUP(U$2/12,{0,1500.001,4500.001,9000.001,35000.001,55000.001,80000.001},{0.03,0.1,0.2,0.25,0.3,0.35,0.45})*U$2-LOOKUP(U$2/12,{0,1500.001,4500.001,9000.001,35000.001,55000.001,80000.001},{0,105,555,1005,2755,5505,13505})</f>
        <v>12720</v>
      </c>
      <c r="V46" s="2">
        <f>12*ROUND(MAX(($B46-3500)*{0.03,0.1,0.2,0.25,0.3,0.35,0.45}-{0,105,555,1005,2755,5505,13505},0),2)+LOOKUP(V$2/12,{0,1500.001,4500.001,9000.001,35000.001,55000.001,80000.001},{0.03,0.1,0.2,0.25,0.3,0.35,0.45})*V$2-LOOKUP(V$2/12,{0,1500.001,4500.001,9000.001,35000.001,55000.001,80000.001},{0,105,555,1005,2755,5505,13505})</f>
        <v>12735</v>
      </c>
      <c r="W46" s="2">
        <f>12*ROUND(MAX(($B46-3500)*{0.03,0.1,0.2,0.25,0.3,0.35,0.45}-{0,105,555,1005,2755,5505,13505},0),2)+LOOKUP(W$2/12,{0,1500.001,4500.001,9000.001,35000.001,55000.001,80000.001},{0.03,0.1,0.2,0.25,0.3,0.35,0.45})*W$2-LOOKUP(W$2/12,{0,1500.001,4500.001,9000.001,35000.001,55000.001,80000.001},{0,105,555,1005,2755,5505,13505})</f>
        <v>12750</v>
      </c>
      <c r="X46" s="2">
        <f>12*ROUND(MAX(($B46-3500)*{0.03,0.1,0.2,0.25,0.3,0.35,0.45}-{0,105,555,1005,2755,5505,13505},0),2)+LOOKUP(X$2/12,{0,1500.001,4500.001,9000.001,35000.001,55000.001,80000.001},{0.03,0.1,0.2,0.25,0.3,0.35,0.45})*X$2-LOOKUP(X$2/12,{0,1500.001,4500.001,9000.001,35000.001,55000.001,80000.001},{0,105,555,1005,2755,5505,13505})</f>
        <v>12765</v>
      </c>
      <c r="Y46" s="2">
        <f>12*ROUND(MAX(($B46-3500)*{0.03,0.1,0.2,0.25,0.3,0.35,0.45}-{0,105,555,1005,2755,5505,13505},0),2)+LOOKUP(Y$2/12,{0,1500.001,4500.001,9000.001,35000.001,55000.001,80000.001},{0.03,0.1,0.2,0.25,0.3,0.35,0.45})*Y$2-LOOKUP(Y$2/12,{0,1500.001,4500.001,9000.001,35000.001,55000.001,80000.001},{0,105,555,1005,2755,5505,13505})</f>
        <v>12780</v>
      </c>
      <c r="Z46" s="2">
        <f>12*ROUND(MAX(($B46-3500)*{0.03,0.1,0.2,0.25,0.3,0.35,0.45}-{0,105,555,1005,2755,5505,13505},0),2)+LOOKUP(Z$2/12,{0,1500.001,4500.001,9000.001,35000.001,55000.001,80000.001},{0.03,0.1,0.2,0.25,0.3,0.35,0.45})*Z$2-LOOKUP(Z$2/12,{0,1500.001,4500.001,9000.001,35000.001,55000.001,80000.001},{0,105,555,1005,2755,5505,13505})</f>
        <v>12795</v>
      </c>
      <c r="AA46" s="2">
        <f>12*ROUND(MAX(($B46-3500)*{0.03,0.1,0.2,0.25,0.3,0.35,0.45}-{0,105,555,1005,2755,5505,13505},0),2)+LOOKUP(AA$2/12,{0,1500.001,4500.001,9000.001,35000.001,55000.001,80000.001},{0.03,0.1,0.2,0.25,0.3,0.35,0.45})*AA$2-LOOKUP(AA$2/12,{0,1500.001,4500.001,9000.001,35000.001,55000.001,80000.001},{0,105,555,1005,2755,5505,13505})</f>
        <v>12810</v>
      </c>
      <c r="AB46" s="2">
        <f>12*ROUND(MAX(($B46-3500)*{0.03,0.1,0.2,0.25,0.3,0.35,0.45}-{0,105,555,1005,2755,5505,13505},0),2)+LOOKUP(AB$2/12,{0,1500.001,4500.001,9000.001,35000.001,55000.001,80000.001},{0.03,0.1,0.2,0.25,0.3,0.35,0.45})*AB$2-LOOKUP(AB$2/12,{0,1500.001,4500.001,9000.001,35000.001,55000.001,80000.001},{0,105,555,1005,2755,5505,13505})</f>
        <v>12825</v>
      </c>
      <c r="AC46" s="12">
        <f>12*ROUND(MAX(($B46-3500)*{0.03,0.1,0.2,0.25,0.3,0.35,0.45}-{0,105,555,1005,2755,5505,13505},0),2)+LOOKUP(AC$2/12,{0,1500.001,4500.001,9000.001,35000.001,55000.001,80000.001},{0.03,0.1,0.2,0.25,0.3,0.35,0.45})*AC$2-LOOKUP(AC$2/12,{0,1500.001,4500.001,9000.001,35000.001,55000.001,80000.001},{0,105,555,1005,2755,5505,13505})</f>
        <v>12840</v>
      </c>
      <c r="AD46" s="2">
        <f>12*ROUND(MAX(($B46-3500)*{0.03,0.1,0.2,0.25,0.3,0.35,0.45}-{0,105,555,1005,2755,5505,13505},0),2)+LOOKUP(AD$2/12,{0,1500.001,4500.001,9000.001,35000.001,55000.001,80000.001},{0.03,0.1,0.2,0.25,0.3,0.35,0.45})*AD$2-LOOKUP(AD$2/12,{0,1500.001,4500.001,9000.001,35000.001,55000.001,80000.001},{0,105,555,1005,2755,5505,13505})</f>
        <v>12870</v>
      </c>
      <c r="AE46" s="2">
        <f>12*ROUND(MAX(($B46-3500)*{0.03,0.1,0.2,0.25,0.3,0.35,0.45}-{0,105,555,1005,2755,5505,13505},0),2)+LOOKUP(AE$2/12,{0,1500.001,4500.001,9000.001,35000.001,55000.001,80000.001},{0.03,0.1,0.2,0.25,0.3,0.35,0.45})*AE$2-LOOKUP(AE$2/12,{0,1500.001,4500.001,9000.001,35000.001,55000.001,80000.001},{0,105,555,1005,2755,5505,13505})</f>
        <v>12900</v>
      </c>
      <c r="AF46" s="2">
        <f>12*ROUND(MAX(($B46-3500)*{0.03,0.1,0.2,0.25,0.3,0.35,0.45}-{0,105,555,1005,2755,5505,13505},0),2)+LOOKUP(AF$2/12,{0,1500.001,4500.001,9000.001,35000.001,55000.001,80000.001},{0.03,0.1,0.2,0.25,0.3,0.35,0.45})*AF$2-LOOKUP(AF$2/12,{0,1500.001,4500.001,9000.001,35000.001,55000.001,80000.001},{0,105,555,1005,2755,5505,13505})</f>
        <v>12930</v>
      </c>
      <c r="AG46" s="2">
        <f>12*ROUND(MAX(($B46-3500)*{0.03,0.1,0.2,0.25,0.3,0.35,0.45}-{0,105,555,1005,2755,5505,13505},0),2)+LOOKUP(AG$2/12,{0,1500.001,4500.001,9000.001,35000.001,55000.001,80000.001},{0.03,0.1,0.2,0.25,0.3,0.35,0.45})*AG$2-LOOKUP(AG$2/12,{0,1500.001,4500.001,9000.001,35000.001,55000.001,80000.001},{0,105,555,1005,2755,5505,13505})</f>
        <v>12960</v>
      </c>
      <c r="AH46" s="2">
        <f>12*ROUND(MAX(($B46-3500)*{0.03,0.1,0.2,0.25,0.3,0.35,0.45}-{0,105,555,1005,2755,5505,13505},0),2)+LOOKUP(AH$2/12,{0,1500.001,4500.001,9000.001,35000.001,55000.001,80000.001},{0.03,0.1,0.2,0.25,0.3,0.35,0.45})*AH$2-LOOKUP(AH$2/12,{0,1500.001,4500.001,9000.001,35000.001,55000.001,80000.001},{0,105,555,1005,2755,5505,13505})</f>
        <v>12990</v>
      </c>
      <c r="AI46" s="2">
        <f>12*ROUND(MAX(($B46-3500)*{0.03,0.1,0.2,0.25,0.3,0.35,0.45}-{0,105,555,1005,2755,5505,13505},0),2)+LOOKUP(AI$2/12,{0,1500.001,4500.001,9000.001,35000.001,55000.001,80000.001},{0.03,0.1,0.2,0.25,0.3,0.35,0.45})*AI$2-LOOKUP(AI$2/12,{0,1500.001,4500.001,9000.001,35000.001,55000.001,80000.001},{0,105,555,1005,2755,5505,13505})</f>
        <v>13020</v>
      </c>
      <c r="AJ46" s="2">
        <f>12*ROUND(MAX(($B46-3500)*{0.03,0.1,0.2,0.25,0.3,0.35,0.45}-{0,105,555,1005,2755,5505,13505},0),2)+LOOKUP(AJ$2/12,{0,1500.001,4500.001,9000.001,35000.001,55000.001,80000.001},{0.03,0.1,0.2,0.25,0.3,0.35,0.45})*AJ$2-LOOKUP(AJ$2/12,{0,1500.001,4500.001,9000.001,35000.001,55000.001,80000.001},{0,105,555,1005,2755,5505,13505})</f>
        <v>13050</v>
      </c>
      <c r="AK46" s="2">
        <f>12*ROUND(MAX(($B46-3500)*{0.03,0.1,0.2,0.25,0.3,0.35,0.45}-{0,105,555,1005,2755,5505,13505},0),2)+LOOKUP(AK$2/12,{0,1500.001,4500.001,9000.001,35000.001,55000.001,80000.001},{0.03,0.1,0.2,0.25,0.3,0.35,0.45})*AK$2-LOOKUP(AK$2/12,{0,1500.001,4500.001,9000.001,35000.001,55000.001,80000.001},{0,105,555,1005,2755,5505,13505})</f>
        <v>13080</v>
      </c>
      <c r="AL46" s="2">
        <f>12*ROUND(MAX(($B46-3500)*{0.03,0.1,0.2,0.25,0.3,0.35,0.45}-{0,105,555,1005,2755,5505,13505},0),2)+LOOKUP(AL$2/12,{0,1500.001,4500.001,9000.001,35000.001,55000.001,80000.001},{0.03,0.1,0.2,0.25,0.3,0.35,0.45})*AL$2-LOOKUP(AL$2/12,{0,1500.001,4500.001,9000.001,35000.001,55000.001,80000.001},{0,105,555,1005,2755,5505,13505})</f>
        <v>14335</v>
      </c>
      <c r="AM46" s="2">
        <f>12*ROUND(MAX(($B46-3500)*{0.03,0.1,0.2,0.25,0.3,0.35,0.45}-{0,105,555,1005,2755,5505,13505},0),2)+LOOKUP(AM$2/12,{0,1500.001,4500.001,9000.001,35000.001,55000.001,80000.001},{0.03,0.1,0.2,0.25,0.3,0.35,0.45})*AM$2-LOOKUP(AM$2/12,{0,1500.001,4500.001,9000.001,35000.001,55000.001,80000.001},{0,105,555,1005,2755,5505,13505})</f>
        <v>14435</v>
      </c>
      <c r="AN46" s="2">
        <f>12*ROUND(MAX(($B46-3500)*{0.03,0.1,0.2,0.25,0.3,0.35,0.45}-{0,105,555,1005,2755,5505,13505},0),2)+LOOKUP(AN$2/12,{0,1500.001,4500.001,9000.001,35000.001,55000.001,80000.001},{0.03,0.1,0.2,0.25,0.3,0.35,0.45})*AN$2-LOOKUP(AN$2/12,{0,1500.001,4500.001,9000.001,35000.001,55000.001,80000.001},{0,105,555,1005,2755,5505,13505})</f>
        <v>14635</v>
      </c>
      <c r="AO46" s="2">
        <f>12*ROUND(MAX(($B46-3500)*{0.03,0.1,0.2,0.25,0.3,0.35,0.45}-{0,105,555,1005,2755,5505,13505},0),2)+LOOKUP(AO$2/12,{0,1500.001,4500.001,9000.001,35000.001,55000.001,80000.001},{0.03,0.1,0.2,0.25,0.3,0.35,0.45})*AO$2-LOOKUP(AO$2/12,{0,1500.001,4500.001,9000.001,35000.001,55000.001,80000.001},{0,105,555,1005,2755,5505,13505})</f>
        <v>14835</v>
      </c>
      <c r="AP46" s="2">
        <f>12*ROUND(MAX(($B46-3500)*{0.03,0.1,0.2,0.25,0.3,0.35,0.45}-{0,105,555,1005,2755,5505,13505},0),2)+LOOKUP(AP$2/12,{0,1500.001,4500.001,9000.001,35000.001,55000.001,80000.001},{0.03,0.1,0.2,0.25,0.3,0.35,0.45})*AP$2-LOOKUP(AP$2/12,{0,1500.001,4500.001,9000.001,35000.001,55000.001,80000.001},{0,105,555,1005,2755,5505,13505})</f>
        <v>15035</v>
      </c>
      <c r="AQ46" s="2">
        <f>12*ROUND(MAX(($B46-3500)*{0.03,0.1,0.2,0.25,0.3,0.35,0.45}-{0,105,555,1005,2755,5505,13505},0),2)+LOOKUP(AQ$2/12,{0,1500.001,4500.001,9000.001,35000.001,55000.001,80000.001},{0.03,0.1,0.2,0.25,0.3,0.35,0.45})*AQ$2-LOOKUP(AQ$2/12,{0,1500.001,4500.001,9000.001,35000.001,55000.001,80000.001},{0,105,555,1005,2755,5505,13505})</f>
        <v>15235</v>
      </c>
      <c r="AR46" s="2">
        <f>12*ROUND(MAX(($B46-3500)*{0.03,0.1,0.2,0.25,0.3,0.35,0.45}-{0,105,555,1005,2755,5505,13505},0),2)+LOOKUP(AR$2/12,{0,1500.001,4500.001,9000.001,35000.001,55000.001,80000.001},{0.03,0.1,0.2,0.25,0.3,0.35,0.45})*AR$2-LOOKUP(AR$2/12,{0,1500.001,4500.001,9000.001,35000.001,55000.001,80000.001},{0,105,555,1005,2755,5505,13505})</f>
        <v>15435</v>
      </c>
      <c r="AS46" s="2">
        <f>12*ROUND(MAX(($B46-3500)*{0.03,0.1,0.2,0.25,0.3,0.35,0.45}-{0,105,555,1005,2755,5505,13505},0),2)+LOOKUP(AS$2/12,{0,1500.001,4500.001,9000.001,35000.001,55000.001,80000.001},{0.03,0.1,0.2,0.25,0.3,0.35,0.45})*AS$2-LOOKUP(AS$2/12,{0,1500.001,4500.001,9000.001,35000.001,55000.001,80000.001},{0,105,555,1005,2755,5505,13505})</f>
        <v>15935</v>
      </c>
      <c r="AT46" s="12">
        <f>12*ROUND(MAX(($B46-3500)*{0.03,0.1,0.2,0.25,0.3,0.35,0.45}-{0,105,555,1005,2755,5505,13505},0),2)+LOOKUP(AT$2/12,{0,1500.001,4500.001,9000.001,35000.001,55000.001,80000.001},{0.03,0.1,0.2,0.25,0.3,0.35,0.45})*AT$2-LOOKUP(AT$2/12,{0,1500.001,4500.001,9000.001,35000.001,55000.001,80000.001},{0,105,555,1005,2755,5505,13505})</f>
        <v>16435</v>
      </c>
      <c r="AU46" s="2">
        <f>12*ROUND(MAX(($B46-3500)*{0.03,0.1,0.2,0.25,0.3,0.35,0.45}-{0,105,555,1005,2755,5505,13505},0),2)+LOOKUP(AU$2/12,{0,1500.001,4500.001,9000.001,35000.001,55000.001,80000.001},{0.03,0.1,0.2,0.25,0.3,0.35,0.45})*AU$2-LOOKUP(AU$2/12,{0,1500.001,4500.001,9000.001,35000.001,55000.001,80000.001},{0,105,555,1005,2755,5505,13505})</f>
        <v>16935</v>
      </c>
      <c r="AV46" s="2">
        <f>12*ROUND(MAX(($B46-3500)*{0.03,0.1,0.2,0.25,0.3,0.35,0.45}-{0,105,555,1005,2755,5505,13505},0),2)+LOOKUP(AV$2/12,{0,1500.001,4500.001,9000.001,35000.001,55000.001,80000.001},{0.03,0.1,0.2,0.25,0.3,0.35,0.45})*AV$2-LOOKUP(AV$2/12,{0,1500.001,4500.001,9000.001,35000.001,55000.001,80000.001},{0,105,555,1005,2755,5505,13505})</f>
        <v>17435</v>
      </c>
      <c r="AW46" s="2">
        <f>12*ROUND(MAX(($B46-3500)*{0.03,0.1,0.2,0.25,0.3,0.35,0.45}-{0,105,555,1005,2755,5505,13505},0),2)+LOOKUP(AW$2/12,{0,1500.001,4500.001,9000.001,35000.001,55000.001,80000.001},{0.03,0.1,0.2,0.25,0.3,0.35,0.45})*AW$2-LOOKUP(AW$2/12,{0,1500.001,4500.001,9000.001,35000.001,55000.001,80000.001},{0,105,555,1005,2755,5505,13505})</f>
        <v>22985</v>
      </c>
      <c r="AX46" s="2">
        <f>12*ROUND(MAX(($B46-3500)*{0.03,0.1,0.2,0.25,0.3,0.35,0.45}-{0,105,555,1005,2755,5505,13505},0),2)+LOOKUP(AX$2/12,{0,1500.001,4500.001,9000.001,35000.001,55000.001,80000.001},{0.03,0.1,0.2,0.25,0.3,0.35,0.45})*AX$2-LOOKUP(AX$2/12,{0,1500.001,4500.001,9000.001,35000.001,55000.001,80000.001},{0,105,555,1005,2755,5505,13505})</f>
        <v>23985</v>
      </c>
      <c r="AY46" s="2">
        <f>12*ROUND(MAX(($B46-3500)*{0.03,0.1,0.2,0.25,0.3,0.35,0.45}-{0,105,555,1005,2755,5505,13505},0),2)+LOOKUP(AY$2/12,{0,1500.001,4500.001,9000.001,35000.001,55000.001,80000.001},{0.03,0.1,0.2,0.25,0.3,0.35,0.45})*AY$2-LOOKUP(AY$2/12,{0,1500.001,4500.001,9000.001,35000.001,55000.001,80000.001},{0,105,555,1005,2755,5505,13505})</f>
        <v>24985</v>
      </c>
      <c r="AZ46" s="2">
        <f>12*ROUND(MAX(($B46-3500)*{0.03,0.1,0.2,0.25,0.3,0.35,0.45}-{0,105,555,1005,2755,5505,13505},0),2)+LOOKUP(AZ$2/12,{0,1500.001,4500.001,9000.001,35000.001,55000.001,80000.001},{0.03,0.1,0.2,0.25,0.3,0.35,0.45})*AZ$2-LOOKUP(AZ$2/12,{0,1500.001,4500.001,9000.001,35000.001,55000.001,80000.001},{0,105,555,1005,2755,5505,13505})</f>
        <v>25985</v>
      </c>
      <c r="BA46" s="2">
        <f>12*ROUND(MAX(($B46-3500)*{0.03,0.1,0.2,0.25,0.3,0.35,0.45}-{0,105,555,1005,2755,5505,13505},0),2)+LOOKUP(BA$2/12,{0,1500.001,4500.001,9000.001,35000.001,55000.001,80000.001},{0.03,0.1,0.2,0.25,0.3,0.35,0.45})*BA$2-LOOKUP(BA$2/12,{0,1500.001,4500.001,9000.001,35000.001,55000.001,80000.001},{0,105,555,1005,2755,5505,13505})</f>
        <v>26985</v>
      </c>
      <c r="BB46" s="2">
        <f>12*ROUND(MAX(($B46-3500)*{0.03,0.1,0.2,0.25,0.3,0.35,0.45}-{0,105,555,1005,2755,5505,13505},0),2)+LOOKUP(BB$2/12,{0,1500.001,4500.001,9000.001,35000.001,55000.001,80000.001},{0.03,0.1,0.2,0.25,0.3,0.35,0.45})*BB$2-LOOKUP(BB$2/12,{0,1500.001,4500.001,9000.001,35000.001,55000.001,80000.001},{0,105,555,1005,2755,5505,13505})</f>
        <v>27985</v>
      </c>
      <c r="BC46" s="2">
        <f>12*ROUND(MAX(($B46-3500)*{0.03,0.1,0.2,0.25,0.3,0.35,0.45}-{0,105,555,1005,2755,5505,13505},0),2)+LOOKUP(BC$2/12,{0,1500.001,4500.001,9000.001,35000.001,55000.001,80000.001},{0.03,0.1,0.2,0.25,0.3,0.35,0.45})*BC$2-LOOKUP(BC$2/12,{0,1500.001,4500.001,9000.001,35000.001,55000.001,80000.001},{0,105,555,1005,2755,5505,13505})</f>
        <v>28985</v>
      </c>
      <c r="BD46" s="2">
        <f>12*ROUND(MAX(($B46-3500)*{0.03,0.1,0.2,0.25,0.3,0.35,0.45}-{0,105,555,1005,2755,5505,13505},0),2)+LOOKUP(BD$2/12,{0,1500.001,4500.001,9000.001,35000.001,55000.001,80000.001},{0.03,0.1,0.2,0.25,0.3,0.35,0.45})*BD$2-LOOKUP(BD$2/12,{0,1500.001,4500.001,9000.001,35000.001,55000.001,80000.001},{0,105,555,1005,2755,5505,13505})</f>
        <v>29985</v>
      </c>
      <c r="BE46" s="2">
        <f>12*ROUND(MAX(($B46-3500)*{0.03,0.1,0.2,0.25,0.3,0.35,0.45}-{0,105,555,1005,2755,5505,13505},0),2)+LOOKUP(BE$2/12,{0,1500.001,4500.001,9000.001,35000.001,55000.001,80000.001},{0.03,0.1,0.2,0.25,0.3,0.35,0.45})*BE$2-LOOKUP(BE$2/12,{0,1500.001,4500.001,9000.001,35000.001,55000.001,80000.001},{0,105,555,1005,2755,5505,13505})</f>
        <v>30985</v>
      </c>
      <c r="BF46" s="2">
        <f>12*ROUND(MAX(($B46-3500)*{0.03,0.1,0.2,0.25,0.3,0.35,0.45}-{0,105,555,1005,2755,5505,13505},0),2)+LOOKUP(BF$2/12,{0,1500.001,4500.001,9000.001,35000.001,55000.001,80000.001},{0.03,0.1,0.2,0.25,0.3,0.35,0.45})*BF$2-LOOKUP(BF$2/12,{0,1500.001,4500.001,9000.001,35000.001,55000.001,80000.001},{0,105,555,1005,2755,5505,13505})</f>
        <v>31985</v>
      </c>
    </row>
    <row r="47" spans="1:58">
      <c r="A47" s="21"/>
      <c r="B47" s="22">
        <v>12000</v>
      </c>
      <c r="C47" s="27">
        <f>12*ROUND(MAX(($B47-3500)*{0.03,0.1,0.2,0.25,0.3,0.35,0.45}-{0,105,555,1005,2755,5505,13505},0),2)+LOOKUP(C$2/12,{0,1500.001,4500.001,9000.001,35000.001,55000.001,80000.001},{0.03,0.1,0.2,0.25,0.3,0.35,0.45})*C$2-LOOKUP(C$2/12,{0,1500.001,4500.001,9000.001,35000.001,55000.001,80000.001},{0,105,555,1005,2755,5505,13505})</f>
        <v>13740</v>
      </c>
      <c r="D47" s="27">
        <f>12*ROUND(MAX(($B47-3500)*{0.03,0.1,0.2,0.25,0.3,0.35,0.45}-{0,105,555,1005,2755,5505,13505},0),2)+LOOKUP(D$2/12,{0,1500.001,4500.001,9000.001,35000.001,55000.001,80000.001},{0.03,0.1,0.2,0.25,0.3,0.35,0.45})*D$2-LOOKUP(D$2/12,{0,1500.001,4500.001,9000.001,35000.001,55000.001,80000.001},{0,105,555,1005,2755,5505,13505})</f>
        <v>13746</v>
      </c>
      <c r="E47" s="27">
        <f>12*ROUND(MAX(($B47-3500)*{0.03,0.1,0.2,0.25,0.3,0.35,0.45}-{0,105,555,1005,2755,5505,13505},0),2)+LOOKUP(E$2/12,{0,1500.001,4500.001,9000.001,35000.001,55000.001,80000.001},{0.03,0.1,0.2,0.25,0.3,0.35,0.45})*E$2-LOOKUP(E$2/12,{0,1500.001,4500.001,9000.001,35000.001,55000.001,80000.001},{0,105,555,1005,2755,5505,13505})</f>
        <v>13752</v>
      </c>
      <c r="F47" s="27">
        <f>12*ROUND(MAX(($B47-3500)*{0.03,0.1,0.2,0.25,0.3,0.35,0.45}-{0,105,555,1005,2755,5505,13505},0),2)+LOOKUP(F$2/12,{0,1500.001,4500.001,9000.001,35000.001,55000.001,80000.001},{0.03,0.1,0.2,0.25,0.3,0.35,0.45})*F$2-LOOKUP(F$2/12,{0,1500.001,4500.001,9000.001,35000.001,55000.001,80000.001},{0,105,555,1005,2755,5505,13505})</f>
        <v>13758</v>
      </c>
      <c r="G47" s="27">
        <f>12*ROUND(MAX(($B47-3500)*{0.03,0.1,0.2,0.25,0.3,0.35,0.45}-{0,105,555,1005,2755,5505,13505},0),2)+LOOKUP(G$2/12,{0,1500.001,4500.001,9000.001,35000.001,55000.001,80000.001},{0.03,0.1,0.2,0.25,0.3,0.35,0.45})*G$2-LOOKUP(G$2/12,{0,1500.001,4500.001,9000.001,35000.001,55000.001,80000.001},{0,105,555,1005,2755,5505,13505})</f>
        <v>13764</v>
      </c>
      <c r="H47" s="27">
        <f>12*ROUND(MAX(($B47-3500)*{0.03,0.1,0.2,0.25,0.3,0.35,0.45}-{0,105,555,1005,2755,5505,13505},0),2)+LOOKUP(H$2/12,{0,1500.001,4500.001,9000.001,35000.001,55000.001,80000.001},{0.03,0.1,0.2,0.25,0.3,0.35,0.45})*H$2-LOOKUP(H$2/12,{0,1500.001,4500.001,9000.001,35000.001,55000.001,80000.001},{0,105,555,1005,2755,5505,13505})</f>
        <v>13770</v>
      </c>
      <c r="I47" s="27">
        <f>12*ROUND(MAX(($B47-3500)*{0.03,0.1,0.2,0.25,0.3,0.35,0.45}-{0,105,555,1005,2755,5505,13505},0),2)+LOOKUP(I$2/12,{0,1500.001,4500.001,9000.001,35000.001,55000.001,80000.001},{0.03,0.1,0.2,0.25,0.3,0.35,0.45})*I$2-LOOKUP(I$2/12,{0,1500.001,4500.001,9000.001,35000.001,55000.001,80000.001},{0,105,555,1005,2755,5505,13505})</f>
        <v>13776</v>
      </c>
      <c r="J47" s="27">
        <f>12*ROUND(MAX(($B47-3500)*{0.03,0.1,0.2,0.25,0.3,0.35,0.45}-{0,105,555,1005,2755,5505,13505},0),2)+LOOKUP(J$2/12,{0,1500.001,4500.001,9000.001,35000.001,55000.001,80000.001},{0.03,0.1,0.2,0.25,0.3,0.35,0.45})*J$2-LOOKUP(J$2/12,{0,1500.001,4500.001,9000.001,35000.001,55000.001,80000.001},{0,105,555,1005,2755,5505,13505})</f>
        <v>13782</v>
      </c>
      <c r="K47" s="27">
        <f>12*ROUND(MAX(($B47-3500)*{0.03,0.1,0.2,0.25,0.3,0.35,0.45}-{0,105,555,1005,2755,5505,13505},0),2)+LOOKUP(K$2/12,{0,1500.001,4500.001,9000.001,35000.001,55000.001,80000.001},{0.03,0.1,0.2,0.25,0.3,0.35,0.45})*K$2-LOOKUP(K$2/12,{0,1500.001,4500.001,9000.001,35000.001,55000.001,80000.001},{0,105,555,1005,2755,5505,13505})</f>
        <v>13788</v>
      </c>
      <c r="L47" s="27">
        <f>12*ROUND(MAX(($B47-3500)*{0.03,0.1,0.2,0.25,0.3,0.35,0.45}-{0,105,555,1005,2755,5505,13505},0),2)+LOOKUP(L$2/12,{0,1500.001,4500.001,9000.001,35000.001,55000.001,80000.001},{0.03,0.1,0.2,0.25,0.3,0.35,0.45})*L$2-LOOKUP(L$2/12,{0,1500.001,4500.001,9000.001,35000.001,55000.001,80000.001},{0,105,555,1005,2755,5505,13505})</f>
        <v>13794</v>
      </c>
      <c r="M47" s="13">
        <f>12*ROUND(MAX(($B47-3500)*{0.03,0.1,0.2,0.25,0.3,0.35,0.45}-{0,105,555,1005,2755,5505,13505},0),2)+LOOKUP(M$2/12,{0,1500.001,4500.001,9000.001,35000.001,55000.001,80000.001},{0.03,0.1,0.2,0.25,0.3,0.35,0.45})*M$2-LOOKUP(M$2/12,{0,1500.001,4500.001,9000.001,35000.001,55000.001,80000.001},{0,105,555,1005,2755,5505,13505})</f>
        <v>13800</v>
      </c>
      <c r="N47" s="27">
        <f>12*ROUND(MAX(($B47-3500)*{0.03,0.1,0.2,0.25,0.3,0.35,0.45}-{0,105,555,1005,2755,5505,13505},0),2)+LOOKUP(N$2/12,{0,1500.001,4500.001,9000.001,35000.001,55000.001,80000.001},{0.03,0.1,0.2,0.25,0.3,0.35,0.45})*N$2-LOOKUP(N$2/12,{0,1500.001,4500.001,9000.001,35000.001,55000.001,80000.001},{0,105,555,1005,2755,5505,13505})</f>
        <v>13815</v>
      </c>
      <c r="O47" s="27">
        <f>12*ROUND(MAX(($B47-3500)*{0.03,0.1,0.2,0.25,0.3,0.35,0.45}-{0,105,555,1005,2755,5505,13505},0),2)+LOOKUP(O$2/12,{0,1500.001,4500.001,9000.001,35000.001,55000.001,80000.001},{0.03,0.1,0.2,0.25,0.3,0.35,0.45})*O$2-LOOKUP(O$2/12,{0,1500.001,4500.001,9000.001,35000.001,55000.001,80000.001},{0,105,555,1005,2755,5505,13505})</f>
        <v>13830</v>
      </c>
      <c r="P47" s="27">
        <f>12*ROUND(MAX(($B47-3500)*{0.03,0.1,0.2,0.25,0.3,0.35,0.45}-{0,105,555,1005,2755,5505,13505},0),2)+LOOKUP(P$2/12,{0,1500.001,4500.001,9000.001,35000.001,55000.001,80000.001},{0.03,0.1,0.2,0.25,0.3,0.35,0.45})*P$2-LOOKUP(P$2/12,{0,1500.001,4500.001,9000.001,35000.001,55000.001,80000.001},{0,105,555,1005,2755,5505,13505})</f>
        <v>13845</v>
      </c>
      <c r="Q47" s="27">
        <f>12*ROUND(MAX(($B47-3500)*{0.03,0.1,0.2,0.25,0.3,0.35,0.45}-{0,105,555,1005,2755,5505,13505},0),2)+LOOKUP(Q$2/12,{0,1500.001,4500.001,9000.001,35000.001,55000.001,80000.001},{0.03,0.1,0.2,0.25,0.3,0.35,0.45})*Q$2-LOOKUP(Q$2/12,{0,1500.001,4500.001,9000.001,35000.001,55000.001,80000.001},{0,105,555,1005,2755,5505,13505})</f>
        <v>13860</v>
      </c>
      <c r="R47" s="27">
        <f>12*ROUND(MAX(($B47-3500)*{0.03,0.1,0.2,0.25,0.3,0.35,0.45}-{0,105,555,1005,2755,5505,13505},0),2)+LOOKUP(R$2/12,{0,1500.001,4500.001,9000.001,35000.001,55000.001,80000.001},{0.03,0.1,0.2,0.25,0.3,0.35,0.45})*R$2-LOOKUP(R$2/12,{0,1500.001,4500.001,9000.001,35000.001,55000.001,80000.001},{0,105,555,1005,2755,5505,13505})</f>
        <v>13875</v>
      </c>
      <c r="S47" s="27">
        <f>12*ROUND(MAX(($B47-3500)*{0.03,0.1,0.2,0.25,0.3,0.35,0.45}-{0,105,555,1005,2755,5505,13505},0),2)+LOOKUP(S$2/12,{0,1500.001,4500.001,9000.001,35000.001,55000.001,80000.001},{0.03,0.1,0.2,0.25,0.3,0.35,0.45})*S$2-LOOKUP(S$2/12,{0,1500.001,4500.001,9000.001,35000.001,55000.001,80000.001},{0,105,555,1005,2755,5505,13505})</f>
        <v>13890</v>
      </c>
      <c r="T47" s="2">
        <f>12*ROUND(MAX(($B47-3500)*{0.03,0.1,0.2,0.25,0.3,0.35,0.45}-{0,105,555,1005,2755,5505,13505},0),2)+LOOKUP(T$2/12,{0,1500.001,4500.001,9000.001,35000.001,55000.001,80000.001},{0.03,0.1,0.2,0.25,0.3,0.35,0.45})*T$2-LOOKUP(T$2/12,{0,1500.001,4500.001,9000.001,35000.001,55000.001,80000.001},{0,105,555,1005,2755,5505,13505})</f>
        <v>13905</v>
      </c>
      <c r="U47" s="2">
        <f>12*ROUND(MAX(($B47-3500)*{0.03,0.1,0.2,0.25,0.3,0.35,0.45}-{0,105,555,1005,2755,5505,13505},0),2)+LOOKUP(U$2/12,{0,1500.001,4500.001,9000.001,35000.001,55000.001,80000.001},{0.03,0.1,0.2,0.25,0.3,0.35,0.45})*U$2-LOOKUP(U$2/12,{0,1500.001,4500.001,9000.001,35000.001,55000.001,80000.001},{0,105,555,1005,2755,5505,13505})</f>
        <v>13920</v>
      </c>
      <c r="V47" s="2">
        <f>12*ROUND(MAX(($B47-3500)*{0.03,0.1,0.2,0.25,0.3,0.35,0.45}-{0,105,555,1005,2755,5505,13505},0),2)+LOOKUP(V$2/12,{0,1500.001,4500.001,9000.001,35000.001,55000.001,80000.001},{0.03,0.1,0.2,0.25,0.3,0.35,0.45})*V$2-LOOKUP(V$2/12,{0,1500.001,4500.001,9000.001,35000.001,55000.001,80000.001},{0,105,555,1005,2755,5505,13505})</f>
        <v>13935</v>
      </c>
      <c r="W47" s="2">
        <f>12*ROUND(MAX(($B47-3500)*{0.03,0.1,0.2,0.25,0.3,0.35,0.45}-{0,105,555,1005,2755,5505,13505},0),2)+LOOKUP(W$2/12,{0,1500.001,4500.001,9000.001,35000.001,55000.001,80000.001},{0.03,0.1,0.2,0.25,0.3,0.35,0.45})*W$2-LOOKUP(W$2/12,{0,1500.001,4500.001,9000.001,35000.001,55000.001,80000.001},{0,105,555,1005,2755,5505,13505})</f>
        <v>13950</v>
      </c>
      <c r="X47" s="2">
        <f>12*ROUND(MAX(($B47-3500)*{0.03,0.1,0.2,0.25,0.3,0.35,0.45}-{0,105,555,1005,2755,5505,13505},0),2)+LOOKUP(X$2/12,{0,1500.001,4500.001,9000.001,35000.001,55000.001,80000.001},{0.03,0.1,0.2,0.25,0.3,0.35,0.45})*X$2-LOOKUP(X$2/12,{0,1500.001,4500.001,9000.001,35000.001,55000.001,80000.001},{0,105,555,1005,2755,5505,13505})</f>
        <v>13965</v>
      </c>
      <c r="Y47" s="2">
        <f>12*ROUND(MAX(($B47-3500)*{0.03,0.1,0.2,0.25,0.3,0.35,0.45}-{0,105,555,1005,2755,5505,13505},0),2)+LOOKUP(Y$2/12,{0,1500.001,4500.001,9000.001,35000.001,55000.001,80000.001},{0.03,0.1,0.2,0.25,0.3,0.35,0.45})*Y$2-LOOKUP(Y$2/12,{0,1500.001,4500.001,9000.001,35000.001,55000.001,80000.001},{0,105,555,1005,2755,5505,13505})</f>
        <v>13980</v>
      </c>
      <c r="Z47" s="2">
        <f>12*ROUND(MAX(($B47-3500)*{0.03,0.1,0.2,0.25,0.3,0.35,0.45}-{0,105,555,1005,2755,5505,13505},0),2)+LOOKUP(Z$2/12,{0,1500.001,4500.001,9000.001,35000.001,55000.001,80000.001},{0.03,0.1,0.2,0.25,0.3,0.35,0.45})*Z$2-LOOKUP(Z$2/12,{0,1500.001,4500.001,9000.001,35000.001,55000.001,80000.001},{0,105,555,1005,2755,5505,13505})</f>
        <v>13995</v>
      </c>
      <c r="AA47" s="2">
        <f>12*ROUND(MAX(($B47-3500)*{0.03,0.1,0.2,0.25,0.3,0.35,0.45}-{0,105,555,1005,2755,5505,13505},0),2)+LOOKUP(AA$2/12,{0,1500.001,4500.001,9000.001,35000.001,55000.001,80000.001},{0.03,0.1,0.2,0.25,0.3,0.35,0.45})*AA$2-LOOKUP(AA$2/12,{0,1500.001,4500.001,9000.001,35000.001,55000.001,80000.001},{0,105,555,1005,2755,5505,13505})</f>
        <v>14010</v>
      </c>
      <c r="AB47" s="2">
        <f>12*ROUND(MAX(($B47-3500)*{0.03,0.1,0.2,0.25,0.3,0.35,0.45}-{0,105,555,1005,2755,5505,13505},0),2)+LOOKUP(AB$2/12,{0,1500.001,4500.001,9000.001,35000.001,55000.001,80000.001},{0.03,0.1,0.2,0.25,0.3,0.35,0.45})*AB$2-LOOKUP(AB$2/12,{0,1500.001,4500.001,9000.001,35000.001,55000.001,80000.001},{0,105,555,1005,2755,5505,13505})</f>
        <v>14025</v>
      </c>
      <c r="AC47" s="12">
        <f>12*ROUND(MAX(($B47-3500)*{0.03,0.1,0.2,0.25,0.3,0.35,0.45}-{0,105,555,1005,2755,5505,13505},0),2)+LOOKUP(AC$2/12,{0,1500.001,4500.001,9000.001,35000.001,55000.001,80000.001},{0.03,0.1,0.2,0.25,0.3,0.35,0.45})*AC$2-LOOKUP(AC$2/12,{0,1500.001,4500.001,9000.001,35000.001,55000.001,80000.001},{0,105,555,1005,2755,5505,13505})</f>
        <v>14040</v>
      </c>
      <c r="AD47" s="2">
        <f>12*ROUND(MAX(($B47-3500)*{0.03,0.1,0.2,0.25,0.3,0.35,0.45}-{0,105,555,1005,2755,5505,13505},0),2)+LOOKUP(AD$2/12,{0,1500.001,4500.001,9000.001,35000.001,55000.001,80000.001},{0.03,0.1,0.2,0.25,0.3,0.35,0.45})*AD$2-LOOKUP(AD$2/12,{0,1500.001,4500.001,9000.001,35000.001,55000.001,80000.001},{0,105,555,1005,2755,5505,13505})</f>
        <v>14070</v>
      </c>
      <c r="AE47" s="2">
        <f>12*ROUND(MAX(($B47-3500)*{0.03,0.1,0.2,0.25,0.3,0.35,0.45}-{0,105,555,1005,2755,5505,13505},0),2)+LOOKUP(AE$2/12,{0,1500.001,4500.001,9000.001,35000.001,55000.001,80000.001},{0.03,0.1,0.2,0.25,0.3,0.35,0.45})*AE$2-LOOKUP(AE$2/12,{0,1500.001,4500.001,9000.001,35000.001,55000.001,80000.001},{0,105,555,1005,2755,5505,13505})</f>
        <v>14100</v>
      </c>
      <c r="AF47" s="2">
        <f>12*ROUND(MAX(($B47-3500)*{0.03,0.1,0.2,0.25,0.3,0.35,0.45}-{0,105,555,1005,2755,5505,13505},0),2)+LOOKUP(AF$2/12,{0,1500.001,4500.001,9000.001,35000.001,55000.001,80000.001},{0.03,0.1,0.2,0.25,0.3,0.35,0.45})*AF$2-LOOKUP(AF$2/12,{0,1500.001,4500.001,9000.001,35000.001,55000.001,80000.001},{0,105,555,1005,2755,5505,13505})</f>
        <v>14130</v>
      </c>
      <c r="AG47" s="2">
        <f>12*ROUND(MAX(($B47-3500)*{0.03,0.1,0.2,0.25,0.3,0.35,0.45}-{0,105,555,1005,2755,5505,13505},0),2)+LOOKUP(AG$2/12,{0,1500.001,4500.001,9000.001,35000.001,55000.001,80000.001},{0.03,0.1,0.2,0.25,0.3,0.35,0.45})*AG$2-LOOKUP(AG$2/12,{0,1500.001,4500.001,9000.001,35000.001,55000.001,80000.001},{0,105,555,1005,2755,5505,13505})</f>
        <v>14160</v>
      </c>
      <c r="AH47" s="2">
        <f>12*ROUND(MAX(($B47-3500)*{0.03,0.1,0.2,0.25,0.3,0.35,0.45}-{0,105,555,1005,2755,5505,13505},0),2)+LOOKUP(AH$2/12,{0,1500.001,4500.001,9000.001,35000.001,55000.001,80000.001},{0.03,0.1,0.2,0.25,0.3,0.35,0.45})*AH$2-LOOKUP(AH$2/12,{0,1500.001,4500.001,9000.001,35000.001,55000.001,80000.001},{0,105,555,1005,2755,5505,13505})</f>
        <v>14190</v>
      </c>
      <c r="AI47" s="2">
        <f>12*ROUND(MAX(($B47-3500)*{0.03,0.1,0.2,0.25,0.3,0.35,0.45}-{0,105,555,1005,2755,5505,13505},0),2)+LOOKUP(AI$2/12,{0,1500.001,4500.001,9000.001,35000.001,55000.001,80000.001},{0.03,0.1,0.2,0.25,0.3,0.35,0.45})*AI$2-LOOKUP(AI$2/12,{0,1500.001,4500.001,9000.001,35000.001,55000.001,80000.001},{0,105,555,1005,2755,5505,13505})</f>
        <v>14220</v>
      </c>
      <c r="AJ47" s="2">
        <f>12*ROUND(MAX(($B47-3500)*{0.03,0.1,0.2,0.25,0.3,0.35,0.45}-{0,105,555,1005,2755,5505,13505},0),2)+LOOKUP(AJ$2/12,{0,1500.001,4500.001,9000.001,35000.001,55000.001,80000.001},{0.03,0.1,0.2,0.25,0.3,0.35,0.45})*AJ$2-LOOKUP(AJ$2/12,{0,1500.001,4500.001,9000.001,35000.001,55000.001,80000.001},{0,105,555,1005,2755,5505,13505})</f>
        <v>14250</v>
      </c>
      <c r="AK47" s="2">
        <f>12*ROUND(MAX(($B47-3500)*{0.03,0.1,0.2,0.25,0.3,0.35,0.45}-{0,105,555,1005,2755,5505,13505},0),2)+LOOKUP(AK$2/12,{0,1500.001,4500.001,9000.001,35000.001,55000.001,80000.001},{0.03,0.1,0.2,0.25,0.3,0.35,0.45})*AK$2-LOOKUP(AK$2/12,{0,1500.001,4500.001,9000.001,35000.001,55000.001,80000.001},{0,105,555,1005,2755,5505,13505})</f>
        <v>14280</v>
      </c>
      <c r="AL47" s="2">
        <f>12*ROUND(MAX(($B47-3500)*{0.03,0.1,0.2,0.25,0.3,0.35,0.45}-{0,105,555,1005,2755,5505,13505},0),2)+LOOKUP(AL$2/12,{0,1500.001,4500.001,9000.001,35000.001,55000.001,80000.001},{0.03,0.1,0.2,0.25,0.3,0.35,0.45})*AL$2-LOOKUP(AL$2/12,{0,1500.001,4500.001,9000.001,35000.001,55000.001,80000.001},{0,105,555,1005,2755,5505,13505})</f>
        <v>15535</v>
      </c>
      <c r="AM47" s="2">
        <f>12*ROUND(MAX(($B47-3500)*{0.03,0.1,0.2,0.25,0.3,0.35,0.45}-{0,105,555,1005,2755,5505,13505},0),2)+LOOKUP(AM$2/12,{0,1500.001,4500.001,9000.001,35000.001,55000.001,80000.001},{0.03,0.1,0.2,0.25,0.3,0.35,0.45})*AM$2-LOOKUP(AM$2/12,{0,1500.001,4500.001,9000.001,35000.001,55000.001,80000.001},{0,105,555,1005,2755,5505,13505})</f>
        <v>15635</v>
      </c>
      <c r="AN47" s="2">
        <f>12*ROUND(MAX(($B47-3500)*{0.03,0.1,0.2,0.25,0.3,0.35,0.45}-{0,105,555,1005,2755,5505,13505},0),2)+LOOKUP(AN$2/12,{0,1500.001,4500.001,9000.001,35000.001,55000.001,80000.001},{0.03,0.1,0.2,0.25,0.3,0.35,0.45})*AN$2-LOOKUP(AN$2/12,{0,1500.001,4500.001,9000.001,35000.001,55000.001,80000.001},{0,105,555,1005,2755,5505,13505})</f>
        <v>15835</v>
      </c>
      <c r="AO47" s="2">
        <f>12*ROUND(MAX(($B47-3500)*{0.03,0.1,0.2,0.25,0.3,0.35,0.45}-{0,105,555,1005,2755,5505,13505},0),2)+LOOKUP(AO$2/12,{0,1500.001,4500.001,9000.001,35000.001,55000.001,80000.001},{0.03,0.1,0.2,0.25,0.3,0.35,0.45})*AO$2-LOOKUP(AO$2/12,{0,1500.001,4500.001,9000.001,35000.001,55000.001,80000.001},{0,105,555,1005,2755,5505,13505})</f>
        <v>16035</v>
      </c>
      <c r="AP47" s="2">
        <f>12*ROUND(MAX(($B47-3500)*{0.03,0.1,0.2,0.25,0.3,0.35,0.45}-{0,105,555,1005,2755,5505,13505},0),2)+LOOKUP(AP$2/12,{0,1500.001,4500.001,9000.001,35000.001,55000.001,80000.001},{0.03,0.1,0.2,0.25,0.3,0.35,0.45})*AP$2-LOOKUP(AP$2/12,{0,1500.001,4500.001,9000.001,35000.001,55000.001,80000.001},{0,105,555,1005,2755,5505,13505})</f>
        <v>16235</v>
      </c>
      <c r="AQ47" s="2">
        <f>12*ROUND(MAX(($B47-3500)*{0.03,0.1,0.2,0.25,0.3,0.35,0.45}-{0,105,555,1005,2755,5505,13505},0),2)+LOOKUP(AQ$2/12,{0,1500.001,4500.001,9000.001,35000.001,55000.001,80000.001},{0.03,0.1,0.2,0.25,0.3,0.35,0.45})*AQ$2-LOOKUP(AQ$2/12,{0,1500.001,4500.001,9000.001,35000.001,55000.001,80000.001},{0,105,555,1005,2755,5505,13505})</f>
        <v>16435</v>
      </c>
      <c r="AR47" s="2">
        <f>12*ROUND(MAX(($B47-3500)*{0.03,0.1,0.2,0.25,0.3,0.35,0.45}-{0,105,555,1005,2755,5505,13505},0),2)+LOOKUP(AR$2/12,{0,1500.001,4500.001,9000.001,35000.001,55000.001,80000.001},{0.03,0.1,0.2,0.25,0.3,0.35,0.45})*AR$2-LOOKUP(AR$2/12,{0,1500.001,4500.001,9000.001,35000.001,55000.001,80000.001},{0,105,555,1005,2755,5505,13505})</f>
        <v>16635</v>
      </c>
      <c r="AS47" s="2">
        <f>12*ROUND(MAX(($B47-3500)*{0.03,0.1,0.2,0.25,0.3,0.35,0.45}-{0,105,555,1005,2755,5505,13505},0),2)+LOOKUP(AS$2/12,{0,1500.001,4500.001,9000.001,35000.001,55000.001,80000.001},{0.03,0.1,0.2,0.25,0.3,0.35,0.45})*AS$2-LOOKUP(AS$2/12,{0,1500.001,4500.001,9000.001,35000.001,55000.001,80000.001},{0,105,555,1005,2755,5505,13505})</f>
        <v>17135</v>
      </c>
      <c r="AT47" s="12">
        <f>12*ROUND(MAX(($B47-3500)*{0.03,0.1,0.2,0.25,0.3,0.35,0.45}-{0,105,555,1005,2755,5505,13505},0),2)+LOOKUP(AT$2/12,{0,1500.001,4500.001,9000.001,35000.001,55000.001,80000.001},{0.03,0.1,0.2,0.25,0.3,0.35,0.45})*AT$2-LOOKUP(AT$2/12,{0,1500.001,4500.001,9000.001,35000.001,55000.001,80000.001},{0,105,555,1005,2755,5505,13505})</f>
        <v>17635</v>
      </c>
      <c r="AU47" s="2">
        <f>12*ROUND(MAX(($B47-3500)*{0.03,0.1,0.2,0.25,0.3,0.35,0.45}-{0,105,555,1005,2755,5505,13505},0),2)+LOOKUP(AU$2/12,{0,1500.001,4500.001,9000.001,35000.001,55000.001,80000.001},{0.03,0.1,0.2,0.25,0.3,0.35,0.45})*AU$2-LOOKUP(AU$2/12,{0,1500.001,4500.001,9000.001,35000.001,55000.001,80000.001},{0,105,555,1005,2755,5505,13505})</f>
        <v>18135</v>
      </c>
      <c r="AV47" s="2">
        <f>12*ROUND(MAX(($B47-3500)*{0.03,0.1,0.2,0.25,0.3,0.35,0.45}-{0,105,555,1005,2755,5505,13505},0),2)+LOOKUP(AV$2/12,{0,1500.001,4500.001,9000.001,35000.001,55000.001,80000.001},{0.03,0.1,0.2,0.25,0.3,0.35,0.45})*AV$2-LOOKUP(AV$2/12,{0,1500.001,4500.001,9000.001,35000.001,55000.001,80000.001},{0,105,555,1005,2755,5505,13505})</f>
        <v>18635</v>
      </c>
      <c r="AW47" s="2">
        <f>12*ROUND(MAX(($B47-3500)*{0.03,0.1,0.2,0.25,0.3,0.35,0.45}-{0,105,555,1005,2755,5505,13505},0),2)+LOOKUP(AW$2/12,{0,1500.001,4500.001,9000.001,35000.001,55000.001,80000.001},{0.03,0.1,0.2,0.25,0.3,0.35,0.45})*AW$2-LOOKUP(AW$2/12,{0,1500.001,4500.001,9000.001,35000.001,55000.001,80000.001},{0,105,555,1005,2755,5505,13505})</f>
        <v>24185</v>
      </c>
      <c r="AX47" s="2">
        <f>12*ROUND(MAX(($B47-3500)*{0.03,0.1,0.2,0.25,0.3,0.35,0.45}-{0,105,555,1005,2755,5505,13505},0),2)+LOOKUP(AX$2/12,{0,1500.001,4500.001,9000.001,35000.001,55000.001,80000.001},{0.03,0.1,0.2,0.25,0.3,0.35,0.45})*AX$2-LOOKUP(AX$2/12,{0,1500.001,4500.001,9000.001,35000.001,55000.001,80000.001},{0,105,555,1005,2755,5505,13505})</f>
        <v>25185</v>
      </c>
      <c r="AY47" s="2">
        <f>12*ROUND(MAX(($B47-3500)*{0.03,0.1,0.2,0.25,0.3,0.35,0.45}-{0,105,555,1005,2755,5505,13505},0),2)+LOOKUP(AY$2/12,{0,1500.001,4500.001,9000.001,35000.001,55000.001,80000.001},{0.03,0.1,0.2,0.25,0.3,0.35,0.45})*AY$2-LOOKUP(AY$2/12,{0,1500.001,4500.001,9000.001,35000.001,55000.001,80000.001},{0,105,555,1005,2755,5505,13505})</f>
        <v>26185</v>
      </c>
      <c r="AZ47" s="2">
        <f>12*ROUND(MAX(($B47-3500)*{0.03,0.1,0.2,0.25,0.3,0.35,0.45}-{0,105,555,1005,2755,5505,13505},0),2)+LOOKUP(AZ$2/12,{0,1500.001,4500.001,9000.001,35000.001,55000.001,80000.001},{0.03,0.1,0.2,0.25,0.3,0.35,0.45})*AZ$2-LOOKUP(AZ$2/12,{0,1500.001,4500.001,9000.001,35000.001,55000.001,80000.001},{0,105,555,1005,2755,5505,13505})</f>
        <v>27185</v>
      </c>
      <c r="BA47" s="2">
        <f>12*ROUND(MAX(($B47-3500)*{0.03,0.1,0.2,0.25,0.3,0.35,0.45}-{0,105,555,1005,2755,5505,13505},0),2)+LOOKUP(BA$2/12,{0,1500.001,4500.001,9000.001,35000.001,55000.001,80000.001},{0.03,0.1,0.2,0.25,0.3,0.35,0.45})*BA$2-LOOKUP(BA$2/12,{0,1500.001,4500.001,9000.001,35000.001,55000.001,80000.001},{0,105,555,1005,2755,5505,13505})</f>
        <v>28185</v>
      </c>
      <c r="BB47" s="2">
        <f>12*ROUND(MAX(($B47-3500)*{0.03,0.1,0.2,0.25,0.3,0.35,0.45}-{0,105,555,1005,2755,5505,13505},0),2)+LOOKUP(BB$2/12,{0,1500.001,4500.001,9000.001,35000.001,55000.001,80000.001},{0.03,0.1,0.2,0.25,0.3,0.35,0.45})*BB$2-LOOKUP(BB$2/12,{0,1500.001,4500.001,9000.001,35000.001,55000.001,80000.001},{0,105,555,1005,2755,5505,13505})</f>
        <v>29185</v>
      </c>
      <c r="BC47" s="2">
        <f>12*ROUND(MAX(($B47-3500)*{0.03,0.1,0.2,0.25,0.3,0.35,0.45}-{0,105,555,1005,2755,5505,13505},0),2)+LOOKUP(BC$2/12,{0,1500.001,4500.001,9000.001,35000.001,55000.001,80000.001},{0.03,0.1,0.2,0.25,0.3,0.35,0.45})*BC$2-LOOKUP(BC$2/12,{0,1500.001,4500.001,9000.001,35000.001,55000.001,80000.001},{0,105,555,1005,2755,5505,13505})</f>
        <v>30185</v>
      </c>
      <c r="BD47" s="2">
        <f>12*ROUND(MAX(($B47-3500)*{0.03,0.1,0.2,0.25,0.3,0.35,0.45}-{0,105,555,1005,2755,5505,13505},0),2)+LOOKUP(BD$2/12,{0,1500.001,4500.001,9000.001,35000.001,55000.001,80000.001},{0.03,0.1,0.2,0.25,0.3,0.35,0.45})*BD$2-LOOKUP(BD$2/12,{0,1500.001,4500.001,9000.001,35000.001,55000.001,80000.001},{0,105,555,1005,2755,5505,13505})</f>
        <v>31185</v>
      </c>
      <c r="BE47" s="2">
        <f>12*ROUND(MAX(($B47-3500)*{0.03,0.1,0.2,0.25,0.3,0.35,0.45}-{0,105,555,1005,2755,5505,13505},0),2)+LOOKUP(BE$2/12,{0,1500.001,4500.001,9000.001,35000.001,55000.001,80000.001},{0.03,0.1,0.2,0.25,0.3,0.35,0.45})*BE$2-LOOKUP(BE$2/12,{0,1500.001,4500.001,9000.001,35000.001,55000.001,80000.001},{0,105,555,1005,2755,5505,13505})</f>
        <v>32185</v>
      </c>
      <c r="BF47" s="2">
        <f>12*ROUND(MAX(($B47-3500)*{0.03,0.1,0.2,0.25,0.3,0.35,0.45}-{0,105,555,1005,2755,5505,13505},0),2)+LOOKUP(BF$2/12,{0,1500.001,4500.001,9000.001,35000.001,55000.001,80000.001},{0.03,0.1,0.2,0.25,0.3,0.35,0.45})*BF$2-LOOKUP(BF$2/12,{0,1500.001,4500.001,9000.001,35000.001,55000.001,80000.001},{0,105,555,1005,2755,5505,13505})</f>
        <v>33185</v>
      </c>
    </row>
    <row r="48" spans="1:58">
      <c r="A48" s="21"/>
      <c r="B48" s="22">
        <v>12500</v>
      </c>
      <c r="C48" s="27">
        <f>12*ROUND(MAX(($B48-3500)*{0.03,0.1,0.2,0.25,0.3,0.35,0.45}-{0,105,555,1005,2755,5505,13505},0),2)+LOOKUP(C$2/12,{0,1500.001,4500.001,9000.001,35000.001,55000.001,80000.001},{0.03,0.1,0.2,0.25,0.3,0.35,0.45})*C$2-LOOKUP(C$2/12,{0,1500.001,4500.001,9000.001,35000.001,55000.001,80000.001},{0,105,555,1005,2755,5505,13505})</f>
        <v>14940</v>
      </c>
      <c r="D48" s="27">
        <f>12*ROUND(MAX(($B48-3500)*{0.03,0.1,0.2,0.25,0.3,0.35,0.45}-{0,105,555,1005,2755,5505,13505},0),2)+LOOKUP(D$2/12,{0,1500.001,4500.001,9000.001,35000.001,55000.001,80000.001},{0.03,0.1,0.2,0.25,0.3,0.35,0.45})*D$2-LOOKUP(D$2/12,{0,1500.001,4500.001,9000.001,35000.001,55000.001,80000.001},{0,105,555,1005,2755,5505,13505})</f>
        <v>14946</v>
      </c>
      <c r="E48" s="27">
        <f>12*ROUND(MAX(($B48-3500)*{0.03,0.1,0.2,0.25,0.3,0.35,0.45}-{0,105,555,1005,2755,5505,13505},0),2)+LOOKUP(E$2/12,{0,1500.001,4500.001,9000.001,35000.001,55000.001,80000.001},{0.03,0.1,0.2,0.25,0.3,0.35,0.45})*E$2-LOOKUP(E$2/12,{0,1500.001,4500.001,9000.001,35000.001,55000.001,80000.001},{0,105,555,1005,2755,5505,13505})</f>
        <v>14952</v>
      </c>
      <c r="F48" s="27">
        <f>12*ROUND(MAX(($B48-3500)*{0.03,0.1,0.2,0.25,0.3,0.35,0.45}-{0,105,555,1005,2755,5505,13505},0),2)+LOOKUP(F$2/12,{0,1500.001,4500.001,9000.001,35000.001,55000.001,80000.001},{0.03,0.1,0.2,0.25,0.3,0.35,0.45})*F$2-LOOKUP(F$2/12,{0,1500.001,4500.001,9000.001,35000.001,55000.001,80000.001},{0,105,555,1005,2755,5505,13505})</f>
        <v>14958</v>
      </c>
      <c r="G48" s="27">
        <f>12*ROUND(MAX(($B48-3500)*{0.03,0.1,0.2,0.25,0.3,0.35,0.45}-{0,105,555,1005,2755,5505,13505},0),2)+LOOKUP(G$2/12,{0,1500.001,4500.001,9000.001,35000.001,55000.001,80000.001},{0.03,0.1,0.2,0.25,0.3,0.35,0.45})*G$2-LOOKUP(G$2/12,{0,1500.001,4500.001,9000.001,35000.001,55000.001,80000.001},{0,105,555,1005,2755,5505,13505})</f>
        <v>14964</v>
      </c>
      <c r="H48" s="27">
        <f>12*ROUND(MAX(($B48-3500)*{0.03,0.1,0.2,0.25,0.3,0.35,0.45}-{0,105,555,1005,2755,5505,13505},0),2)+LOOKUP(H$2/12,{0,1500.001,4500.001,9000.001,35000.001,55000.001,80000.001},{0.03,0.1,0.2,0.25,0.3,0.35,0.45})*H$2-LOOKUP(H$2/12,{0,1500.001,4500.001,9000.001,35000.001,55000.001,80000.001},{0,105,555,1005,2755,5505,13505})</f>
        <v>14970</v>
      </c>
      <c r="I48" s="27">
        <f>12*ROUND(MAX(($B48-3500)*{0.03,0.1,0.2,0.25,0.3,0.35,0.45}-{0,105,555,1005,2755,5505,13505},0),2)+LOOKUP(I$2/12,{0,1500.001,4500.001,9000.001,35000.001,55000.001,80000.001},{0.03,0.1,0.2,0.25,0.3,0.35,0.45})*I$2-LOOKUP(I$2/12,{0,1500.001,4500.001,9000.001,35000.001,55000.001,80000.001},{0,105,555,1005,2755,5505,13505})</f>
        <v>14976</v>
      </c>
      <c r="J48" s="27">
        <f>12*ROUND(MAX(($B48-3500)*{0.03,0.1,0.2,0.25,0.3,0.35,0.45}-{0,105,555,1005,2755,5505,13505},0),2)+LOOKUP(J$2/12,{0,1500.001,4500.001,9000.001,35000.001,55000.001,80000.001},{0.03,0.1,0.2,0.25,0.3,0.35,0.45})*J$2-LOOKUP(J$2/12,{0,1500.001,4500.001,9000.001,35000.001,55000.001,80000.001},{0,105,555,1005,2755,5505,13505})</f>
        <v>14982</v>
      </c>
      <c r="K48" s="27">
        <f>12*ROUND(MAX(($B48-3500)*{0.03,0.1,0.2,0.25,0.3,0.35,0.45}-{0,105,555,1005,2755,5505,13505},0),2)+LOOKUP(K$2/12,{0,1500.001,4500.001,9000.001,35000.001,55000.001,80000.001},{0.03,0.1,0.2,0.25,0.3,0.35,0.45})*K$2-LOOKUP(K$2/12,{0,1500.001,4500.001,9000.001,35000.001,55000.001,80000.001},{0,105,555,1005,2755,5505,13505})</f>
        <v>14988</v>
      </c>
      <c r="L48" s="27">
        <f>12*ROUND(MAX(($B48-3500)*{0.03,0.1,0.2,0.25,0.3,0.35,0.45}-{0,105,555,1005,2755,5505,13505},0),2)+LOOKUP(L$2/12,{0,1500.001,4500.001,9000.001,35000.001,55000.001,80000.001},{0.03,0.1,0.2,0.25,0.3,0.35,0.45})*L$2-LOOKUP(L$2/12,{0,1500.001,4500.001,9000.001,35000.001,55000.001,80000.001},{0,105,555,1005,2755,5505,13505})</f>
        <v>14994</v>
      </c>
      <c r="M48" s="13">
        <f>12*ROUND(MAX(($B48-3500)*{0.03,0.1,0.2,0.25,0.3,0.35,0.45}-{0,105,555,1005,2755,5505,13505},0),2)+LOOKUP(M$2/12,{0,1500.001,4500.001,9000.001,35000.001,55000.001,80000.001},{0.03,0.1,0.2,0.25,0.3,0.35,0.45})*M$2-LOOKUP(M$2/12,{0,1500.001,4500.001,9000.001,35000.001,55000.001,80000.001},{0,105,555,1005,2755,5505,13505})</f>
        <v>15000</v>
      </c>
      <c r="N48" s="27">
        <f>12*ROUND(MAX(($B48-3500)*{0.03,0.1,0.2,0.25,0.3,0.35,0.45}-{0,105,555,1005,2755,5505,13505},0),2)+LOOKUP(N$2/12,{0,1500.001,4500.001,9000.001,35000.001,55000.001,80000.001},{0.03,0.1,0.2,0.25,0.3,0.35,0.45})*N$2-LOOKUP(N$2/12,{0,1500.001,4500.001,9000.001,35000.001,55000.001,80000.001},{0,105,555,1005,2755,5505,13505})</f>
        <v>15015</v>
      </c>
      <c r="O48" s="27">
        <f>12*ROUND(MAX(($B48-3500)*{0.03,0.1,0.2,0.25,0.3,0.35,0.45}-{0,105,555,1005,2755,5505,13505},0),2)+LOOKUP(O$2/12,{0,1500.001,4500.001,9000.001,35000.001,55000.001,80000.001},{0.03,0.1,0.2,0.25,0.3,0.35,0.45})*O$2-LOOKUP(O$2/12,{0,1500.001,4500.001,9000.001,35000.001,55000.001,80000.001},{0,105,555,1005,2755,5505,13505})</f>
        <v>15030</v>
      </c>
      <c r="P48" s="27">
        <f>12*ROUND(MAX(($B48-3500)*{0.03,0.1,0.2,0.25,0.3,0.35,0.45}-{0,105,555,1005,2755,5505,13505},0),2)+LOOKUP(P$2/12,{0,1500.001,4500.001,9000.001,35000.001,55000.001,80000.001},{0.03,0.1,0.2,0.25,0.3,0.35,0.45})*P$2-LOOKUP(P$2/12,{0,1500.001,4500.001,9000.001,35000.001,55000.001,80000.001},{0,105,555,1005,2755,5505,13505})</f>
        <v>15045</v>
      </c>
      <c r="Q48" s="27">
        <f>12*ROUND(MAX(($B48-3500)*{0.03,0.1,0.2,0.25,0.3,0.35,0.45}-{0,105,555,1005,2755,5505,13505},0),2)+LOOKUP(Q$2/12,{0,1500.001,4500.001,9000.001,35000.001,55000.001,80000.001},{0.03,0.1,0.2,0.25,0.3,0.35,0.45})*Q$2-LOOKUP(Q$2/12,{0,1500.001,4500.001,9000.001,35000.001,55000.001,80000.001},{0,105,555,1005,2755,5505,13505})</f>
        <v>15060</v>
      </c>
      <c r="R48" s="27">
        <f>12*ROUND(MAX(($B48-3500)*{0.03,0.1,0.2,0.25,0.3,0.35,0.45}-{0,105,555,1005,2755,5505,13505},0),2)+LOOKUP(R$2/12,{0,1500.001,4500.001,9000.001,35000.001,55000.001,80000.001},{0.03,0.1,0.2,0.25,0.3,0.35,0.45})*R$2-LOOKUP(R$2/12,{0,1500.001,4500.001,9000.001,35000.001,55000.001,80000.001},{0,105,555,1005,2755,5505,13505})</f>
        <v>15075</v>
      </c>
      <c r="S48" s="27">
        <f>12*ROUND(MAX(($B48-3500)*{0.03,0.1,0.2,0.25,0.3,0.35,0.45}-{0,105,555,1005,2755,5505,13505},0),2)+LOOKUP(S$2/12,{0,1500.001,4500.001,9000.001,35000.001,55000.001,80000.001},{0.03,0.1,0.2,0.25,0.3,0.35,0.45})*S$2-LOOKUP(S$2/12,{0,1500.001,4500.001,9000.001,35000.001,55000.001,80000.001},{0,105,555,1005,2755,5505,13505})</f>
        <v>15090</v>
      </c>
      <c r="T48" s="2">
        <f>12*ROUND(MAX(($B48-3500)*{0.03,0.1,0.2,0.25,0.3,0.35,0.45}-{0,105,555,1005,2755,5505,13505},0),2)+LOOKUP(T$2/12,{0,1500.001,4500.001,9000.001,35000.001,55000.001,80000.001},{0.03,0.1,0.2,0.25,0.3,0.35,0.45})*T$2-LOOKUP(T$2/12,{0,1500.001,4500.001,9000.001,35000.001,55000.001,80000.001},{0,105,555,1005,2755,5505,13505})</f>
        <v>15105</v>
      </c>
      <c r="U48" s="2">
        <f>12*ROUND(MAX(($B48-3500)*{0.03,0.1,0.2,0.25,0.3,0.35,0.45}-{0,105,555,1005,2755,5505,13505},0),2)+LOOKUP(U$2/12,{0,1500.001,4500.001,9000.001,35000.001,55000.001,80000.001},{0.03,0.1,0.2,0.25,0.3,0.35,0.45})*U$2-LOOKUP(U$2/12,{0,1500.001,4500.001,9000.001,35000.001,55000.001,80000.001},{0,105,555,1005,2755,5505,13505})</f>
        <v>15120</v>
      </c>
      <c r="V48" s="2">
        <f>12*ROUND(MAX(($B48-3500)*{0.03,0.1,0.2,0.25,0.3,0.35,0.45}-{0,105,555,1005,2755,5505,13505},0),2)+LOOKUP(V$2/12,{0,1500.001,4500.001,9000.001,35000.001,55000.001,80000.001},{0.03,0.1,0.2,0.25,0.3,0.35,0.45})*V$2-LOOKUP(V$2/12,{0,1500.001,4500.001,9000.001,35000.001,55000.001,80000.001},{0,105,555,1005,2755,5505,13505})</f>
        <v>15135</v>
      </c>
      <c r="W48" s="2">
        <f>12*ROUND(MAX(($B48-3500)*{0.03,0.1,0.2,0.25,0.3,0.35,0.45}-{0,105,555,1005,2755,5505,13505},0),2)+LOOKUP(W$2/12,{0,1500.001,4500.001,9000.001,35000.001,55000.001,80000.001},{0.03,0.1,0.2,0.25,0.3,0.35,0.45})*W$2-LOOKUP(W$2/12,{0,1500.001,4500.001,9000.001,35000.001,55000.001,80000.001},{0,105,555,1005,2755,5505,13505})</f>
        <v>15150</v>
      </c>
      <c r="X48" s="2">
        <f>12*ROUND(MAX(($B48-3500)*{0.03,0.1,0.2,0.25,0.3,0.35,0.45}-{0,105,555,1005,2755,5505,13505},0),2)+LOOKUP(X$2/12,{0,1500.001,4500.001,9000.001,35000.001,55000.001,80000.001},{0.03,0.1,0.2,0.25,0.3,0.35,0.45})*X$2-LOOKUP(X$2/12,{0,1500.001,4500.001,9000.001,35000.001,55000.001,80000.001},{0,105,555,1005,2755,5505,13505})</f>
        <v>15165</v>
      </c>
      <c r="Y48" s="2">
        <f>12*ROUND(MAX(($B48-3500)*{0.03,0.1,0.2,0.25,0.3,0.35,0.45}-{0,105,555,1005,2755,5505,13505},0),2)+LOOKUP(Y$2/12,{0,1500.001,4500.001,9000.001,35000.001,55000.001,80000.001},{0.03,0.1,0.2,0.25,0.3,0.35,0.45})*Y$2-LOOKUP(Y$2/12,{0,1500.001,4500.001,9000.001,35000.001,55000.001,80000.001},{0,105,555,1005,2755,5505,13505})</f>
        <v>15180</v>
      </c>
      <c r="Z48" s="2">
        <f>12*ROUND(MAX(($B48-3500)*{0.03,0.1,0.2,0.25,0.3,0.35,0.45}-{0,105,555,1005,2755,5505,13505},0),2)+LOOKUP(Z$2/12,{0,1500.001,4500.001,9000.001,35000.001,55000.001,80000.001},{0.03,0.1,0.2,0.25,0.3,0.35,0.45})*Z$2-LOOKUP(Z$2/12,{0,1500.001,4500.001,9000.001,35000.001,55000.001,80000.001},{0,105,555,1005,2755,5505,13505})</f>
        <v>15195</v>
      </c>
      <c r="AA48" s="2">
        <f>12*ROUND(MAX(($B48-3500)*{0.03,0.1,0.2,0.25,0.3,0.35,0.45}-{0,105,555,1005,2755,5505,13505},0),2)+LOOKUP(AA$2/12,{0,1500.001,4500.001,9000.001,35000.001,55000.001,80000.001},{0.03,0.1,0.2,0.25,0.3,0.35,0.45})*AA$2-LOOKUP(AA$2/12,{0,1500.001,4500.001,9000.001,35000.001,55000.001,80000.001},{0,105,555,1005,2755,5505,13505})</f>
        <v>15210</v>
      </c>
      <c r="AB48" s="2">
        <f>12*ROUND(MAX(($B48-3500)*{0.03,0.1,0.2,0.25,0.3,0.35,0.45}-{0,105,555,1005,2755,5505,13505},0),2)+LOOKUP(AB$2/12,{0,1500.001,4500.001,9000.001,35000.001,55000.001,80000.001},{0.03,0.1,0.2,0.25,0.3,0.35,0.45})*AB$2-LOOKUP(AB$2/12,{0,1500.001,4500.001,9000.001,35000.001,55000.001,80000.001},{0,105,555,1005,2755,5505,13505})</f>
        <v>15225</v>
      </c>
      <c r="AC48" s="12">
        <f>12*ROUND(MAX(($B48-3500)*{0.03,0.1,0.2,0.25,0.3,0.35,0.45}-{0,105,555,1005,2755,5505,13505},0),2)+LOOKUP(AC$2/12,{0,1500.001,4500.001,9000.001,35000.001,55000.001,80000.001},{0.03,0.1,0.2,0.25,0.3,0.35,0.45})*AC$2-LOOKUP(AC$2/12,{0,1500.001,4500.001,9000.001,35000.001,55000.001,80000.001},{0,105,555,1005,2755,5505,13505})</f>
        <v>15240</v>
      </c>
      <c r="AD48" s="2">
        <f>12*ROUND(MAX(($B48-3500)*{0.03,0.1,0.2,0.25,0.3,0.35,0.45}-{0,105,555,1005,2755,5505,13505},0),2)+LOOKUP(AD$2/12,{0,1500.001,4500.001,9000.001,35000.001,55000.001,80000.001},{0.03,0.1,0.2,0.25,0.3,0.35,0.45})*AD$2-LOOKUP(AD$2/12,{0,1500.001,4500.001,9000.001,35000.001,55000.001,80000.001},{0,105,555,1005,2755,5505,13505})</f>
        <v>15270</v>
      </c>
      <c r="AE48" s="2">
        <f>12*ROUND(MAX(($B48-3500)*{0.03,0.1,0.2,0.25,0.3,0.35,0.45}-{0,105,555,1005,2755,5505,13505},0),2)+LOOKUP(AE$2/12,{0,1500.001,4500.001,9000.001,35000.001,55000.001,80000.001},{0.03,0.1,0.2,0.25,0.3,0.35,0.45})*AE$2-LOOKUP(AE$2/12,{0,1500.001,4500.001,9000.001,35000.001,55000.001,80000.001},{0,105,555,1005,2755,5505,13505})</f>
        <v>15300</v>
      </c>
      <c r="AF48" s="2">
        <f>12*ROUND(MAX(($B48-3500)*{0.03,0.1,0.2,0.25,0.3,0.35,0.45}-{0,105,555,1005,2755,5505,13505},0),2)+LOOKUP(AF$2/12,{0,1500.001,4500.001,9000.001,35000.001,55000.001,80000.001},{0.03,0.1,0.2,0.25,0.3,0.35,0.45})*AF$2-LOOKUP(AF$2/12,{0,1500.001,4500.001,9000.001,35000.001,55000.001,80000.001},{0,105,555,1005,2755,5505,13505})</f>
        <v>15330</v>
      </c>
      <c r="AG48" s="2">
        <f>12*ROUND(MAX(($B48-3500)*{0.03,0.1,0.2,0.25,0.3,0.35,0.45}-{0,105,555,1005,2755,5505,13505},0),2)+LOOKUP(AG$2/12,{0,1500.001,4500.001,9000.001,35000.001,55000.001,80000.001},{0.03,0.1,0.2,0.25,0.3,0.35,0.45})*AG$2-LOOKUP(AG$2/12,{0,1500.001,4500.001,9000.001,35000.001,55000.001,80000.001},{0,105,555,1005,2755,5505,13505})</f>
        <v>15360</v>
      </c>
      <c r="AH48" s="2">
        <f>12*ROUND(MAX(($B48-3500)*{0.03,0.1,0.2,0.25,0.3,0.35,0.45}-{0,105,555,1005,2755,5505,13505},0),2)+LOOKUP(AH$2/12,{0,1500.001,4500.001,9000.001,35000.001,55000.001,80000.001},{0.03,0.1,0.2,0.25,0.3,0.35,0.45})*AH$2-LOOKUP(AH$2/12,{0,1500.001,4500.001,9000.001,35000.001,55000.001,80000.001},{0,105,555,1005,2755,5505,13505})</f>
        <v>15390</v>
      </c>
      <c r="AI48" s="2">
        <f>12*ROUND(MAX(($B48-3500)*{0.03,0.1,0.2,0.25,0.3,0.35,0.45}-{0,105,555,1005,2755,5505,13505},0),2)+LOOKUP(AI$2/12,{0,1500.001,4500.001,9000.001,35000.001,55000.001,80000.001},{0.03,0.1,0.2,0.25,0.3,0.35,0.45})*AI$2-LOOKUP(AI$2/12,{0,1500.001,4500.001,9000.001,35000.001,55000.001,80000.001},{0,105,555,1005,2755,5505,13505})</f>
        <v>15420</v>
      </c>
      <c r="AJ48" s="2">
        <f>12*ROUND(MAX(($B48-3500)*{0.03,0.1,0.2,0.25,0.3,0.35,0.45}-{0,105,555,1005,2755,5505,13505},0),2)+LOOKUP(AJ$2/12,{0,1500.001,4500.001,9000.001,35000.001,55000.001,80000.001},{0.03,0.1,0.2,0.25,0.3,0.35,0.45})*AJ$2-LOOKUP(AJ$2/12,{0,1500.001,4500.001,9000.001,35000.001,55000.001,80000.001},{0,105,555,1005,2755,5505,13505})</f>
        <v>15450</v>
      </c>
      <c r="AK48" s="2">
        <f>12*ROUND(MAX(($B48-3500)*{0.03,0.1,0.2,0.25,0.3,0.35,0.45}-{0,105,555,1005,2755,5505,13505},0),2)+LOOKUP(AK$2/12,{0,1500.001,4500.001,9000.001,35000.001,55000.001,80000.001},{0.03,0.1,0.2,0.25,0.3,0.35,0.45})*AK$2-LOOKUP(AK$2/12,{0,1500.001,4500.001,9000.001,35000.001,55000.001,80000.001},{0,105,555,1005,2755,5505,13505})</f>
        <v>15480</v>
      </c>
      <c r="AL48" s="2">
        <f>12*ROUND(MAX(($B48-3500)*{0.03,0.1,0.2,0.25,0.3,0.35,0.45}-{0,105,555,1005,2755,5505,13505},0),2)+LOOKUP(AL$2/12,{0,1500.001,4500.001,9000.001,35000.001,55000.001,80000.001},{0.03,0.1,0.2,0.25,0.3,0.35,0.45})*AL$2-LOOKUP(AL$2/12,{0,1500.001,4500.001,9000.001,35000.001,55000.001,80000.001},{0,105,555,1005,2755,5505,13505})</f>
        <v>16735</v>
      </c>
      <c r="AM48" s="2">
        <f>12*ROUND(MAX(($B48-3500)*{0.03,0.1,0.2,0.25,0.3,0.35,0.45}-{0,105,555,1005,2755,5505,13505},0),2)+LOOKUP(AM$2/12,{0,1500.001,4500.001,9000.001,35000.001,55000.001,80000.001},{0.03,0.1,0.2,0.25,0.3,0.35,0.45})*AM$2-LOOKUP(AM$2/12,{0,1500.001,4500.001,9000.001,35000.001,55000.001,80000.001},{0,105,555,1005,2755,5505,13505})</f>
        <v>16835</v>
      </c>
      <c r="AN48" s="2">
        <f>12*ROUND(MAX(($B48-3500)*{0.03,0.1,0.2,0.25,0.3,0.35,0.45}-{0,105,555,1005,2755,5505,13505},0),2)+LOOKUP(AN$2/12,{0,1500.001,4500.001,9000.001,35000.001,55000.001,80000.001},{0.03,0.1,0.2,0.25,0.3,0.35,0.45})*AN$2-LOOKUP(AN$2/12,{0,1500.001,4500.001,9000.001,35000.001,55000.001,80000.001},{0,105,555,1005,2755,5505,13505})</f>
        <v>17035</v>
      </c>
      <c r="AO48" s="2">
        <f>12*ROUND(MAX(($B48-3500)*{0.03,0.1,0.2,0.25,0.3,0.35,0.45}-{0,105,555,1005,2755,5505,13505},0),2)+LOOKUP(AO$2/12,{0,1500.001,4500.001,9000.001,35000.001,55000.001,80000.001},{0.03,0.1,0.2,0.25,0.3,0.35,0.45})*AO$2-LOOKUP(AO$2/12,{0,1500.001,4500.001,9000.001,35000.001,55000.001,80000.001},{0,105,555,1005,2755,5505,13505})</f>
        <v>17235</v>
      </c>
      <c r="AP48" s="2">
        <f>12*ROUND(MAX(($B48-3500)*{0.03,0.1,0.2,0.25,0.3,0.35,0.45}-{0,105,555,1005,2755,5505,13505},0),2)+LOOKUP(AP$2/12,{0,1500.001,4500.001,9000.001,35000.001,55000.001,80000.001},{0.03,0.1,0.2,0.25,0.3,0.35,0.45})*AP$2-LOOKUP(AP$2/12,{0,1500.001,4500.001,9000.001,35000.001,55000.001,80000.001},{0,105,555,1005,2755,5505,13505})</f>
        <v>17435</v>
      </c>
      <c r="AQ48" s="2">
        <f>12*ROUND(MAX(($B48-3500)*{0.03,0.1,0.2,0.25,0.3,0.35,0.45}-{0,105,555,1005,2755,5505,13505},0),2)+LOOKUP(AQ$2/12,{0,1500.001,4500.001,9000.001,35000.001,55000.001,80000.001},{0.03,0.1,0.2,0.25,0.3,0.35,0.45})*AQ$2-LOOKUP(AQ$2/12,{0,1500.001,4500.001,9000.001,35000.001,55000.001,80000.001},{0,105,555,1005,2755,5505,13505})</f>
        <v>17635</v>
      </c>
      <c r="AR48" s="2">
        <f>12*ROUND(MAX(($B48-3500)*{0.03,0.1,0.2,0.25,0.3,0.35,0.45}-{0,105,555,1005,2755,5505,13505},0),2)+LOOKUP(AR$2/12,{0,1500.001,4500.001,9000.001,35000.001,55000.001,80000.001},{0.03,0.1,0.2,0.25,0.3,0.35,0.45})*AR$2-LOOKUP(AR$2/12,{0,1500.001,4500.001,9000.001,35000.001,55000.001,80000.001},{0,105,555,1005,2755,5505,13505})</f>
        <v>17835</v>
      </c>
      <c r="AS48" s="2">
        <f>12*ROUND(MAX(($B48-3500)*{0.03,0.1,0.2,0.25,0.3,0.35,0.45}-{0,105,555,1005,2755,5505,13505},0),2)+LOOKUP(AS$2/12,{0,1500.001,4500.001,9000.001,35000.001,55000.001,80000.001},{0.03,0.1,0.2,0.25,0.3,0.35,0.45})*AS$2-LOOKUP(AS$2/12,{0,1500.001,4500.001,9000.001,35000.001,55000.001,80000.001},{0,105,555,1005,2755,5505,13505})</f>
        <v>18335</v>
      </c>
      <c r="AT48" s="12">
        <f>12*ROUND(MAX(($B48-3500)*{0.03,0.1,0.2,0.25,0.3,0.35,0.45}-{0,105,555,1005,2755,5505,13505},0),2)+LOOKUP(AT$2/12,{0,1500.001,4500.001,9000.001,35000.001,55000.001,80000.001},{0.03,0.1,0.2,0.25,0.3,0.35,0.45})*AT$2-LOOKUP(AT$2/12,{0,1500.001,4500.001,9000.001,35000.001,55000.001,80000.001},{0,105,555,1005,2755,5505,13505})</f>
        <v>18835</v>
      </c>
      <c r="AU48" s="2">
        <f>12*ROUND(MAX(($B48-3500)*{0.03,0.1,0.2,0.25,0.3,0.35,0.45}-{0,105,555,1005,2755,5505,13505},0),2)+LOOKUP(AU$2/12,{0,1500.001,4500.001,9000.001,35000.001,55000.001,80000.001},{0.03,0.1,0.2,0.25,0.3,0.35,0.45})*AU$2-LOOKUP(AU$2/12,{0,1500.001,4500.001,9000.001,35000.001,55000.001,80000.001},{0,105,555,1005,2755,5505,13505})</f>
        <v>19335</v>
      </c>
      <c r="AV48" s="2">
        <f>12*ROUND(MAX(($B48-3500)*{0.03,0.1,0.2,0.25,0.3,0.35,0.45}-{0,105,555,1005,2755,5505,13505},0),2)+LOOKUP(AV$2/12,{0,1500.001,4500.001,9000.001,35000.001,55000.001,80000.001},{0.03,0.1,0.2,0.25,0.3,0.35,0.45})*AV$2-LOOKUP(AV$2/12,{0,1500.001,4500.001,9000.001,35000.001,55000.001,80000.001},{0,105,555,1005,2755,5505,13505})</f>
        <v>19835</v>
      </c>
      <c r="AW48" s="2">
        <f>12*ROUND(MAX(($B48-3500)*{0.03,0.1,0.2,0.25,0.3,0.35,0.45}-{0,105,555,1005,2755,5505,13505},0),2)+LOOKUP(AW$2/12,{0,1500.001,4500.001,9000.001,35000.001,55000.001,80000.001},{0.03,0.1,0.2,0.25,0.3,0.35,0.45})*AW$2-LOOKUP(AW$2/12,{0,1500.001,4500.001,9000.001,35000.001,55000.001,80000.001},{0,105,555,1005,2755,5505,13505})</f>
        <v>25385</v>
      </c>
      <c r="AX48" s="2">
        <f>12*ROUND(MAX(($B48-3500)*{0.03,0.1,0.2,0.25,0.3,0.35,0.45}-{0,105,555,1005,2755,5505,13505},0),2)+LOOKUP(AX$2/12,{0,1500.001,4500.001,9000.001,35000.001,55000.001,80000.001},{0.03,0.1,0.2,0.25,0.3,0.35,0.45})*AX$2-LOOKUP(AX$2/12,{0,1500.001,4500.001,9000.001,35000.001,55000.001,80000.001},{0,105,555,1005,2755,5505,13505})</f>
        <v>26385</v>
      </c>
      <c r="AY48" s="2">
        <f>12*ROUND(MAX(($B48-3500)*{0.03,0.1,0.2,0.25,0.3,0.35,0.45}-{0,105,555,1005,2755,5505,13505},0),2)+LOOKUP(AY$2/12,{0,1500.001,4500.001,9000.001,35000.001,55000.001,80000.001},{0.03,0.1,0.2,0.25,0.3,0.35,0.45})*AY$2-LOOKUP(AY$2/12,{0,1500.001,4500.001,9000.001,35000.001,55000.001,80000.001},{0,105,555,1005,2755,5505,13505})</f>
        <v>27385</v>
      </c>
      <c r="AZ48" s="2">
        <f>12*ROUND(MAX(($B48-3500)*{0.03,0.1,0.2,0.25,0.3,0.35,0.45}-{0,105,555,1005,2755,5505,13505},0),2)+LOOKUP(AZ$2/12,{0,1500.001,4500.001,9000.001,35000.001,55000.001,80000.001},{0.03,0.1,0.2,0.25,0.3,0.35,0.45})*AZ$2-LOOKUP(AZ$2/12,{0,1500.001,4500.001,9000.001,35000.001,55000.001,80000.001},{0,105,555,1005,2755,5505,13505})</f>
        <v>28385</v>
      </c>
      <c r="BA48" s="2">
        <f>12*ROUND(MAX(($B48-3500)*{0.03,0.1,0.2,0.25,0.3,0.35,0.45}-{0,105,555,1005,2755,5505,13505},0),2)+LOOKUP(BA$2/12,{0,1500.001,4500.001,9000.001,35000.001,55000.001,80000.001},{0.03,0.1,0.2,0.25,0.3,0.35,0.45})*BA$2-LOOKUP(BA$2/12,{0,1500.001,4500.001,9000.001,35000.001,55000.001,80000.001},{0,105,555,1005,2755,5505,13505})</f>
        <v>29385</v>
      </c>
      <c r="BB48" s="2">
        <f>12*ROUND(MAX(($B48-3500)*{0.03,0.1,0.2,0.25,0.3,0.35,0.45}-{0,105,555,1005,2755,5505,13505},0),2)+LOOKUP(BB$2/12,{0,1500.001,4500.001,9000.001,35000.001,55000.001,80000.001},{0.03,0.1,0.2,0.25,0.3,0.35,0.45})*BB$2-LOOKUP(BB$2/12,{0,1500.001,4500.001,9000.001,35000.001,55000.001,80000.001},{0,105,555,1005,2755,5505,13505})</f>
        <v>30385</v>
      </c>
      <c r="BC48" s="2">
        <f>12*ROUND(MAX(($B48-3500)*{0.03,0.1,0.2,0.25,0.3,0.35,0.45}-{0,105,555,1005,2755,5505,13505},0),2)+LOOKUP(BC$2/12,{0,1500.001,4500.001,9000.001,35000.001,55000.001,80000.001},{0.03,0.1,0.2,0.25,0.3,0.35,0.45})*BC$2-LOOKUP(BC$2/12,{0,1500.001,4500.001,9000.001,35000.001,55000.001,80000.001},{0,105,555,1005,2755,5505,13505})</f>
        <v>31385</v>
      </c>
      <c r="BD48" s="2">
        <f>12*ROUND(MAX(($B48-3500)*{0.03,0.1,0.2,0.25,0.3,0.35,0.45}-{0,105,555,1005,2755,5505,13505},0),2)+LOOKUP(BD$2/12,{0,1500.001,4500.001,9000.001,35000.001,55000.001,80000.001},{0.03,0.1,0.2,0.25,0.3,0.35,0.45})*BD$2-LOOKUP(BD$2/12,{0,1500.001,4500.001,9000.001,35000.001,55000.001,80000.001},{0,105,555,1005,2755,5505,13505})</f>
        <v>32385</v>
      </c>
      <c r="BE48" s="2">
        <f>12*ROUND(MAX(($B48-3500)*{0.03,0.1,0.2,0.25,0.3,0.35,0.45}-{0,105,555,1005,2755,5505,13505},0),2)+LOOKUP(BE$2/12,{0,1500.001,4500.001,9000.001,35000.001,55000.001,80000.001},{0.03,0.1,0.2,0.25,0.3,0.35,0.45})*BE$2-LOOKUP(BE$2/12,{0,1500.001,4500.001,9000.001,35000.001,55000.001,80000.001},{0,105,555,1005,2755,5505,13505})</f>
        <v>33385</v>
      </c>
      <c r="BF48" s="2">
        <f>12*ROUND(MAX(($B48-3500)*{0.03,0.1,0.2,0.25,0.3,0.35,0.45}-{0,105,555,1005,2755,5505,13505},0),2)+LOOKUP(BF$2/12,{0,1500.001,4500.001,9000.001,35000.001,55000.001,80000.001},{0.03,0.1,0.2,0.25,0.3,0.35,0.45})*BF$2-LOOKUP(BF$2/12,{0,1500.001,4500.001,9000.001,35000.001,55000.001,80000.001},{0,105,555,1005,2755,5505,13505})</f>
        <v>34385</v>
      </c>
    </row>
    <row r="49" spans="1:58">
      <c r="A49" s="21"/>
      <c r="B49" s="22">
        <v>13000</v>
      </c>
      <c r="C49" s="27">
        <f>12*ROUND(MAX(($B49-3500)*{0.03,0.1,0.2,0.25,0.3,0.35,0.45}-{0,105,555,1005,2755,5505,13505},0),2)+LOOKUP(C$2/12,{0,1500.001,4500.001,9000.001,35000.001,55000.001,80000.001},{0.03,0.1,0.2,0.25,0.3,0.35,0.45})*C$2-LOOKUP(C$2/12,{0,1500.001,4500.001,9000.001,35000.001,55000.001,80000.001},{0,105,555,1005,2755,5505,13505})</f>
        <v>16440</v>
      </c>
      <c r="D49" s="27">
        <f>12*ROUND(MAX(($B49-3500)*{0.03,0.1,0.2,0.25,0.3,0.35,0.45}-{0,105,555,1005,2755,5505,13505},0),2)+LOOKUP(D$2/12,{0,1500.001,4500.001,9000.001,35000.001,55000.001,80000.001},{0.03,0.1,0.2,0.25,0.3,0.35,0.45})*D$2-LOOKUP(D$2/12,{0,1500.001,4500.001,9000.001,35000.001,55000.001,80000.001},{0,105,555,1005,2755,5505,13505})</f>
        <v>16446</v>
      </c>
      <c r="E49" s="27">
        <f>12*ROUND(MAX(($B49-3500)*{0.03,0.1,0.2,0.25,0.3,0.35,0.45}-{0,105,555,1005,2755,5505,13505},0),2)+LOOKUP(E$2/12,{0,1500.001,4500.001,9000.001,35000.001,55000.001,80000.001},{0.03,0.1,0.2,0.25,0.3,0.35,0.45})*E$2-LOOKUP(E$2/12,{0,1500.001,4500.001,9000.001,35000.001,55000.001,80000.001},{0,105,555,1005,2755,5505,13505})</f>
        <v>16452</v>
      </c>
      <c r="F49" s="27">
        <f>12*ROUND(MAX(($B49-3500)*{0.03,0.1,0.2,0.25,0.3,0.35,0.45}-{0,105,555,1005,2755,5505,13505},0),2)+LOOKUP(F$2/12,{0,1500.001,4500.001,9000.001,35000.001,55000.001,80000.001},{0.03,0.1,0.2,0.25,0.3,0.35,0.45})*F$2-LOOKUP(F$2/12,{0,1500.001,4500.001,9000.001,35000.001,55000.001,80000.001},{0,105,555,1005,2755,5505,13505})</f>
        <v>16458</v>
      </c>
      <c r="G49" s="27">
        <f>12*ROUND(MAX(($B49-3500)*{0.03,0.1,0.2,0.25,0.3,0.35,0.45}-{0,105,555,1005,2755,5505,13505},0),2)+LOOKUP(G$2/12,{0,1500.001,4500.001,9000.001,35000.001,55000.001,80000.001},{0.03,0.1,0.2,0.25,0.3,0.35,0.45})*G$2-LOOKUP(G$2/12,{0,1500.001,4500.001,9000.001,35000.001,55000.001,80000.001},{0,105,555,1005,2755,5505,13505})</f>
        <v>16464</v>
      </c>
      <c r="H49" s="27">
        <f>12*ROUND(MAX(($B49-3500)*{0.03,0.1,0.2,0.25,0.3,0.35,0.45}-{0,105,555,1005,2755,5505,13505},0),2)+LOOKUP(H$2/12,{0,1500.001,4500.001,9000.001,35000.001,55000.001,80000.001},{0.03,0.1,0.2,0.25,0.3,0.35,0.45})*H$2-LOOKUP(H$2/12,{0,1500.001,4500.001,9000.001,35000.001,55000.001,80000.001},{0,105,555,1005,2755,5505,13505})</f>
        <v>16470</v>
      </c>
      <c r="I49" s="27">
        <f>12*ROUND(MAX(($B49-3500)*{0.03,0.1,0.2,0.25,0.3,0.35,0.45}-{0,105,555,1005,2755,5505,13505},0),2)+LOOKUP(I$2/12,{0,1500.001,4500.001,9000.001,35000.001,55000.001,80000.001},{0.03,0.1,0.2,0.25,0.3,0.35,0.45})*I$2-LOOKUP(I$2/12,{0,1500.001,4500.001,9000.001,35000.001,55000.001,80000.001},{0,105,555,1005,2755,5505,13505})</f>
        <v>16476</v>
      </c>
      <c r="J49" s="27">
        <f>12*ROUND(MAX(($B49-3500)*{0.03,0.1,0.2,0.25,0.3,0.35,0.45}-{0,105,555,1005,2755,5505,13505},0),2)+LOOKUP(J$2/12,{0,1500.001,4500.001,9000.001,35000.001,55000.001,80000.001},{0.03,0.1,0.2,0.25,0.3,0.35,0.45})*J$2-LOOKUP(J$2/12,{0,1500.001,4500.001,9000.001,35000.001,55000.001,80000.001},{0,105,555,1005,2755,5505,13505})</f>
        <v>16482</v>
      </c>
      <c r="K49" s="27">
        <f>12*ROUND(MAX(($B49-3500)*{0.03,0.1,0.2,0.25,0.3,0.35,0.45}-{0,105,555,1005,2755,5505,13505},0),2)+LOOKUP(K$2/12,{0,1500.001,4500.001,9000.001,35000.001,55000.001,80000.001},{0.03,0.1,0.2,0.25,0.3,0.35,0.45})*K$2-LOOKUP(K$2/12,{0,1500.001,4500.001,9000.001,35000.001,55000.001,80000.001},{0,105,555,1005,2755,5505,13505})</f>
        <v>16488</v>
      </c>
      <c r="L49" s="27">
        <f>12*ROUND(MAX(($B49-3500)*{0.03,0.1,0.2,0.25,0.3,0.35,0.45}-{0,105,555,1005,2755,5505,13505},0),2)+LOOKUP(L$2/12,{0,1500.001,4500.001,9000.001,35000.001,55000.001,80000.001},{0.03,0.1,0.2,0.25,0.3,0.35,0.45})*L$2-LOOKUP(L$2/12,{0,1500.001,4500.001,9000.001,35000.001,55000.001,80000.001},{0,105,555,1005,2755,5505,13505})</f>
        <v>16494</v>
      </c>
      <c r="M49" s="13">
        <f>12*ROUND(MAX(($B49-3500)*{0.03,0.1,0.2,0.25,0.3,0.35,0.45}-{0,105,555,1005,2755,5505,13505},0),2)+LOOKUP(M$2/12,{0,1500.001,4500.001,9000.001,35000.001,55000.001,80000.001},{0.03,0.1,0.2,0.25,0.3,0.35,0.45})*M$2-LOOKUP(M$2/12,{0,1500.001,4500.001,9000.001,35000.001,55000.001,80000.001},{0,105,555,1005,2755,5505,13505})</f>
        <v>16500</v>
      </c>
      <c r="N49" s="27">
        <f>12*ROUND(MAX(($B49-3500)*{0.03,0.1,0.2,0.25,0.3,0.35,0.45}-{0,105,555,1005,2755,5505,13505},0),2)+LOOKUP(N$2/12,{0,1500.001,4500.001,9000.001,35000.001,55000.001,80000.001},{0.03,0.1,0.2,0.25,0.3,0.35,0.45})*N$2-LOOKUP(N$2/12,{0,1500.001,4500.001,9000.001,35000.001,55000.001,80000.001},{0,105,555,1005,2755,5505,13505})</f>
        <v>16515</v>
      </c>
      <c r="O49" s="27">
        <f>12*ROUND(MAX(($B49-3500)*{0.03,0.1,0.2,0.25,0.3,0.35,0.45}-{0,105,555,1005,2755,5505,13505},0),2)+LOOKUP(O$2/12,{0,1500.001,4500.001,9000.001,35000.001,55000.001,80000.001},{0.03,0.1,0.2,0.25,0.3,0.35,0.45})*O$2-LOOKUP(O$2/12,{0,1500.001,4500.001,9000.001,35000.001,55000.001,80000.001},{0,105,555,1005,2755,5505,13505})</f>
        <v>16530</v>
      </c>
      <c r="P49" s="27">
        <f>12*ROUND(MAX(($B49-3500)*{0.03,0.1,0.2,0.25,0.3,0.35,0.45}-{0,105,555,1005,2755,5505,13505},0),2)+LOOKUP(P$2/12,{0,1500.001,4500.001,9000.001,35000.001,55000.001,80000.001},{0.03,0.1,0.2,0.25,0.3,0.35,0.45})*P$2-LOOKUP(P$2/12,{0,1500.001,4500.001,9000.001,35000.001,55000.001,80000.001},{0,105,555,1005,2755,5505,13505})</f>
        <v>16545</v>
      </c>
      <c r="Q49" s="27">
        <f>12*ROUND(MAX(($B49-3500)*{0.03,0.1,0.2,0.25,0.3,0.35,0.45}-{0,105,555,1005,2755,5505,13505},0),2)+LOOKUP(Q$2/12,{0,1500.001,4500.001,9000.001,35000.001,55000.001,80000.001},{0.03,0.1,0.2,0.25,0.3,0.35,0.45})*Q$2-LOOKUP(Q$2/12,{0,1500.001,4500.001,9000.001,35000.001,55000.001,80000.001},{0,105,555,1005,2755,5505,13505})</f>
        <v>16560</v>
      </c>
      <c r="R49" s="27">
        <f>12*ROUND(MAX(($B49-3500)*{0.03,0.1,0.2,0.25,0.3,0.35,0.45}-{0,105,555,1005,2755,5505,13505},0),2)+LOOKUP(R$2/12,{0,1500.001,4500.001,9000.001,35000.001,55000.001,80000.001},{0.03,0.1,0.2,0.25,0.3,0.35,0.45})*R$2-LOOKUP(R$2/12,{0,1500.001,4500.001,9000.001,35000.001,55000.001,80000.001},{0,105,555,1005,2755,5505,13505})</f>
        <v>16575</v>
      </c>
      <c r="S49" s="27">
        <f>12*ROUND(MAX(($B49-3500)*{0.03,0.1,0.2,0.25,0.3,0.35,0.45}-{0,105,555,1005,2755,5505,13505},0),2)+LOOKUP(S$2/12,{0,1500.001,4500.001,9000.001,35000.001,55000.001,80000.001},{0.03,0.1,0.2,0.25,0.3,0.35,0.45})*S$2-LOOKUP(S$2/12,{0,1500.001,4500.001,9000.001,35000.001,55000.001,80000.001},{0,105,555,1005,2755,5505,13505})</f>
        <v>16590</v>
      </c>
      <c r="T49" s="2">
        <f>12*ROUND(MAX(($B49-3500)*{0.03,0.1,0.2,0.25,0.3,0.35,0.45}-{0,105,555,1005,2755,5505,13505},0),2)+LOOKUP(T$2/12,{0,1500.001,4500.001,9000.001,35000.001,55000.001,80000.001},{0.03,0.1,0.2,0.25,0.3,0.35,0.45})*T$2-LOOKUP(T$2/12,{0,1500.001,4500.001,9000.001,35000.001,55000.001,80000.001},{0,105,555,1005,2755,5505,13505})</f>
        <v>16605</v>
      </c>
      <c r="U49" s="2">
        <f>12*ROUND(MAX(($B49-3500)*{0.03,0.1,0.2,0.25,0.3,0.35,0.45}-{0,105,555,1005,2755,5505,13505},0),2)+LOOKUP(U$2/12,{0,1500.001,4500.001,9000.001,35000.001,55000.001,80000.001},{0.03,0.1,0.2,0.25,0.3,0.35,0.45})*U$2-LOOKUP(U$2/12,{0,1500.001,4500.001,9000.001,35000.001,55000.001,80000.001},{0,105,555,1005,2755,5505,13505})</f>
        <v>16620</v>
      </c>
      <c r="V49" s="2">
        <f>12*ROUND(MAX(($B49-3500)*{0.03,0.1,0.2,0.25,0.3,0.35,0.45}-{0,105,555,1005,2755,5505,13505},0),2)+LOOKUP(V$2/12,{0,1500.001,4500.001,9000.001,35000.001,55000.001,80000.001},{0.03,0.1,0.2,0.25,0.3,0.35,0.45})*V$2-LOOKUP(V$2/12,{0,1500.001,4500.001,9000.001,35000.001,55000.001,80000.001},{0,105,555,1005,2755,5505,13505})</f>
        <v>16635</v>
      </c>
      <c r="W49" s="2">
        <f>12*ROUND(MAX(($B49-3500)*{0.03,0.1,0.2,0.25,0.3,0.35,0.45}-{0,105,555,1005,2755,5505,13505},0),2)+LOOKUP(W$2/12,{0,1500.001,4500.001,9000.001,35000.001,55000.001,80000.001},{0.03,0.1,0.2,0.25,0.3,0.35,0.45})*W$2-LOOKUP(W$2/12,{0,1500.001,4500.001,9000.001,35000.001,55000.001,80000.001},{0,105,555,1005,2755,5505,13505})</f>
        <v>16650</v>
      </c>
      <c r="X49" s="2">
        <f>12*ROUND(MAX(($B49-3500)*{0.03,0.1,0.2,0.25,0.3,0.35,0.45}-{0,105,555,1005,2755,5505,13505},0),2)+LOOKUP(X$2/12,{0,1500.001,4500.001,9000.001,35000.001,55000.001,80000.001},{0.03,0.1,0.2,0.25,0.3,0.35,0.45})*X$2-LOOKUP(X$2/12,{0,1500.001,4500.001,9000.001,35000.001,55000.001,80000.001},{0,105,555,1005,2755,5505,13505})</f>
        <v>16665</v>
      </c>
      <c r="Y49" s="2">
        <f>12*ROUND(MAX(($B49-3500)*{0.03,0.1,0.2,0.25,0.3,0.35,0.45}-{0,105,555,1005,2755,5505,13505},0),2)+LOOKUP(Y$2/12,{0,1500.001,4500.001,9000.001,35000.001,55000.001,80000.001},{0.03,0.1,0.2,0.25,0.3,0.35,0.45})*Y$2-LOOKUP(Y$2/12,{0,1500.001,4500.001,9000.001,35000.001,55000.001,80000.001},{0,105,555,1005,2755,5505,13505})</f>
        <v>16680</v>
      </c>
      <c r="Z49" s="2">
        <f>12*ROUND(MAX(($B49-3500)*{0.03,0.1,0.2,0.25,0.3,0.35,0.45}-{0,105,555,1005,2755,5505,13505},0),2)+LOOKUP(Z$2/12,{0,1500.001,4500.001,9000.001,35000.001,55000.001,80000.001},{0.03,0.1,0.2,0.25,0.3,0.35,0.45})*Z$2-LOOKUP(Z$2/12,{0,1500.001,4500.001,9000.001,35000.001,55000.001,80000.001},{0,105,555,1005,2755,5505,13505})</f>
        <v>16695</v>
      </c>
      <c r="AA49" s="2">
        <f>12*ROUND(MAX(($B49-3500)*{0.03,0.1,0.2,0.25,0.3,0.35,0.45}-{0,105,555,1005,2755,5505,13505},0),2)+LOOKUP(AA$2/12,{0,1500.001,4500.001,9000.001,35000.001,55000.001,80000.001},{0.03,0.1,0.2,0.25,0.3,0.35,0.45})*AA$2-LOOKUP(AA$2/12,{0,1500.001,4500.001,9000.001,35000.001,55000.001,80000.001},{0,105,555,1005,2755,5505,13505})</f>
        <v>16710</v>
      </c>
      <c r="AB49" s="2">
        <f>12*ROUND(MAX(($B49-3500)*{0.03,0.1,0.2,0.25,0.3,0.35,0.45}-{0,105,555,1005,2755,5505,13505},0),2)+LOOKUP(AB$2/12,{0,1500.001,4500.001,9000.001,35000.001,55000.001,80000.001},{0.03,0.1,0.2,0.25,0.3,0.35,0.45})*AB$2-LOOKUP(AB$2/12,{0,1500.001,4500.001,9000.001,35000.001,55000.001,80000.001},{0,105,555,1005,2755,5505,13505})</f>
        <v>16725</v>
      </c>
      <c r="AC49" s="12">
        <f>12*ROUND(MAX(($B49-3500)*{0.03,0.1,0.2,0.25,0.3,0.35,0.45}-{0,105,555,1005,2755,5505,13505},0),2)+LOOKUP(AC$2/12,{0,1500.001,4500.001,9000.001,35000.001,55000.001,80000.001},{0.03,0.1,0.2,0.25,0.3,0.35,0.45})*AC$2-LOOKUP(AC$2/12,{0,1500.001,4500.001,9000.001,35000.001,55000.001,80000.001},{0,105,555,1005,2755,5505,13505})</f>
        <v>16740</v>
      </c>
      <c r="AD49" s="2">
        <f>12*ROUND(MAX(($B49-3500)*{0.03,0.1,0.2,0.25,0.3,0.35,0.45}-{0,105,555,1005,2755,5505,13505},0),2)+LOOKUP(AD$2/12,{0,1500.001,4500.001,9000.001,35000.001,55000.001,80000.001},{0.03,0.1,0.2,0.25,0.3,0.35,0.45})*AD$2-LOOKUP(AD$2/12,{0,1500.001,4500.001,9000.001,35000.001,55000.001,80000.001},{0,105,555,1005,2755,5505,13505})</f>
        <v>16770</v>
      </c>
      <c r="AE49" s="2">
        <f>12*ROUND(MAX(($B49-3500)*{0.03,0.1,0.2,0.25,0.3,0.35,0.45}-{0,105,555,1005,2755,5505,13505},0),2)+LOOKUP(AE$2/12,{0,1500.001,4500.001,9000.001,35000.001,55000.001,80000.001},{0.03,0.1,0.2,0.25,0.3,0.35,0.45})*AE$2-LOOKUP(AE$2/12,{0,1500.001,4500.001,9000.001,35000.001,55000.001,80000.001},{0,105,555,1005,2755,5505,13505})</f>
        <v>16800</v>
      </c>
      <c r="AF49" s="2">
        <f>12*ROUND(MAX(($B49-3500)*{0.03,0.1,0.2,0.25,0.3,0.35,0.45}-{0,105,555,1005,2755,5505,13505},0),2)+LOOKUP(AF$2/12,{0,1500.001,4500.001,9000.001,35000.001,55000.001,80000.001},{0.03,0.1,0.2,0.25,0.3,0.35,0.45})*AF$2-LOOKUP(AF$2/12,{0,1500.001,4500.001,9000.001,35000.001,55000.001,80000.001},{0,105,555,1005,2755,5505,13505})</f>
        <v>16830</v>
      </c>
      <c r="AG49" s="2">
        <f>12*ROUND(MAX(($B49-3500)*{0.03,0.1,0.2,0.25,0.3,0.35,0.45}-{0,105,555,1005,2755,5505,13505},0),2)+LOOKUP(AG$2/12,{0,1500.001,4500.001,9000.001,35000.001,55000.001,80000.001},{0.03,0.1,0.2,0.25,0.3,0.35,0.45})*AG$2-LOOKUP(AG$2/12,{0,1500.001,4500.001,9000.001,35000.001,55000.001,80000.001},{0,105,555,1005,2755,5505,13505})</f>
        <v>16860</v>
      </c>
      <c r="AH49" s="2">
        <f>12*ROUND(MAX(($B49-3500)*{0.03,0.1,0.2,0.25,0.3,0.35,0.45}-{0,105,555,1005,2755,5505,13505},0),2)+LOOKUP(AH$2/12,{0,1500.001,4500.001,9000.001,35000.001,55000.001,80000.001},{0.03,0.1,0.2,0.25,0.3,0.35,0.45})*AH$2-LOOKUP(AH$2/12,{0,1500.001,4500.001,9000.001,35000.001,55000.001,80000.001},{0,105,555,1005,2755,5505,13505})</f>
        <v>16890</v>
      </c>
      <c r="AI49" s="2">
        <f>12*ROUND(MAX(($B49-3500)*{0.03,0.1,0.2,0.25,0.3,0.35,0.45}-{0,105,555,1005,2755,5505,13505},0),2)+LOOKUP(AI$2/12,{0,1500.001,4500.001,9000.001,35000.001,55000.001,80000.001},{0.03,0.1,0.2,0.25,0.3,0.35,0.45})*AI$2-LOOKUP(AI$2/12,{0,1500.001,4500.001,9000.001,35000.001,55000.001,80000.001},{0,105,555,1005,2755,5505,13505})</f>
        <v>16920</v>
      </c>
      <c r="AJ49" s="2">
        <f>12*ROUND(MAX(($B49-3500)*{0.03,0.1,0.2,0.25,0.3,0.35,0.45}-{0,105,555,1005,2755,5505,13505},0),2)+LOOKUP(AJ$2/12,{0,1500.001,4500.001,9000.001,35000.001,55000.001,80000.001},{0.03,0.1,0.2,0.25,0.3,0.35,0.45})*AJ$2-LOOKUP(AJ$2/12,{0,1500.001,4500.001,9000.001,35000.001,55000.001,80000.001},{0,105,555,1005,2755,5505,13505})</f>
        <v>16950</v>
      </c>
      <c r="AK49" s="2">
        <f>12*ROUND(MAX(($B49-3500)*{0.03,0.1,0.2,0.25,0.3,0.35,0.45}-{0,105,555,1005,2755,5505,13505},0),2)+LOOKUP(AK$2/12,{0,1500.001,4500.001,9000.001,35000.001,55000.001,80000.001},{0.03,0.1,0.2,0.25,0.3,0.35,0.45})*AK$2-LOOKUP(AK$2/12,{0,1500.001,4500.001,9000.001,35000.001,55000.001,80000.001},{0,105,555,1005,2755,5505,13505})</f>
        <v>16980</v>
      </c>
      <c r="AL49" s="2">
        <f>12*ROUND(MAX(($B49-3500)*{0.03,0.1,0.2,0.25,0.3,0.35,0.45}-{0,105,555,1005,2755,5505,13505},0),2)+LOOKUP(AL$2/12,{0,1500.001,4500.001,9000.001,35000.001,55000.001,80000.001},{0.03,0.1,0.2,0.25,0.3,0.35,0.45})*AL$2-LOOKUP(AL$2/12,{0,1500.001,4500.001,9000.001,35000.001,55000.001,80000.001},{0,105,555,1005,2755,5505,13505})</f>
        <v>18235</v>
      </c>
      <c r="AM49" s="2">
        <f>12*ROUND(MAX(($B49-3500)*{0.03,0.1,0.2,0.25,0.3,0.35,0.45}-{0,105,555,1005,2755,5505,13505},0),2)+LOOKUP(AM$2/12,{0,1500.001,4500.001,9000.001,35000.001,55000.001,80000.001},{0.03,0.1,0.2,0.25,0.3,0.35,0.45})*AM$2-LOOKUP(AM$2/12,{0,1500.001,4500.001,9000.001,35000.001,55000.001,80000.001},{0,105,555,1005,2755,5505,13505})</f>
        <v>18335</v>
      </c>
      <c r="AN49" s="2">
        <f>12*ROUND(MAX(($B49-3500)*{0.03,0.1,0.2,0.25,0.3,0.35,0.45}-{0,105,555,1005,2755,5505,13505},0),2)+LOOKUP(AN$2/12,{0,1500.001,4500.001,9000.001,35000.001,55000.001,80000.001},{0.03,0.1,0.2,0.25,0.3,0.35,0.45})*AN$2-LOOKUP(AN$2/12,{0,1500.001,4500.001,9000.001,35000.001,55000.001,80000.001},{0,105,555,1005,2755,5505,13505})</f>
        <v>18535</v>
      </c>
      <c r="AO49" s="2">
        <f>12*ROUND(MAX(($B49-3500)*{0.03,0.1,0.2,0.25,0.3,0.35,0.45}-{0,105,555,1005,2755,5505,13505},0),2)+LOOKUP(AO$2/12,{0,1500.001,4500.001,9000.001,35000.001,55000.001,80000.001},{0.03,0.1,0.2,0.25,0.3,0.35,0.45})*AO$2-LOOKUP(AO$2/12,{0,1500.001,4500.001,9000.001,35000.001,55000.001,80000.001},{0,105,555,1005,2755,5505,13505})</f>
        <v>18735</v>
      </c>
      <c r="AP49" s="2">
        <f>12*ROUND(MAX(($B49-3500)*{0.03,0.1,0.2,0.25,0.3,0.35,0.45}-{0,105,555,1005,2755,5505,13505},0),2)+LOOKUP(AP$2/12,{0,1500.001,4500.001,9000.001,35000.001,55000.001,80000.001},{0.03,0.1,0.2,0.25,0.3,0.35,0.45})*AP$2-LOOKUP(AP$2/12,{0,1500.001,4500.001,9000.001,35000.001,55000.001,80000.001},{0,105,555,1005,2755,5505,13505})</f>
        <v>18935</v>
      </c>
      <c r="AQ49" s="2">
        <f>12*ROUND(MAX(($B49-3500)*{0.03,0.1,0.2,0.25,0.3,0.35,0.45}-{0,105,555,1005,2755,5505,13505},0),2)+LOOKUP(AQ$2/12,{0,1500.001,4500.001,9000.001,35000.001,55000.001,80000.001},{0.03,0.1,0.2,0.25,0.3,0.35,0.45})*AQ$2-LOOKUP(AQ$2/12,{0,1500.001,4500.001,9000.001,35000.001,55000.001,80000.001},{0,105,555,1005,2755,5505,13505})</f>
        <v>19135</v>
      </c>
      <c r="AR49" s="2">
        <f>12*ROUND(MAX(($B49-3500)*{0.03,0.1,0.2,0.25,0.3,0.35,0.45}-{0,105,555,1005,2755,5505,13505},0),2)+LOOKUP(AR$2/12,{0,1500.001,4500.001,9000.001,35000.001,55000.001,80000.001},{0.03,0.1,0.2,0.25,0.3,0.35,0.45})*AR$2-LOOKUP(AR$2/12,{0,1500.001,4500.001,9000.001,35000.001,55000.001,80000.001},{0,105,555,1005,2755,5505,13505})</f>
        <v>19335</v>
      </c>
      <c r="AS49" s="2">
        <f>12*ROUND(MAX(($B49-3500)*{0.03,0.1,0.2,0.25,0.3,0.35,0.45}-{0,105,555,1005,2755,5505,13505},0),2)+LOOKUP(AS$2/12,{0,1500.001,4500.001,9000.001,35000.001,55000.001,80000.001},{0.03,0.1,0.2,0.25,0.3,0.35,0.45})*AS$2-LOOKUP(AS$2/12,{0,1500.001,4500.001,9000.001,35000.001,55000.001,80000.001},{0,105,555,1005,2755,5505,13505})</f>
        <v>19835</v>
      </c>
      <c r="AT49" s="12">
        <f>12*ROUND(MAX(($B49-3500)*{0.03,0.1,0.2,0.25,0.3,0.35,0.45}-{0,105,555,1005,2755,5505,13505},0),2)+LOOKUP(AT$2/12,{0,1500.001,4500.001,9000.001,35000.001,55000.001,80000.001},{0.03,0.1,0.2,0.25,0.3,0.35,0.45})*AT$2-LOOKUP(AT$2/12,{0,1500.001,4500.001,9000.001,35000.001,55000.001,80000.001},{0,105,555,1005,2755,5505,13505})</f>
        <v>20335</v>
      </c>
      <c r="AU49" s="2">
        <f>12*ROUND(MAX(($B49-3500)*{0.03,0.1,0.2,0.25,0.3,0.35,0.45}-{0,105,555,1005,2755,5505,13505},0),2)+LOOKUP(AU$2/12,{0,1500.001,4500.001,9000.001,35000.001,55000.001,80000.001},{0.03,0.1,0.2,0.25,0.3,0.35,0.45})*AU$2-LOOKUP(AU$2/12,{0,1500.001,4500.001,9000.001,35000.001,55000.001,80000.001},{0,105,555,1005,2755,5505,13505})</f>
        <v>20835</v>
      </c>
      <c r="AV49" s="2">
        <f>12*ROUND(MAX(($B49-3500)*{0.03,0.1,0.2,0.25,0.3,0.35,0.45}-{0,105,555,1005,2755,5505,13505},0),2)+LOOKUP(AV$2/12,{0,1500.001,4500.001,9000.001,35000.001,55000.001,80000.001},{0.03,0.1,0.2,0.25,0.3,0.35,0.45})*AV$2-LOOKUP(AV$2/12,{0,1500.001,4500.001,9000.001,35000.001,55000.001,80000.001},{0,105,555,1005,2755,5505,13505})</f>
        <v>21335</v>
      </c>
      <c r="AW49" s="2">
        <f>12*ROUND(MAX(($B49-3500)*{0.03,0.1,0.2,0.25,0.3,0.35,0.45}-{0,105,555,1005,2755,5505,13505},0),2)+LOOKUP(AW$2/12,{0,1500.001,4500.001,9000.001,35000.001,55000.001,80000.001},{0.03,0.1,0.2,0.25,0.3,0.35,0.45})*AW$2-LOOKUP(AW$2/12,{0,1500.001,4500.001,9000.001,35000.001,55000.001,80000.001},{0,105,555,1005,2755,5505,13505})</f>
        <v>26885</v>
      </c>
      <c r="AX49" s="2">
        <f>12*ROUND(MAX(($B49-3500)*{0.03,0.1,0.2,0.25,0.3,0.35,0.45}-{0,105,555,1005,2755,5505,13505},0),2)+LOOKUP(AX$2/12,{0,1500.001,4500.001,9000.001,35000.001,55000.001,80000.001},{0.03,0.1,0.2,0.25,0.3,0.35,0.45})*AX$2-LOOKUP(AX$2/12,{0,1500.001,4500.001,9000.001,35000.001,55000.001,80000.001},{0,105,555,1005,2755,5505,13505})</f>
        <v>27885</v>
      </c>
      <c r="AY49" s="2">
        <f>12*ROUND(MAX(($B49-3500)*{0.03,0.1,0.2,0.25,0.3,0.35,0.45}-{0,105,555,1005,2755,5505,13505},0),2)+LOOKUP(AY$2/12,{0,1500.001,4500.001,9000.001,35000.001,55000.001,80000.001},{0.03,0.1,0.2,0.25,0.3,0.35,0.45})*AY$2-LOOKUP(AY$2/12,{0,1500.001,4500.001,9000.001,35000.001,55000.001,80000.001},{0,105,555,1005,2755,5505,13505})</f>
        <v>28885</v>
      </c>
      <c r="AZ49" s="2">
        <f>12*ROUND(MAX(($B49-3500)*{0.03,0.1,0.2,0.25,0.3,0.35,0.45}-{0,105,555,1005,2755,5505,13505},0),2)+LOOKUP(AZ$2/12,{0,1500.001,4500.001,9000.001,35000.001,55000.001,80000.001},{0.03,0.1,0.2,0.25,0.3,0.35,0.45})*AZ$2-LOOKUP(AZ$2/12,{0,1500.001,4500.001,9000.001,35000.001,55000.001,80000.001},{0,105,555,1005,2755,5505,13505})</f>
        <v>29885</v>
      </c>
      <c r="BA49" s="2">
        <f>12*ROUND(MAX(($B49-3500)*{0.03,0.1,0.2,0.25,0.3,0.35,0.45}-{0,105,555,1005,2755,5505,13505},0),2)+LOOKUP(BA$2/12,{0,1500.001,4500.001,9000.001,35000.001,55000.001,80000.001},{0.03,0.1,0.2,0.25,0.3,0.35,0.45})*BA$2-LOOKUP(BA$2/12,{0,1500.001,4500.001,9000.001,35000.001,55000.001,80000.001},{0,105,555,1005,2755,5505,13505})</f>
        <v>30885</v>
      </c>
      <c r="BB49" s="2">
        <f>12*ROUND(MAX(($B49-3500)*{0.03,0.1,0.2,0.25,0.3,0.35,0.45}-{0,105,555,1005,2755,5505,13505},0),2)+LOOKUP(BB$2/12,{0,1500.001,4500.001,9000.001,35000.001,55000.001,80000.001},{0.03,0.1,0.2,0.25,0.3,0.35,0.45})*BB$2-LOOKUP(BB$2/12,{0,1500.001,4500.001,9000.001,35000.001,55000.001,80000.001},{0,105,555,1005,2755,5505,13505})</f>
        <v>31885</v>
      </c>
      <c r="BC49" s="2">
        <f>12*ROUND(MAX(($B49-3500)*{0.03,0.1,0.2,0.25,0.3,0.35,0.45}-{0,105,555,1005,2755,5505,13505},0),2)+LOOKUP(BC$2/12,{0,1500.001,4500.001,9000.001,35000.001,55000.001,80000.001},{0.03,0.1,0.2,0.25,0.3,0.35,0.45})*BC$2-LOOKUP(BC$2/12,{0,1500.001,4500.001,9000.001,35000.001,55000.001,80000.001},{0,105,555,1005,2755,5505,13505})</f>
        <v>32885</v>
      </c>
      <c r="BD49" s="2">
        <f>12*ROUND(MAX(($B49-3500)*{0.03,0.1,0.2,0.25,0.3,0.35,0.45}-{0,105,555,1005,2755,5505,13505},0),2)+LOOKUP(BD$2/12,{0,1500.001,4500.001,9000.001,35000.001,55000.001,80000.001},{0.03,0.1,0.2,0.25,0.3,0.35,0.45})*BD$2-LOOKUP(BD$2/12,{0,1500.001,4500.001,9000.001,35000.001,55000.001,80000.001},{0,105,555,1005,2755,5505,13505})</f>
        <v>33885</v>
      </c>
      <c r="BE49" s="2">
        <f>12*ROUND(MAX(($B49-3500)*{0.03,0.1,0.2,0.25,0.3,0.35,0.45}-{0,105,555,1005,2755,5505,13505},0),2)+LOOKUP(BE$2/12,{0,1500.001,4500.001,9000.001,35000.001,55000.001,80000.001},{0.03,0.1,0.2,0.25,0.3,0.35,0.45})*BE$2-LOOKUP(BE$2/12,{0,1500.001,4500.001,9000.001,35000.001,55000.001,80000.001},{0,105,555,1005,2755,5505,13505})</f>
        <v>34885</v>
      </c>
      <c r="BF49" s="2">
        <f>12*ROUND(MAX(($B49-3500)*{0.03,0.1,0.2,0.25,0.3,0.35,0.45}-{0,105,555,1005,2755,5505,13505},0),2)+LOOKUP(BF$2/12,{0,1500.001,4500.001,9000.001,35000.001,55000.001,80000.001},{0.03,0.1,0.2,0.25,0.3,0.35,0.45})*BF$2-LOOKUP(BF$2/12,{0,1500.001,4500.001,9000.001,35000.001,55000.001,80000.001},{0,105,555,1005,2755,5505,13505})</f>
        <v>35885</v>
      </c>
    </row>
    <row r="50" spans="1:58">
      <c r="A50" s="21"/>
      <c r="B50" s="22">
        <v>13500</v>
      </c>
      <c r="C50" s="27">
        <f>12*ROUND(MAX(($B50-3500)*{0.03,0.1,0.2,0.25,0.3,0.35,0.45}-{0,105,555,1005,2755,5505,13505},0),2)+LOOKUP(C$2/12,{0,1500.001,4500.001,9000.001,35000.001,55000.001,80000.001},{0.03,0.1,0.2,0.25,0.3,0.35,0.45})*C$2-LOOKUP(C$2/12,{0,1500.001,4500.001,9000.001,35000.001,55000.001,80000.001},{0,105,555,1005,2755,5505,13505})</f>
        <v>17940</v>
      </c>
      <c r="D50" s="27">
        <f>12*ROUND(MAX(($B50-3500)*{0.03,0.1,0.2,0.25,0.3,0.35,0.45}-{0,105,555,1005,2755,5505,13505},0),2)+LOOKUP(D$2/12,{0,1500.001,4500.001,9000.001,35000.001,55000.001,80000.001},{0.03,0.1,0.2,0.25,0.3,0.35,0.45})*D$2-LOOKUP(D$2/12,{0,1500.001,4500.001,9000.001,35000.001,55000.001,80000.001},{0,105,555,1005,2755,5505,13505})</f>
        <v>17946</v>
      </c>
      <c r="E50" s="27">
        <f>12*ROUND(MAX(($B50-3500)*{0.03,0.1,0.2,0.25,0.3,0.35,0.45}-{0,105,555,1005,2755,5505,13505},0),2)+LOOKUP(E$2/12,{0,1500.001,4500.001,9000.001,35000.001,55000.001,80000.001},{0.03,0.1,0.2,0.25,0.3,0.35,0.45})*E$2-LOOKUP(E$2/12,{0,1500.001,4500.001,9000.001,35000.001,55000.001,80000.001},{0,105,555,1005,2755,5505,13505})</f>
        <v>17952</v>
      </c>
      <c r="F50" s="27">
        <f>12*ROUND(MAX(($B50-3500)*{0.03,0.1,0.2,0.25,0.3,0.35,0.45}-{0,105,555,1005,2755,5505,13505},0),2)+LOOKUP(F$2/12,{0,1500.001,4500.001,9000.001,35000.001,55000.001,80000.001},{0.03,0.1,0.2,0.25,0.3,0.35,0.45})*F$2-LOOKUP(F$2/12,{0,1500.001,4500.001,9000.001,35000.001,55000.001,80000.001},{0,105,555,1005,2755,5505,13505})</f>
        <v>17958</v>
      </c>
      <c r="G50" s="27">
        <f>12*ROUND(MAX(($B50-3500)*{0.03,0.1,0.2,0.25,0.3,0.35,0.45}-{0,105,555,1005,2755,5505,13505},0),2)+LOOKUP(G$2/12,{0,1500.001,4500.001,9000.001,35000.001,55000.001,80000.001},{0.03,0.1,0.2,0.25,0.3,0.35,0.45})*G$2-LOOKUP(G$2/12,{0,1500.001,4500.001,9000.001,35000.001,55000.001,80000.001},{0,105,555,1005,2755,5505,13505})</f>
        <v>17964</v>
      </c>
      <c r="H50" s="27">
        <f>12*ROUND(MAX(($B50-3500)*{0.03,0.1,0.2,0.25,0.3,0.35,0.45}-{0,105,555,1005,2755,5505,13505},0),2)+LOOKUP(H$2/12,{0,1500.001,4500.001,9000.001,35000.001,55000.001,80000.001},{0.03,0.1,0.2,0.25,0.3,0.35,0.45})*H$2-LOOKUP(H$2/12,{0,1500.001,4500.001,9000.001,35000.001,55000.001,80000.001},{0,105,555,1005,2755,5505,13505})</f>
        <v>17970</v>
      </c>
      <c r="I50" s="27">
        <f>12*ROUND(MAX(($B50-3500)*{0.03,0.1,0.2,0.25,0.3,0.35,0.45}-{0,105,555,1005,2755,5505,13505},0),2)+LOOKUP(I$2/12,{0,1500.001,4500.001,9000.001,35000.001,55000.001,80000.001},{0.03,0.1,0.2,0.25,0.3,0.35,0.45})*I$2-LOOKUP(I$2/12,{0,1500.001,4500.001,9000.001,35000.001,55000.001,80000.001},{0,105,555,1005,2755,5505,13505})</f>
        <v>17976</v>
      </c>
      <c r="J50" s="27">
        <f>12*ROUND(MAX(($B50-3500)*{0.03,0.1,0.2,0.25,0.3,0.35,0.45}-{0,105,555,1005,2755,5505,13505},0),2)+LOOKUP(J$2/12,{0,1500.001,4500.001,9000.001,35000.001,55000.001,80000.001},{0.03,0.1,0.2,0.25,0.3,0.35,0.45})*J$2-LOOKUP(J$2/12,{0,1500.001,4500.001,9000.001,35000.001,55000.001,80000.001},{0,105,555,1005,2755,5505,13505})</f>
        <v>17982</v>
      </c>
      <c r="K50" s="27">
        <f>12*ROUND(MAX(($B50-3500)*{0.03,0.1,0.2,0.25,0.3,0.35,0.45}-{0,105,555,1005,2755,5505,13505},0),2)+LOOKUP(K$2/12,{0,1500.001,4500.001,9000.001,35000.001,55000.001,80000.001},{0.03,0.1,0.2,0.25,0.3,0.35,0.45})*K$2-LOOKUP(K$2/12,{0,1500.001,4500.001,9000.001,35000.001,55000.001,80000.001},{0,105,555,1005,2755,5505,13505})</f>
        <v>17988</v>
      </c>
      <c r="L50" s="27">
        <f>12*ROUND(MAX(($B50-3500)*{0.03,0.1,0.2,0.25,0.3,0.35,0.45}-{0,105,555,1005,2755,5505,13505},0),2)+LOOKUP(L$2/12,{0,1500.001,4500.001,9000.001,35000.001,55000.001,80000.001},{0.03,0.1,0.2,0.25,0.3,0.35,0.45})*L$2-LOOKUP(L$2/12,{0,1500.001,4500.001,9000.001,35000.001,55000.001,80000.001},{0,105,555,1005,2755,5505,13505})</f>
        <v>17994</v>
      </c>
      <c r="M50" s="13">
        <f>12*ROUND(MAX(($B50-3500)*{0.03,0.1,0.2,0.25,0.3,0.35,0.45}-{0,105,555,1005,2755,5505,13505},0),2)+LOOKUP(M$2/12,{0,1500.001,4500.001,9000.001,35000.001,55000.001,80000.001},{0.03,0.1,0.2,0.25,0.3,0.35,0.45})*M$2-LOOKUP(M$2/12,{0,1500.001,4500.001,9000.001,35000.001,55000.001,80000.001},{0,105,555,1005,2755,5505,13505})</f>
        <v>18000</v>
      </c>
      <c r="N50" s="27">
        <f>12*ROUND(MAX(($B50-3500)*{0.03,0.1,0.2,0.25,0.3,0.35,0.45}-{0,105,555,1005,2755,5505,13505},0),2)+LOOKUP(N$2/12,{0,1500.001,4500.001,9000.001,35000.001,55000.001,80000.001},{0.03,0.1,0.2,0.25,0.3,0.35,0.45})*N$2-LOOKUP(N$2/12,{0,1500.001,4500.001,9000.001,35000.001,55000.001,80000.001},{0,105,555,1005,2755,5505,13505})</f>
        <v>18015</v>
      </c>
      <c r="O50" s="27">
        <f>12*ROUND(MAX(($B50-3500)*{0.03,0.1,0.2,0.25,0.3,0.35,0.45}-{0,105,555,1005,2755,5505,13505},0),2)+LOOKUP(O$2/12,{0,1500.001,4500.001,9000.001,35000.001,55000.001,80000.001},{0.03,0.1,0.2,0.25,0.3,0.35,0.45})*O$2-LOOKUP(O$2/12,{0,1500.001,4500.001,9000.001,35000.001,55000.001,80000.001},{0,105,555,1005,2755,5505,13505})</f>
        <v>18030</v>
      </c>
      <c r="P50" s="27">
        <f>12*ROUND(MAX(($B50-3500)*{0.03,0.1,0.2,0.25,0.3,0.35,0.45}-{0,105,555,1005,2755,5505,13505},0),2)+LOOKUP(P$2/12,{0,1500.001,4500.001,9000.001,35000.001,55000.001,80000.001},{0.03,0.1,0.2,0.25,0.3,0.35,0.45})*P$2-LOOKUP(P$2/12,{0,1500.001,4500.001,9000.001,35000.001,55000.001,80000.001},{0,105,555,1005,2755,5505,13505})</f>
        <v>18045</v>
      </c>
      <c r="Q50" s="27">
        <f>12*ROUND(MAX(($B50-3500)*{0.03,0.1,0.2,0.25,0.3,0.35,0.45}-{0,105,555,1005,2755,5505,13505},0),2)+LOOKUP(Q$2/12,{0,1500.001,4500.001,9000.001,35000.001,55000.001,80000.001},{0.03,0.1,0.2,0.25,0.3,0.35,0.45})*Q$2-LOOKUP(Q$2/12,{0,1500.001,4500.001,9000.001,35000.001,55000.001,80000.001},{0,105,555,1005,2755,5505,13505})</f>
        <v>18060</v>
      </c>
      <c r="R50" s="27">
        <f>12*ROUND(MAX(($B50-3500)*{0.03,0.1,0.2,0.25,0.3,0.35,0.45}-{0,105,555,1005,2755,5505,13505},0),2)+LOOKUP(R$2/12,{0,1500.001,4500.001,9000.001,35000.001,55000.001,80000.001},{0.03,0.1,0.2,0.25,0.3,0.35,0.45})*R$2-LOOKUP(R$2/12,{0,1500.001,4500.001,9000.001,35000.001,55000.001,80000.001},{0,105,555,1005,2755,5505,13505})</f>
        <v>18075</v>
      </c>
      <c r="S50" s="27">
        <f>12*ROUND(MAX(($B50-3500)*{0.03,0.1,0.2,0.25,0.3,0.35,0.45}-{0,105,555,1005,2755,5505,13505},0),2)+LOOKUP(S$2/12,{0,1500.001,4500.001,9000.001,35000.001,55000.001,80000.001},{0.03,0.1,0.2,0.25,0.3,0.35,0.45})*S$2-LOOKUP(S$2/12,{0,1500.001,4500.001,9000.001,35000.001,55000.001,80000.001},{0,105,555,1005,2755,5505,13505})</f>
        <v>18090</v>
      </c>
      <c r="T50" s="2">
        <f>12*ROUND(MAX(($B50-3500)*{0.03,0.1,0.2,0.25,0.3,0.35,0.45}-{0,105,555,1005,2755,5505,13505},0),2)+LOOKUP(T$2/12,{0,1500.001,4500.001,9000.001,35000.001,55000.001,80000.001},{0.03,0.1,0.2,0.25,0.3,0.35,0.45})*T$2-LOOKUP(T$2/12,{0,1500.001,4500.001,9000.001,35000.001,55000.001,80000.001},{0,105,555,1005,2755,5505,13505})</f>
        <v>18105</v>
      </c>
      <c r="U50" s="2">
        <f>12*ROUND(MAX(($B50-3500)*{0.03,0.1,0.2,0.25,0.3,0.35,0.45}-{0,105,555,1005,2755,5505,13505},0),2)+LOOKUP(U$2/12,{0,1500.001,4500.001,9000.001,35000.001,55000.001,80000.001},{0.03,0.1,0.2,0.25,0.3,0.35,0.45})*U$2-LOOKUP(U$2/12,{0,1500.001,4500.001,9000.001,35000.001,55000.001,80000.001},{0,105,555,1005,2755,5505,13505})</f>
        <v>18120</v>
      </c>
      <c r="V50" s="2">
        <f>12*ROUND(MAX(($B50-3500)*{0.03,0.1,0.2,0.25,0.3,0.35,0.45}-{0,105,555,1005,2755,5505,13505},0),2)+LOOKUP(V$2/12,{0,1500.001,4500.001,9000.001,35000.001,55000.001,80000.001},{0.03,0.1,0.2,0.25,0.3,0.35,0.45})*V$2-LOOKUP(V$2/12,{0,1500.001,4500.001,9000.001,35000.001,55000.001,80000.001},{0,105,555,1005,2755,5505,13505})</f>
        <v>18135</v>
      </c>
      <c r="W50" s="2">
        <f>12*ROUND(MAX(($B50-3500)*{0.03,0.1,0.2,0.25,0.3,0.35,0.45}-{0,105,555,1005,2755,5505,13505},0),2)+LOOKUP(W$2/12,{0,1500.001,4500.001,9000.001,35000.001,55000.001,80000.001},{0.03,0.1,0.2,0.25,0.3,0.35,0.45})*W$2-LOOKUP(W$2/12,{0,1500.001,4500.001,9000.001,35000.001,55000.001,80000.001},{0,105,555,1005,2755,5505,13505})</f>
        <v>18150</v>
      </c>
      <c r="X50" s="2">
        <f>12*ROUND(MAX(($B50-3500)*{0.03,0.1,0.2,0.25,0.3,0.35,0.45}-{0,105,555,1005,2755,5505,13505},0),2)+LOOKUP(X$2/12,{0,1500.001,4500.001,9000.001,35000.001,55000.001,80000.001},{0.03,0.1,0.2,0.25,0.3,0.35,0.45})*X$2-LOOKUP(X$2/12,{0,1500.001,4500.001,9000.001,35000.001,55000.001,80000.001},{0,105,555,1005,2755,5505,13505})</f>
        <v>18165</v>
      </c>
      <c r="Y50" s="2">
        <f>12*ROUND(MAX(($B50-3500)*{0.03,0.1,0.2,0.25,0.3,0.35,0.45}-{0,105,555,1005,2755,5505,13505},0),2)+LOOKUP(Y$2/12,{0,1500.001,4500.001,9000.001,35000.001,55000.001,80000.001},{0.03,0.1,0.2,0.25,0.3,0.35,0.45})*Y$2-LOOKUP(Y$2/12,{0,1500.001,4500.001,9000.001,35000.001,55000.001,80000.001},{0,105,555,1005,2755,5505,13505})</f>
        <v>18180</v>
      </c>
      <c r="Z50" s="2">
        <f>12*ROUND(MAX(($B50-3500)*{0.03,0.1,0.2,0.25,0.3,0.35,0.45}-{0,105,555,1005,2755,5505,13505},0),2)+LOOKUP(Z$2/12,{0,1500.001,4500.001,9000.001,35000.001,55000.001,80000.001},{0.03,0.1,0.2,0.25,0.3,0.35,0.45})*Z$2-LOOKUP(Z$2/12,{0,1500.001,4500.001,9000.001,35000.001,55000.001,80000.001},{0,105,555,1005,2755,5505,13505})</f>
        <v>18195</v>
      </c>
      <c r="AA50" s="2">
        <f>12*ROUND(MAX(($B50-3500)*{0.03,0.1,0.2,0.25,0.3,0.35,0.45}-{0,105,555,1005,2755,5505,13505},0),2)+LOOKUP(AA$2/12,{0,1500.001,4500.001,9000.001,35000.001,55000.001,80000.001},{0.03,0.1,0.2,0.25,0.3,0.35,0.45})*AA$2-LOOKUP(AA$2/12,{0,1500.001,4500.001,9000.001,35000.001,55000.001,80000.001},{0,105,555,1005,2755,5505,13505})</f>
        <v>18210</v>
      </c>
      <c r="AB50" s="2">
        <f>12*ROUND(MAX(($B50-3500)*{0.03,0.1,0.2,0.25,0.3,0.35,0.45}-{0,105,555,1005,2755,5505,13505},0),2)+LOOKUP(AB$2/12,{0,1500.001,4500.001,9000.001,35000.001,55000.001,80000.001},{0.03,0.1,0.2,0.25,0.3,0.35,0.45})*AB$2-LOOKUP(AB$2/12,{0,1500.001,4500.001,9000.001,35000.001,55000.001,80000.001},{0,105,555,1005,2755,5505,13505})</f>
        <v>18225</v>
      </c>
      <c r="AC50" s="12">
        <f>12*ROUND(MAX(($B50-3500)*{0.03,0.1,0.2,0.25,0.3,0.35,0.45}-{0,105,555,1005,2755,5505,13505},0),2)+LOOKUP(AC$2/12,{0,1500.001,4500.001,9000.001,35000.001,55000.001,80000.001},{0.03,0.1,0.2,0.25,0.3,0.35,0.45})*AC$2-LOOKUP(AC$2/12,{0,1500.001,4500.001,9000.001,35000.001,55000.001,80000.001},{0,105,555,1005,2755,5505,13505})</f>
        <v>18240</v>
      </c>
      <c r="AD50" s="2">
        <f>12*ROUND(MAX(($B50-3500)*{0.03,0.1,0.2,0.25,0.3,0.35,0.45}-{0,105,555,1005,2755,5505,13505},0),2)+LOOKUP(AD$2/12,{0,1500.001,4500.001,9000.001,35000.001,55000.001,80000.001},{0.03,0.1,0.2,0.25,0.3,0.35,0.45})*AD$2-LOOKUP(AD$2/12,{0,1500.001,4500.001,9000.001,35000.001,55000.001,80000.001},{0,105,555,1005,2755,5505,13505})</f>
        <v>18270</v>
      </c>
      <c r="AE50" s="2">
        <f>12*ROUND(MAX(($B50-3500)*{0.03,0.1,0.2,0.25,0.3,0.35,0.45}-{0,105,555,1005,2755,5505,13505},0),2)+LOOKUP(AE$2/12,{0,1500.001,4500.001,9000.001,35000.001,55000.001,80000.001},{0.03,0.1,0.2,0.25,0.3,0.35,0.45})*AE$2-LOOKUP(AE$2/12,{0,1500.001,4500.001,9000.001,35000.001,55000.001,80000.001},{0,105,555,1005,2755,5505,13505})</f>
        <v>18300</v>
      </c>
      <c r="AF50" s="2">
        <f>12*ROUND(MAX(($B50-3500)*{0.03,0.1,0.2,0.25,0.3,0.35,0.45}-{0,105,555,1005,2755,5505,13505},0),2)+LOOKUP(AF$2/12,{0,1500.001,4500.001,9000.001,35000.001,55000.001,80000.001},{0.03,0.1,0.2,0.25,0.3,0.35,0.45})*AF$2-LOOKUP(AF$2/12,{0,1500.001,4500.001,9000.001,35000.001,55000.001,80000.001},{0,105,555,1005,2755,5505,13505})</f>
        <v>18330</v>
      </c>
      <c r="AG50" s="2">
        <f>12*ROUND(MAX(($B50-3500)*{0.03,0.1,0.2,0.25,0.3,0.35,0.45}-{0,105,555,1005,2755,5505,13505},0),2)+LOOKUP(AG$2/12,{0,1500.001,4500.001,9000.001,35000.001,55000.001,80000.001},{0.03,0.1,0.2,0.25,0.3,0.35,0.45})*AG$2-LOOKUP(AG$2/12,{0,1500.001,4500.001,9000.001,35000.001,55000.001,80000.001},{0,105,555,1005,2755,5505,13505})</f>
        <v>18360</v>
      </c>
      <c r="AH50" s="2">
        <f>12*ROUND(MAX(($B50-3500)*{0.03,0.1,0.2,0.25,0.3,0.35,0.45}-{0,105,555,1005,2755,5505,13505},0),2)+LOOKUP(AH$2/12,{0,1500.001,4500.001,9000.001,35000.001,55000.001,80000.001},{0.03,0.1,0.2,0.25,0.3,0.35,0.45})*AH$2-LOOKUP(AH$2/12,{0,1500.001,4500.001,9000.001,35000.001,55000.001,80000.001},{0,105,555,1005,2755,5505,13505})</f>
        <v>18390</v>
      </c>
      <c r="AI50" s="2">
        <f>12*ROUND(MAX(($B50-3500)*{0.03,0.1,0.2,0.25,0.3,0.35,0.45}-{0,105,555,1005,2755,5505,13505},0),2)+LOOKUP(AI$2/12,{0,1500.001,4500.001,9000.001,35000.001,55000.001,80000.001},{0.03,0.1,0.2,0.25,0.3,0.35,0.45})*AI$2-LOOKUP(AI$2/12,{0,1500.001,4500.001,9000.001,35000.001,55000.001,80000.001},{0,105,555,1005,2755,5505,13505})</f>
        <v>18420</v>
      </c>
      <c r="AJ50" s="2">
        <f>12*ROUND(MAX(($B50-3500)*{0.03,0.1,0.2,0.25,0.3,0.35,0.45}-{0,105,555,1005,2755,5505,13505},0),2)+LOOKUP(AJ$2/12,{0,1500.001,4500.001,9000.001,35000.001,55000.001,80000.001},{0.03,0.1,0.2,0.25,0.3,0.35,0.45})*AJ$2-LOOKUP(AJ$2/12,{0,1500.001,4500.001,9000.001,35000.001,55000.001,80000.001},{0,105,555,1005,2755,5505,13505})</f>
        <v>18450</v>
      </c>
      <c r="AK50" s="2">
        <f>12*ROUND(MAX(($B50-3500)*{0.03,0.1,0.2,0.25,0.3,0.35,0.45}-{0,105,555,1005,2755,5505,13505},0),2)+LOOKUP(AK$2/12,{0,1500.001,4500.001,9000.001,35000.001,55000.001,80000.001},{0.03,0.1,0.2,0.25,0.3,0.35,0.45})*AK$2-LOOKUP(AK$2/12,{0,1500.001,4500.001,9000.001,35000.001,55000.001,80000.001},{0,105,555,1005,2755,5505,13505})</f>
        <v>18480</v>
      </c>
      <c r="AL50" s="2">
        <f>12*ROUND(MAX(($B50-3500)*{0.03,0.1,0.2,0.25,0.3,0.35,0.45}-{0,105,555,1005,2755,5505,13505},0),2)+LOOKUP(AL$2/12,{0,1500.001,4500.001,9000.001,35000.001,55000.001,80000.001},{0.03,0.1,0.2,0.25,0.3,0.35,0.45})*AL$2-LOOKUP(AL$2/12,{0,1500.001,4500.001,9000.001,35000.001,55000.001,80000.001},{0,105,555,1005,2755,5505,13505})</f>
        <v>19735</v>
      </c>
      <c r="AM50" s="2">
        <f>12*ROUND(MAX(($B50-3500)*{0.03,0.1,0.2,0.25,0.3,0.35,0.45}-{0,105,555,1005,2755,5505,13505},0),2)+LOOKUP(AM$2/12,{0,1500.001,4500.001,9000.001,35000.001,55000.001,80000.001},{0.03,0.1,0.2,0.25,0.3,0.35,0.45})*AM$2-LOOKUP(AM$2/12,{0,1500.001,4500.001,9000.001,35000.001,55000.001,80000.001},{0,105,555,1005,2755,5505,13505})</f>
        <v>19835</v>
      </c>
      <c r="AN50" s="2">
        <f>12*ROUND(MAX(($B50-3500)*{0.03,0.1,0.2,0.25,0.3,0.35,0.45}-{0,105,555,1005,2755,5505,13505},0),2)+LOOKUP(AN$2/12,{0,1500.001,4500.001,9000.001,35000.001,55000.001,80000.001},{0.03,0.1,0.2,0.25,0.3,0.35,0.45})*AN$2-LOOKUP(AN$2/12,{0,1500.001,4500.001,9000.001,35000.001,55000.001,80000.001},{0,105,555,1005,2755,5505,13505})</f>
        <v>20035</v>
      </c>
      <c r="AO50" s="2">
        <f>12*ROUND(MAX(($B50-3500)*{0.03,0.1,0.2,0.25,0.3,0.35,0.45}-{0,105,555,1005,2755,5505,13505},0),2)+LOOKUP(AO$2/12,{0,1500.001,4500.001,9000.001,35000.001,55000.001,80000.001},{0.03,0.1,0.2,0.25,0.3,0.35,0.45})*AO$2-LOOKUP(AO$2/12,{0,1500.001,4500.001,9000.001,35000.001,55000.001,80000.001},{0,105,555,1005,2755,5505,13505})</f>
        <v>20235</v>
      </c>
      <c r="AP50" s="2">
        <f>12*ROUND(MAX(($B50-3500)*{0.03,0.1,0.2,0.25,0.3,0.35,0.45}-{0,105,555,1005,2755,5505,13505},0),2)+LOOKUP(AP$2/12,{0,1500.001,4500.001,9000.001,35000.001,55000.001,80000.001},{0.03,0.1,0.2,0.25,0.3,0.35,0.45})*AP$2-LOOKUP(AP$2/12,{0,1500.001,4500.001,9000.001,35000.001,55000.001,80000.001},{0,105,555,1005,2755,5505,13505})</f>
        <v>20435</v>
      </c>
      <c r="AQ50" s="2">
        <f>12*ROUND(MAX(($B50-3500)*{0.03,0.1,0.2,0.25,0.3,0.35,0.45}-{0,105,555,1005,2755,5505,13505},0),2)+LOOKUP(AQ$2/12,{0,1500.001,4500.001,9000.001,35000.001,55000.001,80000.001},{0.03,0.1,0.2,0.25,0.3,0.35,0.45})*AQ$2-LOOKUP(AQ$2/12,{0,1500.001,4500.001,9000.001,35000.001,55000.001,80000.001},{0,105,555,1005,2755,5505,13505})</f>
        <v>20635</v>
      </c>
      <c r="AR50" s="2">
        <f>12*ROUND(MAX(($B50-3500)*{0.03,0.1,0.2,0.25,0.3,0.35,0.45}-{0,105,555,1005,2755,5505,13505},0),2)+LOOKUP(AR$2/12,{0,1500.001,4500.001,9000.001,35000.001,55000.001,80000.001},{0.03,0.1,0.2,0.25,0.3,0.35,0.45})*AR$2-LOOKUP(AR$2/12,{0,1500.001,4500.001,9000.001,35000.001,55000.001,80000.001},{0,105,555,1005,2755,5505,13505})</f>
        <v>20835</v>
      </c>
      <c r="AS50" s="2">
        <f>12*ROUND(MAX(($B50-3500)*{0.03,0.1,0.2,0.25,0.3,0.35,0.45}-{0,105,555,1005,2755,5505,13505},0),2)+LOOKUP(AS$2/12,{0,1500.001,4500.001,9000.001,35000.001,55000.001,80000.001},{0.03,0.1,0.2,0.25,0.3,0.35,0.45})*AS$2-LOOKUP(AS$2/12,{0,1500.001,4500.001,9000.001,35000.001,55000.001,80000.001},{0,105,555,1005,2755,5505,13505})</f>
        <v>21335</v>
      </c>
      <c r="AT50" s="12">
        <f>12*ROUND(MAX(($B50-3500)*{0.03,0.1,0.2,0.25,0.3,0.35,0.45}-{0,105,555,1005,2755,5505,13505},0),2)+LOOKUP(AT$2/12,{0,1500.001,4500.001,9000.001,35000.001,55000.001,80000.001},{0.03,0.1,0.2,0.25,0.3,0.35,0.45})*AT$2-LOOKUP(AT$2/12,{0,1500.001,4500.001,9000.001,35000.001,55000.001,80000.001},{0,105,555,1005,2755,5505,13505})</f>
        <v>21835</v>
      </c>
      <c r="AU50" s="2">
        <f>12*ROUND(MAX(($B50-3500)*{0.03,0.1,0.2,0.25,0.3,0.35,0.45}-{0,105,555,1005,2755,5505,13505},0),2)+LOOKUP(AU$2/12,{0,1500.001,4500.001,9000.001,35000.001,55000.001,80000.001},{0.03,0.1,0.2,0.25,0.3,0.35,0.45})*AU$2-LOOKUP(AU$2/12,{0,1500.001,4500.001,9000.001,35000.001,55000.001,80000.001},{0,105,555,1005,2755,5505,13505})</f>
        <v>22335</v>
      </c>
      <c r="AV50" s="2">
        <f>12*ROUND(MAX(($B50-3500)*{0.03,0.1,0.2,0.25,0.3,0.35,0.45}-{0,105,555,1005,2755,5505,13505},0),2)+LOOKUP(AV$2/12,{0,1500.001,4500.001,9000.001,35000.001,55000.001,80000.001},{0.03,0.1,0.2,0.25,0.3,0.35,0.45})*AV$2-LOOKUP(AV$2/12,{0,1500.001,4500.001,9000.001,35000.001,55000.001,80000.001},{0,105,555,1005,2755,5505,13505})</f>
        <v>22835</v>
      </c>
      <c r="AW50" s="2">
        <f>12*ROUND(MAX(($B50-3500)*{0.03,0.1,0.2,0.25,0.3,0.35,0.45}-{0,105,555,1005,2755,5505,13505},0),2)+LOOKUP(AW$2/12,{0,1500.001,4500.001,9000.001,35000.001,55000.001,80000.001},{0.03,0.1,0.2,0.25,0.3,0.35,0.45})*AW$2-LOOKUP(AW$2/12,{0,1500.001,4500.001,9000.001,35000.001,55000.001,80000.001},{0,105,555,1005,2755,5505,13505})</f>
        <v>28385</v>
      </c>
      <c r="AX50" s="2">
        <f>12*ROUND(MAX(($B50-3500)*{0.03,0.1,0.2,0.25,0.3,0.35,0.45}-{0,105,555,1005,2755,5505,13505},0),2)+LOOKUP(AX$2/12,{0,1500.001,4500.001,9000.001,35000.001,55000.001,80000.001},{0.03,0.1,0.2,0.25,0.3,0.35,0.45})*AX$2-LOOKUP(AX$2/12,{0,1500.001,4500.001,9000.001,35000.001,55000.001,80000.001},{0,105,555,1005,2755,5505,13505})</f>
        <v>29385</v>
      </c>
      <c r="AY50" s="2">
        <f>12*ROUND(MAX(($B50-3500)*{0.03,0.1,0.2,0.25,0.3,0.35,0.45}-{0,105,555,1005,2755,5505,13505},0),2)+LOOKUP(AY$2/12,{0,1500.001,4500.001,9000.001,35000.001,55000.001,80000.001},{0.03,0.1,0.2,0.25,0.3,0.35,0.45})*AY$2-LOOKUP(AY$2/12,{0,1500.001,4500.001,9000.001,35000.001,55000.001,80000.001},{0,105,555,1005,2755,5505,13505})</f>
        <v>30385</v>
      </c>
      <c r="AZ50" s="2">
        <f>12*ROUND(MAX(($B50-3500)*{0.03,0.1,0.2,0.25,0.3,0.35,0.45}-{0,105,555,1005,2755,5505,13505},0),2)+LOOKUP(AZ$2/12,{0,1500.001,4500.001,9000.001,35000.001,55000.001,80000.001},{0.03,0.1,0.2,0.25,0.3,0.35,0.45})*AZ$2-LOOKUP(AZ$2/12,{0,1500.001,4500.001,9000.001,35000.001,55000.001,80000.001},{0,105,555,1005,2755,5505,13505})</f>
        <v>31385</v>
      </c>
      <c r="BA50" s="2">
        <f>12*ROUND(MAX(($B50-3500)*{0.03,0.1,0.2,0.25,0.3,0.35,0.45}-{0,105,555,1005,2755,5505,13505},0),2)+LOOKUP(BA$2/12,{0,1500.001,4500.001,9000.001,35000.001,55000.001,80000.001},{0.03,0.1,0.2,0.25,0.3,0.35,0.45})*BA$2-LOOKUP(BA$2/12,{0,1500.001,4500.001,9000.001,35000.001,55000.001,80000.001},{0,105,555,1005,2755,5505,13505})</f>
        <v>32385</v>
      </c>
      <c r="BB50" s="2">
        <f>12*ROUND(MAX(($B50-3500)*{0.03,0.1,0.2,0.25,0.3,0.35,0.45}-{0,105,555,1005,2755,5505,13505},0),2)+LOOKUP(BB$2/12,{0,1500.001,4500.001,9000.001,35000.001,55000.001,80000.001},{0.03,0.1,0.2,0.25,0.3,0.35,0.45})*BB$2-LOOKUP(BB$2/12,{0,1500.001,4500.001,9000.001,35000.001,55000.001,80000.001},{0,105,555,1005,2755,5505,13505})</f>
        <v>33385</v>
      </c>
      <c r="BC50" s="2">
        <f>12*ROUND(MAX(($B50-3500)*{0.03,0.1,0.2,0.25,0.3,0.35,0.45}-{0,105,555,1005,2755,5505,13505},0),2)+LOOKUP(BC$2/12,{0,1500.001,4500.001,9000.001,35000.001,55000.001,80000.001},{0.03,0.1,0.2,0.25,0.3,0.35,0.45})*BC$2-LOOKUP(BC$2/12,{0,1500.001,4500.001,9000.001,35000.001,55000.001,80000.001},{0,105,555,1005,2755,5505,13505})</f>
        <v>34385</v>
      </c>
      <c r="BD50" s="2">
        <f>12*ROUND(MAX(($B50-3500)*{0.03,0.1,0.2,0.25,0.3,0.35,0.45}-{0,105,555,1005,2755,5505,13505},0),2)+LOOKUP(BD$2/12,{0,1500.001,4500.001,9000.001,35000.001,55000.001,80000.001},{0.03,0.1,0.2,0.25,0.3,0.35,0.45})*BD$2-LOOKUP(BD$2/12,{0,1500.001,4500.001,9000.001,35000.001,55000.001,80000.001},{0,105,555,1005,2755,5505,13505})</f>
        <v>35385</v>
      </c>
      <c r="BE50" s="2">
        <f>12*ROUND(MAX(($B50-3500)*{0.03,0.1,0.2,0.25,0.3,0.35,0.45}-{0,105,555,1005,2755,5505,13505},0),2)+LOOKUP(BE$2/12,{0,1500.001,4500.001,9000.001,35000.001,55000.001,80000.001},{0.03,0.1,0.2,0.25,0.3,0.35,0.45})*BE$2-LOOKUP(BE$2/12,{0,1500.001,4500.001,9000.001,35000.001,55000.001,80000.001},{0,105,555,1005,2755,5505,13505})</f>
        <v>36385</v>
      </c>
      <c r="BF50" s="2">
        <f>12*ROUND(MAX(($B50-3500)*{0.03,0.1,0.2,0.25,0.3,0.35,0.45}-{0,105,555,1005,2755,5505,13505},0),2)+LOOKUP(BF$2/12,{0,1500.001,4500.001,9000.001,35000.001,55000.001,80000.001},{0.03,0.1,0.2,0.25,0.3,0.35,0.45})*BF$2-LOOKUP(BF$2/12,{0,1500.001,4500.001,9000.001,35000.001,55000.001,80000.001},{0,105,555,1005,2755,5505,13505})</f>
        <v>37385</v>
      </c>
    </row>
    <row r="51" spans="1:58">
      <c r="A51" s="21"/>
      <c r="B51" s="22">
        <v>14000</v>
      </c>
      <c r="C51" s="27">
        <f>12*ROUND(MAX(($B51-3500)*{0.03,0.1,0.2,0.25,0.3,0.35,0.45}-{0,105,555,1005,2755,5505,13505},0),2)+LOOKUP(C$2/12,{0,1500.001,4500.001,9000.001,35000.001,55000.001,80000.001},{0.03,0.1,0.2,0.25,0.3,0.35,0.45})*C$2-LOOKUP(C$2/12,{0,1500.001,4500.001,9000.001,35000.001,55000.001,80000.001},{0,105,555,1005,2755,5505,13505})</f>
        <v>19440</v>
      </c>
      <c r="D51" s="27">
        <f>12*ROUND(MAX(($B51-3500)*{0.03,0.1,0.2,0.25,0.3,0.35,0.45}-{0,105,555,1005,2755,5505,13505},0),2)+LOOKUP(D$2/12,{0,1500.001,4500.001,9000.001,35000.001,55000.001,80000.001},{0.03,0.1,0.2,0.25,0.3,0.35,0.45})*D$2-LOOKUP(D$2/12,{0,1500.001,4500.001,9000.001,35000.001,55000.001,80000.001},{0,105,555,1005,2755,5505,13505})</f>
        <v>19446</v>
      </c>
      <c r="E51" s="27">
        <f>12*ROUND(MAX(($B51-3500)*{0.03,0.1,0.2,0.25,0.3,0.35,0.45}-{0,105,555,1005,2755,5505,13505},0),2)+LOOKUP(E$2/12,{0,1500.001,4500.001,9000.001,35000.001,55000.001,80000.001},{0.03,0.1,0.2,0.25,0.3,0.35,0.45})*E$2-LOOKUP(E$2/12,{0,1500.001,4500.001,9000.001,35000.001,55000.001,80000.001},{0,105,555,1005,2755,5505,13505})</f>
        <v>19452</v>
      </c>
      <c r="F51" s="27">
        <f>12*ROUND(MAX(($B51-3500)*{0.03,0.1,0.2,0.25,0.3,0.35,0.45}-{0,105,555,1005,2755,5505,13505},0),2)+LOOKUP(F$2/12,{0,1500.001,4500.001,9000.001,35000.001,55000.001,80000.001},{0.03,0.1,0.2,0.25,0.3,0.35,0.45})*F$2-LOOKUP(F$2/12,{0,1500.001,4500.001,9000.001,35000.001,55000.001,80000.001},{0,105,555,1005,2755,5505,13505})</f>
        <v>19458</v>
      </c>
      <c r="G51" s="27">
        <f>12*ROUND(MAX(($B51-3500)*{0.03,0.1,0.2,0.25,0.3,0.35,0.45}-{0,105,555,1005,2755,5505,13505},0),2)+LOOKUP(G$2/12,{0,1500.001,4500.001,9000.001,35000.001,55000.001,80000.001},{0.03,0.1,0.2,0.25,0.3,0.35,0.45})*G$2-LOOKUP(G$2/12,{0,1500.001,4500.001,9000.001,35000.001,55000.001,80000.001},{0,105,555,1005,2755,5505,13505})</f>
        <v>19464</v>
      </c>
      <c r="H51" s="27">
        <f>12*ROUND(MAX(($B51-3500)*{0.03,0.1,0.2,0.25,0.3,0.35,0.45}-{0,105,555,1005,2755,5505,13505},0),2)+LOOKUP(H$2/12,{0,1500.001,4500.001,9000.001,35000.001,55000.001,80000.001},{0.03,0.1,0.2,0.25,0.3,0.35,0.45})*H$2-LOOKUP(H$2/12,{0,1500.001,4500.001,9000.001,35000.001,55000.001,80000.001},{0,105,555,1005,2755,5505,13505})</f>
        <v>19470</v>
      </c>
      <c r="I51" s="27">
        <f>12*ROUND(MAX(($B51-3500)*{0.03,0.1,0.2,0.25,0.3,0.35,0.45}-{0,105,555,1005,2755,5505,13505},0),2)+LOOKUP(I$2/12,{0,1500.001,4500.001,9000.001,35000.001,55000.001,80000.001},{0.03,0.1,0.2,0.25,0.3,0.35,0.45})*I$2-LOOKUP(I$2/12,{0,1500.001,4500.001,9000.001,35000.001,55000.001,80000.001},{0,105,555,1005,2755,5505,13505})</f>
        <v>19476</v>
      </c>
      <c r="J51" s="27">
        <f>12*ROUND(MAX(($B51-3500)*{0.03,0.1,0.2,0.25,0.3,0.35,0.45}-{0,105,555,1005,2755,5505,13505},0),2)+LOOKUP(J$2/12,{0,1500.001,4500.001,9000.001,35000.001,55000.001,80000.001},{0.03,0.1,0.2,0.25,0.3,0.35,0.45})*J$2-LOOKUP(J$2/12,{0,1500.001,4500.001,9000.001,35000.001,55000.001,80000.001},{0,105,555,1005,2755,5505,13505})</f>
        <v>19482</v>
      </c>
      <c r="K51" s="27">
        <f>12*ROUND(MAX(($B51-3500)*{0.03,0.1,0.2,0.25,0.3,0.35,0.45}-{0,105,555,1005,2755,5505,13505},0),2)+LOOKUP(K$2/12,{0,1500.001,4500.001,9000.001,35000.001,55000.001,80000.001},{0.03,0.1,0.2,0.25,0.3,0.35,0.45})*K$2-LOOKUP(K$2/12,{0,1500.001,4500.001,9000.001,35000.001,55000.001,80000.001},{0,105,555,1005,2755,5505,13505})</f>
        <v>19488</v>
      </c>
      <c r="L51" s="27">
        <f>12*ROUND(MAX(($B51-3500)*{0.03,0.1,0.2,0.25,0.3,0.35,0.45}-{0,105,555,1005,2755,5505,13505},0),2)+LOOKUP(L$2/12,{0,1500.001,4500.001,9000.001,35000.001,55000.001,80000.001},{0.03,0.1,0.2,0.25,0.3,0.35,0.45})*L$2-LOOKUP(L$2/12,{0,1500.001,4500.001,9000.001,35000.001,55000.001,80000.001},{0,105,555,1005,2755,5505,13505})</f>
        <v>19494</v>
      </c>
      <c r="M51" s="13">
        <f>12*ROUND(MAX(($B51-3500)*{0.03,0.1,0.2,0.25,0.3,0.35,0.45}-{0,105,555,1005,2755,5505,13505},0),2)+LOOKUP(M$2/12,{0,1500.001,4500.001,9000.001,35000.001,55000.001,80000.001},{0.03,0.1,0.2,0.25,0.3,0.35,0.45})*M$2-LOOKUP(M$2/12,{0,1500.001,4500.001,9000.001,35000.001,55000.001,80000.001},{0,105,555,1005,2755,5505,13505})</f>
        <v>19500</v>
      </c>
      <c r="N51" s="27">
        <f>12*ROUND(MAX(($B51-3500)*{0.03,0.1,0.2,0.25,0.3,0.35,0.45}-{0,105,555,1005,2755,5505,13505},0),2)+LOOKUP(N$2/12,{0,1500.001,4500.001,9000.001,35000.001,55000.001,80000.001},{0.03,0.1,0.2,0.25,0.3,0.35,0.45})*N$2-LOOKUP(N$2/12,{0,1500.001,4500.001,9000.001,35000.001,55000.001,80000.001},{0,105,555,1005,2755,5505,13505})</f>
        <v>19515</v>
      </c>
      <c r="O51" s="27">
        <f>12*ROUND(MAX(($B51-3500)*{0.03,0.1,0.2,0.25,0.3,0.35,0.45}-{0,105,555,1005,2755,5505,13505},0),2)+LOOKUP(O$2/12,{0,1500.001,4500.001,9000.001,35000.001,55000.001,80000.001},{0.03,0.1,0.2,0.25,0.3,0.35,0.45})*O$2-LOOKUP(O$2/12,{0,1500.001,4500.001,9000.001,35000.001,55000.001,80000.001},{0,105,555,1005,2755,5505,13505})</f>
        <v>19530</v>
      </c>
      <c r="P51" s="27">
        <f>12*ROUND(MAX(($B51-3500)*{0.03,0.1,0.2,0.25,0.3,0.35,0.45}-{0,105,555,1005,2755,5505,13505},0),2)+LOOKUP(P$2/12,{0,1500.001,4500.001,9000.001,35000.001,55000.001,80000.001},{0.03,0.1,0.2,0.25,0.3,0.35,0.45})*P$2-LOOKUP(P$2/12,{0,1500.001,4500.001,9000.001,35000.001,55000.001,80000.001},{0,105,555,1005,2755,5505,13505})</f>
        <v>19545</v>
      </c>
      <c r="Q51" s="27">
        <f>12*ROUND(MAX(($B51-3500)*{0.03,0.1,0.2,0.25,0.3,0.35,0.45}-{0,105,555,1005,2755,5505,13505},0),2)+LOOKUP(Q$2/12,{0,1500.001,4500.001,9000.001,35000.001,55000.001,80000.001},{0.03,0.1,0.2,0.25,0.3,0.35,0.45})*Q$2-LOOKUP(Q$2/12,{0,1500.001,4500.001,9000.001,35000.001,55000.001,80000.001},{0,105,555,1005,2755,5505,13505})</f>
        <v>19560</v>
      </c>
      <c r="R51" s="27">
        <f>12*ROUND(MAX(($B51-3500)*{0.03,0.1,0.2,0.25,0.3,0.35,0.45}-{0,105,555,1005,2755,5505,13505},0),2)+LOOKUP(R$2/12,{0,1500.001,4500.001,9000.001,35000.001,55000.001,80000.001},{0.03,0.1,0.2,0.25,0.3,0.35,0.45})*R$2-LOOKUP(R$2/12,{0,1500.001,4500.001,9000.001,35000.001,55000.001,80000.001},{0,105,555,1005,2755,5505,13505})</f>
        <v>19575</v>
      </c>
      <c r="S51" s="27">
        <f>12*ROUND(MAX(($B51-3500)*{0.03,0.1,0.2,0.25,0.3,0.35,0.45}-{0,105,555,1005,2755,5505,13505},0),2)+LOOKUP(S$2/12,{0,1500.001,4500.001,9000.001,35000.001,55000.001,80000.001},{0.03,0.1,0.2,0.25,0.3,0.35,0.45})*S$2-LOOKUP(S$2/12,{0,1500.001,4500.001,9000.001,35000.001,55000.001,80000.001},{0,105,555,1005,2755,5505,13505})</f>
        <v>19590</v>
      </c>
      <c r="T51" s="2">
        <f>12*ROUND(MAX(($B51-3500)*{0.03,0.1,0.2,0.25,0.3,0.35,0.45}-{0,105,555,1005,2755,5505,13505},0),2)+LOOKUP(T$2/12,{0,1500.001,4500.001,9000.001,35000.001,55000.001,80000.001},{0.03,0.1,0.2,0.25,0.3,0.35,0.45})*T$2-LOOKUP(T$2/12,{0,1500.001,4500.001,9000.001,35000.001,55000.001,80000.001},{0,105,555,1005,2755,5505,13505})</f>
        <v>19605</v>
      </c>
      <c r="U51" s="2">
        <f>12*ROUND(MAX(($B51-3500)*{0.03,0.1,0.2,0.25,0.3,0.35,0.45}-{0,105,555,1005,2755,5505,13505},0),2)+LOOKUP(U$2/12,{0,1500.001,4500.001,9000.001,35000.001,55000.001,80000.001},{0.03,0.1,0.2,0.25,0.3,0.35,0.45})*U$2-LOOKUP(U$2/12,{0,1500.001,4500.001,9000.001,35000.001,55000.001,80000.001},{0,105,555,1005,2755,5505,13505})</f>
        <v>19620</v>
      </c>
      <c r="V51" s="2">
        <f>12*ROUND(MAX(($B51-3500)*{0.03,0.1,0.2,0.25,0.3,0.35,0.45}-{0,105,555,1005,2755,5505,13505},0),2)+LOOKUP(V$2/12,{0,1500.001,4500.001,9000.001,35000.001,55000.001,80000.001},{0.03,0.1,0.2,0.25,0.3,0.35,0.45})*V$2-LOOKUP(V$2/12,{0,1500.001,4500.001,9000.001,35000.001,55000.001,80000.001},{0,105,555,1005,2755,5505,13505})</f>
        <v>19635</v>
      </c>
      <c r="W51" s="2">
        <f>12*ROUND(MAX(($B51-3500)*{0.03,0.1,0.2,0.25,0.3,0.35,0.45}-{0,105,555,1005,2755,5505,13505},0),2)+LOOKUP(W$2/12,{0,1500.001,4500.001,9000.001,35000.001,55000.001,80000.001},{0.03,0.1,0.2,0.25,0.3,0.35,0.45})*W$2-LOOKUP(W$2/12,{0,1500.001,4500.001,9000.001,35000.001,55000.001,80000.001},{0,105,555,1005,2755,5505,13505})</f>
        <v>19650</v>
      </c>
      <c r="X51" s="2">
        <f>12*ROUND(MAX(($B51-3500)*{0.03,0.1,0.2,0.25,0.3,0.35,0.45}-{0,105,555,1005,2755,5505,13505},0),2)+LOOKUP(X$2/12,{0,1500.001,4500.001,9000.001,35000.001,55000.001,80000.001},{0.03,0.1,0.2,0.25,0.3,0.35,0.45})*X$2-LOOKUP(X$2/12,{0,1500.001,4500.001,9000.001,35000.001,55000.001,80000.001},{0,105,555,1005,2755,5505,13505})</f>
        <v>19665</v>
      </c>
      <c r="Y51" s="2">
        <f>12*ROUND(MAX(($B51-3500)*{0.03,0.1,0.2,0.25,0.3,0.35,0.45}-{0,105,555,1005,2755,5505,13505},0),2)+LOOKUP(Y$2/12,{0,1500.001,4500.001,9000.001,35000.001,55000.001,80000.001},{0.03,0.1,0.2,0.25,0.3,0.35,0.45})*Y$2-LOOKUP(Y$2/12,{0,1500.001,4500.001,9000.001,35000.001,55000.001,80000.001},{0,105,555,1005,2755,5505,13505})</f>
        <v>19680</v>
      </c>
      <c r="Z51" s="2">
        <f>12*ROUND(MAX(($B51-3500)*{0.03,0.1,0.2,0.25,0.3,0.35,0.45}-{0,105,555,1005,2755,5505,13505},0),2)+LOOKUP(Z$2/12,{0,1500.001,4500.001,9000.001,35000.001,55000.001,80000.001},{0.03,0.1,0.2,0.25,0.3,0.35,0.45})*Z$2-LOOKUP(Z$2/12,{0,1500.001,4500.001,9000.001,35000.001,55000.001,80000.001},{0,105,555,1005,2755,5505,13505})</f>
        <v>19695</v>
      </c>
      <c r="AA51" s="2">
        <f>12*ROUND(MAX(($B51-3500)*{0.03,0.1,0.2,0.25,0.3,0.35,0.45}-{0,105,555,1005,2755,5505,13505},0),2)+LOOKUP(AA$2/12,{0,1500.001,4500.001,9000.001,35000.001,55000.001,80000.001},{0.03,0.1,0.2,0.25,0.3,0.35,0.45})*AA$2-LOOKUP(AA$2/12,{0,1500.001,4500.001,9000.001,35000.001,55000.001,80000.001},{0,105,555,1005,2755,5505,13505})</f>
        <v>19710</v>
      </c>
      <c r="AB51" s="2">
        <f>12*ROUND(MAX(($B51-3500)*{0.03,0.1,0.2,0.25,0.3,0.35,0.45}-{0,105,555,1005,2755,5505,13505},0),2)+LOOKUP(AB$2/12,{0,1500.001,4500.001,9000.001,35000.001,55000.001,80000.001},{0.03,0.1,0.2,0.25,0.3,0.35,0.45})*AB$2-LOOKUP(AB$2/12,{0,1500.001,4500.001,9000.001,35000.001,55000.001,80000.001},{0,105,555,1005,2755,5505,13505})</f>
        <v>19725</v>
      </c>
      <c r="AC51" s="12">
        <f>12*ROUND(MAX(($B51-3500)*{0.03,0.1,0.2,0.25,0.3,0.35,0.45}-{0,105,555,1005,2755,5505,13505},0),2)+LOOKUP(AC$2/12,{0,1500.001,4500.001,9000.001,35000.001,55000.001,80000.001},{0.03,0.1,0.2,0.25,0.3,0.35,0.45})*AC$2-LOOKUP(AC$2/12,{0,1500.001,4500.001,9000.001,35000.001,55000.001,80000.001},{0,105,555,1005,2755,5505,13505})</f>
        <v>19740</v>
      </c>
      <c r="AD51" s="2">
        <f>12*ROUND(MAX(($B51-3500)*{0.03,0.1,0.2,0.25,0.3,0.35,0.45}-{0,105,555,1005,2755,5505,13505},0),2)+LOOKUP(AD$2/12,{0,1500.001,4500.001,9000.001,35000.001,55000.001,80000.001},{0.03,0.1,0.2,0.25,0.3,0.35,0.45})*AD$2-LOOKUP(AD$2/12,{0,1500.001,4500.001,9000.001,35000.001,55000.001,80000.001},{0,105,555,1005,2755,5505,13505})</f>
        <v>19770</v>
      </c>
      <c r="AE51" s="2">
        <f>12*ROUND(MAX(($B51-3500)*{0.03,0.1,0.2,0.25,0.3,0.35,0.45}-{0,105,555,1005,2755,5505,13505},0),2)+LOOKUP(AE$2/12,{0,1500.001,4500.001,9000.001,35000.001,55000.001,80000.001},{0.03,0.1,0.2,0.25,0.3,0.35,0.45})*AE$2-LOOKUP(AE$2/12,{0,1500.001,4500.001,9000.001,35000.001,55000.001,80000.001},{0,105,555,1005,2755,5505,13505})</f>
        <v>19800</v>
      </c>
      <c r="AF51" s="2">
        <f>12*ROUND(MAX(($B51-3500)*{0.03,0.1,0.2,0.25,0.3,0.35,0.45}-{0,105,555,1005,2755,5505,13505},0),2)+LOOKUP(AF$2/12,{0,1500.001,4500.001,9000.001,35000.001,55000.001,80000.001},{0.03,0.1,0.2,0.25,0.3,0.35,0.45})*AF$2-LOOKUP(AF$2/12,{0,1500.001,4500.001,9000.001,35000.001,55000.001,80000.001},{0,105,555,1005,2755,5505,13505})</f>
        <v>19830</v>
      </c>
      <c r="AG51" s="2">
        <f>12*ROUND(MAX(($B51-3500)*{0.03,0.1,0.2,0.25,0.3,0.35,0.45}-{0,105,555,1005,2755,5505,13505},0),2)+LOOKUP(AG$2/12,{0,1500.001,4500.001,9000.001,35000.001,55000.001,80000.001},{0.03,0.1,0.2,0.25,0.3,0.35,0.45})*AG$2-LOOKUP(AG$2/12,{0,1500.001,4500.001,9000.001,35000.001,55000.001,80000.001},{0,105,555,1005,2755,5505,13505})</f>
        <v>19860</v>
      </c>
      <c r="AH51" s="2">
        <f>12*ROUND(MAX(($B51-3500)*{0.03,0.1,0.2,0.25,0.3,0.35,0.45}-{0,105,555,1005,2755,5505,13505},0),2)+LOOKUP(AH$2/12,{0,1500.001,4500.001,9000.001,35000.001,55000.001,80000.001},{0.03,0.1,0.2,0.25,0.3,0.35,0.45})*AH$2-LOOKUP(AH$2/12,{0,1500.001,4500.001,9000.001,35000.001,55000.001,80000.001},{0,105,555,1005,2755,5505,13505})</f>
        <v>19890</v>
      </c>
      <c r="AI51" s="2">
        <f>12*ROUND(MAX(($B51-3500)*{0.03,0.1,0.2,0.25,0.3,0.35,0.45}-{0,105,555,1005,2755,5505,13505},0),2)+LOOKUP(AI$2/12,{0,1500.001,4500.001,9000.001,35000.001,55000.001,80000.001},{0.03,0.1,0.2,0.25,0.3,0.35,0.45})*AI$2-LOOKUP(AI$2/12,{0,1500.001,4500.001,9000.001,35000.001,55000.001,80000.001},{0,105,555,1005,2755,5505,13505})</f>
        <v>19920</v>
      </c>
      <c r="AJ51" s="2">
        <f>12*ROUND(MAX(($B51-3500)*{0.03,0.1,0.2,0.25,0.3,0.35,0.45}-{0,105,555,1005,2755,5505,13505},0),2)+LOOKUP(AJ$2/12,{0,1500.001,4500.001,9000.001,35000.001,55000.001,80000.001},{0.03,0.1,0.2,0.25,0.3,0.35,0.45})*AJ$2-LOOKUP(AJ$2/12,{0,1500.001,4500.001,9000.001,35000.001,55000.001,80000.001},{0,105,555,1005,2755,5505,13505})</f>
        <v>19950</v>
      </c>
      <c r="AK51" s="2">
        <f>12*ROUND(MAX(($B51-3500)*{0.03,0.1,0.2,0.25,0.3,0.35,0.45}-{0,105,555,1005,2755,5505,13505},0),2)+LOOKUP(AK$2/12,{0,1500.001,4500.001,9000.001,35000.001,55000.001,80000.001},{0.03,0.1,0.2,0.25,0.3,0.35,0.45})*AK$2-LOOKUP(AK$2/12,{0,1500.001,4500.001,9000.001,35000.001,55000.001,80000.001},{0,105,555,1005,2755,5505,13505})</f>
        <v>19980</v>
      </c>
      <c r="AL51" s="2">
        <f>12*ROUND(MAX(($B51-3500)*{0.03,0.1,0.2,0.25,0.3,0.35,0.45}-{0,105,555,1005,2755,5505,13505},0),2)+LOOKUP(AL$2/12,{0,1500.001,4500.001,9000.001,35000.001,55000.001,80000.001},{0.03,0.1,0.2,0.25,0.3,0.35,0.45})*AL$2-LOOKUP(AL$2/12,{0,1500.001,4500.001,9000.001,35000.001,55000.001,80000.001},{0,105,555,1005,2755,5505,13505})</f>
        <v>21235</v>
      </c>
      <c r="AM51" s="2">
        <f>12*ROUND(MAX(($B51-3500)*{0.03,0.1,0.2,0.25,0.3,0.35,0.45}-{0,105,555,1005,2755,5505,13505},0),2)+LOOKUP(AM$2/12,{0,1500.001,4500.001,9000.001,35000.001,55000.001,80000.001},{0.03,0.1,0.2,0.25,0.3,0.35,0.45})*AM$2-LOOKUP(AM$2/12,{0,1500.001,4500.001,9000.001,35000.001,55000.001,80000.001},{0,105,555,1005,2755,5505,13505})</f>
        <v>21335</v>
      </c>
      <c r="AN51" s="2">
        <f>12*ROUND(MAX(($B51-3500)*{0.03,0.1,0.2,0.25,0.3,0.35,0.45}-{0,105,555,1005,2755,5505,13505},0),2)+LOOKUP(AN$2/12,{0,1500.001,4500.001,9000.001,35000.001,55000.001,80000.001},{0.03,0.1,0.2,0.25,0.3,0.35,0.45})*AN$2-LOOKUP(AN$2/12,{0,1500.001,4500.001,9000.001,35000.001,55000.001,80000.001},{0,105,555,1005,2755,5505,13505})</f>
        <v>21535</v>
      </c>
      <c r="AO51" s="2">
        <f>12*ROUND(MAX(($B51-3500)*{0.03,0.1,0.2,0.25,0.3,0.35,0.45}-{0,105,555,1005,2755,5505,13505},0),2)+LOOKUP(AO$2/12,{0,1500.001,4500.001,9000.001,35000.001,55000.001,80000.001},{0.03,0.1,0.2,0.25,0.3,0.35,0.45})*AO$2-LOOKUP(AO$2/12,{0,1500.001,4500.001,9000.001,35000.001,55000.001,80000.001},{0,105,555,1005,2755,5505,13505})</f>
        <v>21735</v>
      </c>
      <c r="AP51" s="2">
        <f>12*ROUND(MAX(($B51-3500)*{0.03,0.1,0.2,0.25,0.3,0.35,0.45}-{0,105,555,1005,2755,5505,13505},0),2)+LOOKUP(AP$2/12,{0,1500.001,4500.001,9000.001,35000.001,55000.001,80000.001},{0.03,0.1,0.2,0.25,0.3,0.35,0.45})*AP$2-LOOKUP(AP$2/12,{0,1500.001,4500.001,9000.001,35000.001,55000.001,80000.001},{0,105,555,1005,2755,5505,13505})</f>
        <v>21935</v>
      </c>
      <c r="AQ51" s="2">
        <f>12*ROUND(MAX(($B51-3500)*{0.03,0.1,0.2,0.25,0.3,0.35,0.45}-{0,105,555,1005,2755,5505,13505},0),2)+LOOKUP(AQ$2/12,{0,1500.001,4500.001,9000.001,35000.001,55000.001,80000.001},{0.03,0.1,0.2,0.25,0.3,0.35,0.45})*AQ$2-LOOKUP(AQ$2/12,{0,1500.001,4500.001,9000.001,35000.001,55000.001,80000.001},{0,105,555,1005,2755,5505,13505})</f>
        <v>22135</v>
      </c>
      <c r="AR51" s="2">
        <f>12*ROUND(MAX(($B51-3500)*{0.03,0.1,0.2,0.25,0.3,0.35,0.45}-{0,105,555,1005,2755,5505,13505},0),2)+LOOKUP(AR$2/12,{0,1500.001,4500.001,9000.001,35000.001,55000.001,80000.001},{0.03,0.1,0.2,0.25,0.3,0.35,0.45})*AR$2-LOOKUP(AR$2/12,{0,1500.001,4500.001,9000.001,35000.001,55000.001,80000.001},{0,105,555,1005,2755,5505,13505})</f>
        <v>22335</v>
      </c>
      <c r="AS51" s="2">
        <f>12*ROUND(MAX(($B51-3500)*{0.03,0.1,0.2,0.25,0.3,0.35,0.45}-{0,105,555,1005,2755,5505,13505},0),2)+LOOKUP(AS$2/12,{0,1500.001,4500.001,9000.001,35000.001,55000.001,80000.001},{0.03,0.1,0.2,0.25,0.3,0.35,0.45})*AS$2-LOOKUP(AS$2/12,{0,1500.001,4500.001,9000.001,35000.001,55000.001,80000.001},{0,105,555,1005,2755,5505,13505})</f>
        <v>22835</v>
      </c>
      <c r="AT51" s="12">
        <f>12*ROUND(MAX(($B51-3500)*{0.03,0.1,0.2,0.25,0.3,0.35,0.45}-{0,105,555,1005,2755,5505,13505},0),2)+LOOKUP(AT$2/12,{0,1500.001,4500.001,9000.001,35000.001,55000.001,80000.001},{0.03,0.1,0.2,0.25,0.3,0.35,0.45})*AT$2-LOOKUP(AT$2/12,{0,1500.001,4500.001,9000.001,35000.001,55000.001,80000.001},{0,105,555,1005,2755,5505,13505})</f>
        <v>23335</v>
      </c>
      <c r="AU51" s="2">
        <f>12*ROUND(MAX(($B51-3500)*{0.03,0.1,0.2,0.25,0.3,0.35,0.45}-{0,105,555,1005,2755,5505,13505},0),2)+LOOKUP(AU$2/12,{0,1500.001,4500.001,9000.001,35000.001,55000.001,80000.001},{0.03,0.1,0.2,0.25,0.3,0.35,0.45})*AU$2-LOOKUP(AU$2/12,{0,1500.001,4500.001,9000.001,35000.001,55000.001,80000.001},{0,105,555,1005,2755,5505,13505})</f>
        <v>23835</v>
      </c>
      <c r="AV51" s="2">
        <f>12*ROUND(MAX(($B51-3500)*{0.03,0.1,0.2,0.25,0.3,0.35,0.45}-{0,105,555,1005,2755,5505,13505},0),2)+LOOKUP(AV$2/12,{0,1500.001,4500.001,9000.001,35000.001,55000.001,80000.001},{0.03,0.1,0.2,0.25,0.3,0.35,0.45})*AV$2-LOOKUP(AV$2/12,{0,1500.001,4500.001,9000.001,35000.001,55000.001,80000.001},{0,105,555,1005,2755,5505,13505})</f>
        <v>24335</v>
      </c>
      <c r="AW51" s="2">
        <f>12*ROUND(MAX(($B51-3500)*{0.03,0.1,0.2,0.25,0.3,0.35,0.45}-{0,105,555,1005,2755,5505,13505},0),2)+LOOKUP(AW$2/12,{0,1500.001,4500.001,9000.001,35000.001,55000.001,80000.001},{0.03,0.1,0.2,0.25,0.3,0.35,0.45})*AW$2-LOOKUP(AW$2/12,{0,1500.001,4500.001,9000.001,35000.001,55000.001,80000.001},{0,105,555,1005,2755,5505,13505})</f>
        <v>29885</v>
      </c>
      <c r="AX51" s="2">
        <f>12*ROUND(MAX(($B51-3500)*{0.03,0.1,0.2,0.25,0.3,0.35,0.45}-{0,105,555,1005,2755,5505,13505},0),2)+LOOKUP(AX$2/12,{0,1500.001,4500.001,9000.001,35000.001,55000.001,80000.001},{0.03,0.1,0.2,0.25,0.3,0.35,0.45})*AX$2-LOOKUP(AX$2/12,{0,1500.001,4500.001,9000.001,35000.001,55000.001,80000.001},{0,105,555,1005,2755,5505,13505})</f>
        <v>30885</v>
      </c>
      <c r="AY51" s="2">
        <f>12*ROUND(MAX(($B51-3500)*{0.03,0.1,0.2,0.25,0.3,0.35,0.45}-{0,105,555,1005,2755,5505,13505},0),2)+LOOKUP(AY$2/12,{0,1500.001,4500.001,9000.001,35000.001,55000.001,80000.001},{0.03,0.1,0.2,0.25,0.3,0.35,0.45})*AY$2-LOOKUP(AY$2/12,{0,1500.001,4500.001,9000.001,35000.001,55000.001,80000.001},{0,105,555,1005,2755,5505,13505})</f>
        <v>31885</v>
      </c>
      <c r="AZ51" s="2">
        <f>12*ROUND(MAX(($B51-3500)*{0.03,0.1,0.2,0.25,0.3,0.35,0.45}-{0,105,555,1005,2755,5505,13505},0),2)+LOOKUP(AZ$2/12,{0,1500.001,4500.001,9000.001,35000.001,55000.001,80000.001},{0.03,0.1,0.2,0.25,0.3,0.35,0.45})*AZ$2-LOOKUP(AZ$2/12,{0,1500.001,4500.001,9000.001,35000.001,55000.001,80000.001},{0,105,555,1005,2755,5505,13505})</f>
        <v>32885</v>
      </c>
      <c r="BA51" s="2">
        <f>12*ROUND(MAX(($B51-3500)*{0.03,0.1,0.2,0.25,0.3,0.35,0.45}-{0,105,555,1005,2755,5505,13505},0),2)+LOOKUP(BA$2/12,{0,1500.001,4500.001,9000.001,35000.001,55000.001,80000.001},{0.03,0.1,0.2,0.25,0.3,0.35,0.45})*BA$2-LOOKUP(BA$2/12,{0,1500.001,4500.001,9000.001,35000.001,55000.001,80000.001},{0,105,555,1005,2755,5505,13505})</f>
        <v>33885</v>
      </c>
      <c r="BB51" s="2">
        <f>12*ROUND(MAX(($B51-3500)*{0.03,0.1,0.2,0.25,0.3,0.35,0.45}-{0,105,555,1005,2755,5505,13505},0),2)+LOOKUP(BB$2/12,{0,1500.001,4500.001,9000.001,35000.001,55000.001,80000.001},{0.03,0.1,0.2,0.25,0.3,0.35,0.45})*BB$2-LOOKUP(BB$2/12,{0,1500.001,4500.001,9000.001,35000.001,55000.001,80000.001},{0,105,555,1005,2755,5505,13505})</f>
        <v>34885</v>
      </c>
      <c r="BC51" s="2">
        <f>12*ROUND(MAX(($B51-3500)*{0.03,0.1,0.2,0.25,0.3,0.35,0.45}-{0,105,555,1005,2755,5505,13505},0),2)+LOOKUP(BC$2/12,{0,1500.001,4500.001,9000.001,35000.001,55000.001,80000.001},{0.03,0.1,0.2,0.25,0.3,0.35,0.45})*BC$2-LOOKUP(BC$2/12,{0,1500.001,4500.001,9000.001,35000.001,55000.001,80000.001},{0,105,555,1005,2755,5505,13505})</f>
        <v>35885</v>
      </c>
      <c r="BD51" s="2">
        <f>12*ROUND(MAX(($B51-3500)*{0.03,0.1,0.2,0.25,0.3,0.35,0.45}-{0,105,555,1005,2755,5505,13505},0),2)+LOOKUP(BD$2/12,{0,1500.001,4500.001,9000.001,35000.001,55000.001,80000.001},{0.03,0.1,0.2,0.25,0.3,0.35,0.45})*BD$2-LOOKUP(BD$2/12,{0,1500.001,4500.001,9000.001,35000.001,55000.001,80000.001},{0,105,555,1005,2755,5505,13505})</f>
        <v>36885</v>
      </c>
      <c r="BE51" s="2">
        <f>12*ROUND(MAX(($B51-3500)*{0.03,0.1,0.2,0.25,0.3,0.35,0.45}-{0,105,555,1005,2755,5505,13505},0),2)+LOOKUP(BE$2/12,{0,1500.001,4500.001,9000.001,35000.001,55000.001,80000.001},{0.03,0.1,0.2,0.25,0.3,0.35,0.45})*BE$2-LOOKUP(BE$2/12,{0,1500.001,4500.001,9000.001,35000.001,55000.001,80000.001},{0,105,555,1005,2755,5505,13505})</f>
        <v>37885</v>
      </c>
      <c r="BF51" s="2">
        <f>12*ROUND(MAX(($B51-3500)*{0.03,0.1,0.2,0.25,0.3,0.35,0.45}-{0,105,555,1005,2755,5505,13505},0),2)+LOOKUP(BF$2/12,{0,1500.001,4500.001,9000.001,35000.001,55000.001,80000.001},{0.03,0.1,0.2,0.25,0.3,0.35,0.45})*BF$2-LOOKUP(BF$2/12,{0,1500.001,4500.001,9000.001,35000.001,55000.001,80000.001},{0,105,555,1005,2755,5505,13505})</f>
        <v>38885</v>
      </c>
    </row>
    <row r="52" spans="1:58">
      <c r="A52" s="21"/>
      <c r="B52" s="22">
        <v>14500</v>
      </c>
      <c r="C52" s="27">
        <f>12*ROUND(MAX(($B52-3500)*{0.03,0.1,0.2,0.25,0.3,0.35,0.45}-{0,105,555,1005,2755,5505,13505},0),2)+LOOKUP(C$2/12,{0,1500.001,4500.001,9000.001,35000.001,55000.001,80000.001},{0.03,0.1,0.2,0.25,0.3,0.35,0.45})*C$2-LOOKUP(C$2/12,{0,1500.001,4500.001,9000.001,35000.001,55000.001,80000.001},{0,105,555,1005,2755,5505,13505})</f>
        <v>20940</v>
      </c>
      <c r="D52" s="27">
        <f>12*ROUND(MAX(($B52-3500)*{0.03,0.1,0.2,0.25,0.3,0.35,0.45}-{0,105,555,1005,2755,5505,13505},0),2)+LOOKUP(D$2/12,{0,1500.001,4500.001,9000.001,35000.001,55000.001,80000.001},{0.03,0.1,0.2,0.25,0.3,0.35,0.45})*D$2-LOOKUP(D$2/12,{0,1500.001,4500.001,9000.001,35000.001,55000.001,80000.001},{0,105,555,1005,2755,5505,13505})</f>
        <v>20946</v>
      </c>
      <c r="E52" s="27">
        <f>12*ROUND(MAX(($B52-3500)*{0.03,0.1,0.2,0.25,0.3,0.35,0.45}-{0,105,555,1005,2755,5505,13505},0),2)+LOOKUP(E$2/12,{0,1500.001,4500.001,9000.001,35000.001,55000.001,80000.001},{0.03,0.1,0.2,0.25,0.3,0.35,0.45})*E$2-LOOKUP(E$2/12,{0,1500.001,4500.001,9000.001,35000.001,55000.001,80000.001},{0,105,555,1005,2755,5505,13505})</f>
        <v>20952</v>
      </c>
      <c r="F52" s="27">
        <f>12*ROUND(MAX(($B52-3500)*{0.03,0.1,0.2,0.25,0.3,0.35,0.45}-{0,105,555,1005,2755,5505,13505},0),2)+LOOKUP(F$2/12,{0,1500.001,4500.001,9000.001,35000.001,55000.001,80000.001},{0.03,0.1,0.2,0.25,0.3,0.35,0.45})*F$2-LOOKUP(F$2/12,{0,1500.001,4500.001,9000.001,35000.001,55000.001,80000.001},{0,105,555,1005,2755,5505,13505})</f>
        <v>20958</v>
      </c>
      <c r="G52" s="27">
        <f>12*ROUND(MAX(($B52-3500)*{0.03,0.1,0.2,0.25,0.3,0.35,0.45}-{0,105,555,1005,2755,5505,13505},0),2)+LOOKUP(G$2/12,{0,1500.001,4500.001,9000.001,35000.001,55000.001,80000.001},{0.03,0.1,0.2,0.25,0.3,0.35,0.45})*G$2-LOOKUP(G$2/12,{0,1500.001,4500.001,9000.001,35000.001,55000.001,80000.001},{0,105,555,1005,2755,5505,13505})</f>
        <v>20964</v>
      </c>
      <c r="H52" s="27">
        <f>12*ROUND(MAX(($B52-3500)*{0.03,0.1,0.2,0.25,0.3,0.35,0.45}-{0,105,555,1005,2755,5505,13505},0),2)+LOOKUP(H$2/12,{0,1500.001,4500.001,9000.001,35000.001,55000.001,80000.001},{0.03,0.1,0.2,0.25,0.3,0.35,0.45})*H$2-LOOKUP(H$2/12,{0,1500.001,4500.001,9000.001,35000.001,55000.001,80000.001},{0,105,555,1005,2755,5505,13505})</f>
        <v>20970</v>
      </c>
      <c r="I52" s="27">
        <f>12*ROUND(MAX(($B52-3500)*{0.03,0.1,0.2,0.25,0.3,0.35,0.45}-{0,105,555,1005,2755,5505,13505},0),2)+LOOKUP(I$2/12,{0,1500.001,4500.001,9000.001,35000.001,55000.001,80000.001},{0.03,0.1,0.2,0.25,0.3,0.35,0.45})*I$2-LOOKUP(I$2/12,{0,1500.001,4500.001,9000.001,35000.001,55000.001,80000.001},{0,105,555,1005,2755,5505,13505})</f>
        <v>20976</v>
      </c>
      <c r="J52" s="27">
        <f>12*ROUND(MAX(($B52-3500)*{0.03,0.1,0.2,0.25,0.3,0.35,0.45}-{0,105,555,1005,2755,5505,13505},0),2)+LOOKUP(J$2/12,{0,1500.001,4500.001,9000.001,35000.001,55000.001,80000.001},{0.03,0.1,0.2,0.25,0.3,0.35,0.45})*J$2-LOOKUP(J$2/12,{0,1500.001,4500.001,9000.001,35000.001,55000.001,80000.001},{0,105,555,1005,2755,5505,13505})</f>
        <v>20982</v>
      </c>
      <c r="K52" s="27">
        <f>12*ROUND(MAX(($B52-3500)*{0.03,0.1,0.2,0.25,0.3,0.35,0.45}-{0,105,555,1005,2755,5505,13505},0),2)+LOOKUP(K$2/12,{0,1500.001,4500.001,9000.001,35000.001,55000.001,80000.001},{0.03,0.1,0.2,0.25,0.3,0.35,0.45})*K$2-LOOKUP(K$2/12,{0,1500.001,4500.001,9000.001,35000.001,55000.001,80000.001},{0,105,555,1005,2755,5505,13505})</f>
        <v>20988</v>
      </c>
      <c r="L52" s="27">
        <f>12*ROUND(MAX(($B52-3500)*{0.03,0.1,0.2,0.25,0.3,0.35,0.45}-{0,105,555,1005,2755,5505,13505},0),2)+LOOKUP(L$2/12,{0,1500.001,4500.001,9000.001,35000.001,55000.001,80000.001},{0.03,0.1,0.2,0.25,0.3,0.35,0.45})*L$2-LOOKUP(L$2/12,{0,1500.001,4500.001,9000.001,35000.001,55000.001,80000.001},{0,105,555,1005,2755,5505,13505})</f>
        <v>20994</v>
      </c>
      <c r="M52" s="13">
        <f>12*ROUND(MAX(($B52-3500)*{0.03,0.1,0.2,0.25,0.3,0.35,0.45}-{0,105,555,1005,2755,5505,13505},0),2)+LOOKUP(M$2/12,{0,1500.001,4500.001,9000.001,35000.001,55000.001,80000.001},{0.03,0.1,0.2,0.25,0.3,0.35,0.45})*M$2-LOOKUP(M$2/12,{0,1500.001,4500.001,9000.001,35000.001,55000.001,80000.001},{0,105,555,1005,2755,5505,13505})</f>
        <v>21000</v>
      </c>
      <c r="N52" s="27">
        <f>12*ROUND(MAX(($B52-3500)*{0.03,0.1,0.2,0.25,0.3,0.35,0.45}-{0,105,555,1005,2755,5505,13505},0),2)+LOOKUP(N$2/12,{0,1500.001,4500.001,9000.001,35000.001,55000.001,80000.001},{0.03,0.1,0.2,0.25,0.3,0.35,0.45})*N$2-LOOKUP(N$2/12,{0,1500.001,4500.001,9000.001,35000.001,55000.001,80000.001},{0,105,555,1005,2755,5505,13505})</f>
        <v>21015</v>
      </c>
      <c r="O52" s="27">
        <f>12*ROUND(MAX(($B52-3500)*{0.03,0.1,0.2,0.25,0.3,0.35,0.45}-{0,105,555,1005,2755,5505,13505},0),2)+LOOKUP(O$2/12,{0,1500.001,4500.001,9000.001,35000.001,55000.001,80000.001},{0.03,0.1,0.2,0.25,0.3,0.35,0.45})*O$2-LOOKUP(O$2/12,{0,1500.001,4500.001,9000.001,35000.001,55000.001,80000.001},{0,105,555,1005,2755,5505,13505})</f>
        <v>21030</v>
      </c>
      <c r="P52" s="27">
        <f>12*ROUND(MAX(($B52-3500)*{0.03,0.1,0.2,0.25,0.3,0.35,0.45}-{0,105,555,1005,2755,5505,13505},0),2)+LOOKUP(P$2/12,{0,1500.001,4500.001,9000.001,35000.001,55000.001,80000.001},{0.03,0.1,0.2,0.25,0.3,0.35,0.45})*P$2-LOOKUP(P$2/12,{0,1500.001,4500.001,9000.001,35000.001,55000.001,80000.001},{0,105,555,1005,2755,5505,13505})</f>
        <v>21045</v>
      </c>
      <c r="Q52" s="27">
        <f>12*ROUND(MAX(($B52-3500)*{0.03,0.1,0.2,0.25,0.3,0.35,0.45}-{0,105,555,1005,2755,5505,13505},0),2)+LOOKUP(Q$2/12,{0,1500.001,4500.001,9000.001,35000.001,55000.001,80000.001},{0.03,0.1,0.2,0.25,0.3,0.35,0.45})*Q$2-LOOKUP(Q$2/12,{0,1500.001,4500.001,9000.001,35000.001,55000.001,80000.001},{0,105,555,1005,2755,5505,13505})</f>
        <v>21060</v>
      </c>
      <c r="R52" s="27">
        <f>12*ROUND(MAX(($B52-3500)*{0.03,0.1,0.2,0.25,0.3,0.35,0.45}-{0,105,555,1005,2755,5505,13505},0),2)+LOOKUP(R$2/12,{0,1500.001,4500.001,9000.001,35000.001,55000.001,80000.001},{0.03,0.1,0.2,0.25,0.3,0.35,0.45})*R$2-LOOKUP(R$2/12,{0,1500.001,4500.001,9000.001,35000.001,55000.001,80000.001},{0,105,555,1005,2755,5505,13505})</f>
        <v>21075</v>
      </c>
      <c r="S52" s="27">
        <f>12*ROUND(MAX(($B52-3500)*{0.03,0.1,0.2,0.25,0.3,0.35,0.45}-{0,105,555,1005,2755,5505,13505},0),2)+LOOKUP(S$2/12,{0,1500.001,4500.001,9000.001,35000.001,55000.001,80000.001},{0.03,0.1,0.2,0.25,0.3,0.35,0.45})*S$2-LOOKUP(S$2/12,{0,1500.001,4500.001,9000.001,35000.001,55000.001,80000.001},{0,105,555,1005,2755,5505,13505})</f>
        <v>21090</v>
      </c>
      <c r="T52" s="2">
        <f>12*ROUND(MAX(($B52-3500)*{0.03,0.1,0.2,0.25,0.3,0.35,0.45}-{0,105,555,1005,2755,5505,13505},0),2)+LOOKUP(T$2/12,{0,1500.001,4500.001,9000.001,35000.001,55000.001,80000.001},{0.03,0.1,0.2,0.25,0.3,0.35,0.45})*T$2-LOOKUP(T$2/12,{0,1500.001,4500.001,9000.001,35000.001,55000.001,80000.001},{0,105,555,1005,2755,5505,13505})</f>
        <v>21105</v>
      </c>
      <c r="U52" s="2">
        <f>12*ROUND(MAX(($B52-3500)*{0.03,0.1,0.2,0.25,0.3,0.35,0.45}-{0,105,555,1005,2755,5505,13505},0),2)+LOOKUP(U$2/12,{0,1500.001,4500.001,9000.001,35000.001,55000.001,80000.001},{0.03,0.1,0.2,0.25,0.3,0.35,0.45})*U$2-LOOKUP(U$2/12,{0,1500.001,4500.001,9000.001,35000.001,55000.001,80000.001},{0,105,555,1005,2755,5505,13505})</f>
        <v>21120</v>
      </c>
      <c r="V52" s="2">
        <f>12*ROUND(MAX(($B52-3500)*{0.03,0.1,0.2,0.25,0.3,0.35,0.45}-{0,105,555,1005,2755,5505,13505},0),2)+LOOKUP(V$2/12,{0,1500.001,4500.001,9000.001,35000.001,55000.001,80000.001},{0.03,0.1,0.2,0.25,0.3,0.35,0.45})*V$2-LOOKUP(V$2/12,{0,1500.001,4500.001,9000.001,35000.001,55000.001,80000.001},{0,105,555,1005,2755,5505,13505})</f>
        <v>21135</v>
      </c>
      <c r="W52" s="2">
        <f>12*ROUND(MAX(($B52-3500)*{0.03,0.1,0.2,0.25,0.3,0.35,0.45}-{0,105,555,1005,2755,5505,13505},0),2)+LOOKUP(W$2/12,{0,1500.001,4500.001,9000.001,35000.001,55000.001,80000.001},{0.03,0.1,0.2,0.25,0.3,0.35,0.45})*W$2-LOOKUP(W$2/12,{0,1500.001,4500.001,9000.001,35000.001,55000.001,80000.001},{0,105,555,1005,2755,5505,13505})</f>
        <v>21150</v>
      </c>
      <c r="X52" s="2">
        <f>12*ROUND(MAX(($B52-3500)*{0.03,0.1,0.2,0.25,0.3,0.35,0.45}-{0,105,555,1005,2755,5505,13505},0),2)+LOOKUP(X$2/12,{0,1500.001,4500.001,9000.001,35000.001,55000.001,80000.001},{0.03,0.1,0.2,0.25,0.3,0.35,0.45})*X$2-LOOKUP(X$2/12,{0,1500.001,4500.001,9000.001,35000.001,55000.001,80000.001},{0,105,555,1005,2755,5505,13505})</f>
        <v>21165</v>
      </c>
      <c r="Y52" s="2">
        <f>12*ROUND(MAX(($B52-3500)*{0.03,0.1,0.2,0.25,0.3,0.35,0.45}-{0,105,555,1005,2755,5505,13505},0),2)+LOOKUP(Y$2/12,{0,1500.001,4500.001,9000.001,35000.001,55000.001,80000.001},{0.03,0.1,0.2,0.25,0.3,0.35,0.45})*Y$2-LOOKUP(Y$2/12,{0,1500.001,4500.001,9000.001,35000.001,55000.001,80000.001},{0,105,555,1005,2755,5505,13505})</f>
        <v>21180</v>
      </c>
      <c r="Z52" s="2">
        <f>12*ROUND(MAX(($B52-3500)*{0.03,0.1,0.2,0.25,0.3,0.35,0.45}-{0,105,555,1005,2755,5505,13505},0),2)+LOOKUP(Z$2/12,{0,1500.001,4500.001,9000.001,35000.001,55000.001,80000.001},{0.03,0.1,0.2,0.25,0.3,0.35,0.45})*Z$2-LOOKUP(Z$2/12,{0,1500.001,4500.001,9000.001,35000.001,55000.001,80000.001},{0,105,555,1005,2755,5505,13505})</f>
        <v>21195</v>
      </c>
      <c r="AA52" s="2">
        <f>12*ROUND(MAX(($B52-3500)*{0.03,0.1,0.2,0.25,0.3,0.35,0.45}-{0,105,555,1005,2755,5505,13505},0),2)+LOOKUP(AA$2/12,{0,1500.001,4500.001,9000.001,35000.001,55000.001,80000.001},{0.03,0.1,0.2,0.25,0.3,0.35,0.45})*AA$2-LOOKUP(AA$2/12,{0,1500.001,4500.001,9000.001,35000.001,55000.001,80000.001},{0,105,555,1005,2755,5505,13505})</f>
        <v>21210</v>
      </c>
      <c r="AB52" s="2">
        <f>12*ROUND(MAX(($B52-3500)*{0.03,0.1,0.2,0.25,0.3,0.35,0.45}-{0,105,555,1005,2755,5505,13505},0),2)+LOOKUP(AB$2/12,{0,1500.001,4500.001,9000.001,35000.001,55000.001,80000.001},{0.03,0.1,0.2,0.25,0.3,0.35,0.45})*AB$2-LOOKUP(AB$2/12,{0,1500.001,4500.001,9000.001,35000.001,55000.001,80000.001},{0,105,555,1005,2755,5505,13505})</f>
        <v>21225</v>
      </c>
      <c r="AC52" s="12">
        <f>12*ROUND(MAX(($B52-3500)*{0.03,0.1,0.2,0.25,0.3,0.35,0.45}-{0,105,555,1005,2755,5505,13505},0),2)+LOOKUP(AC$2/12,{0,1500.001,4500.001,9000.001,35000.001,55000.001,80000.001},{0.03,0.1,0.2,0.25,0.3,0.35,0.45})*AC$2-LOOKUP(AC$2/12,{0,1500.001,4500.001,9000.001,35000.001,55000.001,80000.001},{0,105,555,1005,2755,5505,13505})</f>
        <v>21240</v>
      </c>
      <c r="AD52" s="2">
        <f>12*ROUND(MAX(($B52-3500)*{0.03,0.1,0.2,0.25,0.3,0.35,0.45}-{0,105,555,1005,2755,5505,13505},0),2)+LOOKUP(AD$2/12,{0,1500.001,4500.001,9000.001,35000.001,55000.001,80000.001},{0.03,0.1,0.2,0.25,0.3,0.35,0.45})*AD$2-LOOKUP(AD$2/12,{0,1500.001,4500.001,9000.001,35000.001,55000.001,80000.001},{0,105,555,1005,2755,5505,13505})</f>
        <v>21270</v>
      </c>
      <c r="AE52" s="2">
        <f>12*ROUND(MAX(($B52-3500)*{0.03,0.1,0.2,0.25,0.3,0.35,0.45}-{0,105,555,1005,2755,5505,13505},0),2)+LOOKUP(AE$2/12,{0,1500.001,4500.001,9000.001,35000.001,55000.001,80000.001},{0.03,0.1,0.2,0.25,0.3,0.35,0.45})*AE$2-LOOKUP(AE$2/12,{0,1500.001,4500.001,9000.001,35000.001,55000.001,80000.001},{0,105,555,1005,2755,5505,13505})</f>
        <v>21300</v>
      </c>
      <c r="AF52" s="2">
        <f>12*ROUND(MAX(($B52-3500)*{0.03,0.1,0.2,0.25,0.3,0.35,0.45}-{0,105,555,1005,2755,5505,13505},0),2)+LOOKUP(AF$2/12,{0,1500.001,4500.001,9000.001,35000.001,55000.001,80000.001},{0.03,0.1,0.2,0.25,0.3,0.35,0.45})*AF$2-LOOKUP(AF$2/12,{0,1500.001,4500.001,9000.001,35000.001,55000.001,80000.001},{0,105,555,1005,2755,5505,13505})</f>
        <v>21330</v>
      </c>
      <c r="AG52" s="2">
        <f>12*ROUND(MAX(($B52-3500)*{0.03,0.1,0.2,0.25,0.3,0.35,0.45}-{0,105,555,1005,2755,5505,13505},0),2)+LOOKUP(AG$2/12,{0,1500.001,4500.001,9000.001,35000.001,55000.001,80000.001},{0.03,0.1,0.2,0.25,0.3,0.35,0.45})*AG$2-LOOKUP(AG$2/12,{0,1500.001,4500.001,9000.001,35000.001,55000.001,80000.001},{0,105,555,1005,2755,5505,13505})</f>
        <v>21360</v>
      </c>
      <c r="AH52" s="2">
        <f>12*ROUND(MAX(($B52-3500)*{0.03,0.1,0.2,0.25,0.3,0.35,0.45}-{0,105,555,1005,2755,5505,13505},0),2)+LOOKUP(AH$2/12,{0,1500.001,4500.001,9000.001,35000.001,55000.001,80000.001},{0.03,0.1,0.2,0.25,0.3,0.35,0.45})*AH$2-LOOKUP(AH$2/12,{0,1500.001,4500.001,9000.001,35000.001,55000.001,80000.001},{0,105,555,1005,2755,5505,13505})</f>
        <v>21390</v>
      </c>
      <c r="AI52" s="2">
        <f>12*ROUND(MAX(($B52-3500)*{0.03,0.1,0.2,0.25,0.3,0.35,0.45}-{0,105,555,1005,2755,5505,13505},0),2)+LOOKUP(AI$2/12,{0,1500.001,4500.001,9000.001,35000.001,55000.001,80000.001},{0.03,0.1,0.2,0.25,0.3,0.35,0.45})*AI$2-LOOKUP(AI$2/12,{0,1500.001,4500.001,9000.001,35000.001,55000.001,80000.001},{0,105,555,1005,2755,5505,13505})</f>
        <v>21420</v>
      </c>
      <c r="AJ52" s="2">
        <f>12*ROUND(MAX(($B52-3500)*{0.03,0.1,0.2,0.25,0.3,0.35,0.45}-{0,105,555,1005,2755,5505,13505},0),2)+LOOKUP(AJ$2/12,{0,1500.001,4500.001,9000.001,35000.001,55000.001,80000.001},{0.03,0.1,0.2,0.25,0.3,0.35,0.45})*AJ$2-LOOKUP(AJ$2/12,{0,1500.001,4500.001,9000.001,35000.001,55000.001,80000.001},{0,105,555,1005,2755,5505,13505})</f>
        <v>21450</v>
      </c>
      <c r="AK52" s="2">
        <f>12*ROUND(MAX(($B52-3500)*{0.03,0.1,0.2,0.25,0.3,0.35,0.45}-{0,105,555,1005,2755,5505,13505},0),2)+LOOKUP(AK$2/12,{0,1500.001,4500.001,9000.001,35000.001,55000.001,80000.001},{0.03,0.1,0.2,0.25,0.3,0.35,0.45})*AK$2-LOOKUP(AK$2/12,{0,1500.001,4500.001,9000.001,35000.001,55000.001,80000.001},{0,105,555,1005,2755,5505,13505})</f>
        <v>21480</v>
      </c>
      <c r="AL52" s="2">
        <f>12*ROUND(MAX(($B52-3500)*{0.03,0.1,0.2,0.25,0.3,0.35,0.45}-{0,105,555,1005,2755,5505,13505},0),2)+LOOKUP(AL$2/12,{0,1500.001,4500.001,9000.001,35000.001,55000.001,80000.001},{0.03,0.1,0.2,0.25,0.3,0.35,0.45})*AL$2-LOOKUP(AL$2/12,{0,1500.001,4500.001,9000.001,35000.001,55000.001,80000.001},{0,105,555,1005,2755,5505,13505})</f>
        <v>22735</v>
      </c>
      <c r="AM52" s="2">
        <f>12*ROUND(MAX(($B52-3500)*{0.03,0.1,0.2,0.25,0.3,0.35,0.45}-{0,105,555,1005,2755,5505,13505},0),2)+LOOKUP(AM$2/12,{0,1500.001,4500.001,9000.001,35000.001,55000.001,80000.001},{0.03,0.1,0.2,0.25,0.3,0.35,0.45})*AM$2-LOOKUP(AM$2/12,{0,1500.001,4500.001,9000.001,35000.001,55000.001,80000.001},{0,105,555,1005,2755,5505,13505})</f>
        <v>22835</v>
      </c>
      <c r="AN52" s="2">
        <f>12*ROUND(MAX(($B52-3500)*{0.03,0.1,0.2,0.25,0.3,0.35,0.45}-{0,105,555,1005,2755,5505,13505},0),2)+LOOKUP(AN$2/12,{0,1500.001,4500.001,9000.001,35000.001,55000.001,80000.001},{0.03,0.1,0.2,0.25,0.3,0.35,0.45})*AN$2-LOOKUP(AN$2/12,{0,1500.001,4500.001,9000.001,35000.001,55000.001,80000.001},{0,105,555,1005,2755,5505,13505})</f>
        <v>23035</v>
      </c>
      <c r="AO52" s="2">
        <f>12*ROUND(MAX(($B52-3500)*{0.03,0.1,0.2,0.25,0.3,0.35,0.45}-{0,105,555,1005,2755,5505,13505},0),2)+LOOKUP(AO$2/12,{0,1500.001,4500.001,9000.001,35000.001,55000.001,80000.001},{0.03,0.1,0.2,0.25,0.3,0.35,0.45})*AO$2-LOOKUP(AO$2/12,{0,1500.001,4500.001,9000.001,35000.001,55000.001,80000.001},{0,105,555,1005,2755,5505,13505})</f>
        <v>23235</v>
      </c>
      <c r="AP52" s="2">
        <f>12*ROUND(MAX(($B52-3500)*{0.03,0.1,0.2,0.25,0.3,0.35,0.45}-{0,105,555,1005,2755,5505,13505},0),2)+LOOKUP(AP$2/12,{0,1500.001,4500.001,9000.001,35000.001,55000.001,80000.001},{0.03,0.1,0.2,0.25,0.3,0.35,0.45})*AP$2-LOOKUP(AP$2/12,{0,1500.001,4500.001,9000.001,35000.001,55000.001,80000.001},{0,105,555,1005,2755,5505,13505})</f>
        <v>23435</v>
      </c>
      <c r="AQ52" s="2">
        <f>12*ROUND(MAX(($B52-3500)*{0.03,0.1,0.2,0.25,0.3,0.35,0.45}-{0,105,555,1005,2755,5505,13505},0),2)+LOOKUP(AQ$2/12,{0,1500.001,4500.001,9000.001,35000.001,55000.001,80000.001},{0.03,0.1,0.2,0.25,0.3,0.35,0.45})*AQ$2-LOOKUP(AQ$2/12,{0,1500.001,4500.001,9000.001,35000.001,55000.001,80000.001},{0,105,555,1005,2755,5505,13505})</f>
        <v>23635</v>
      </c>
      <c r="AR52" s="2">
        <f>12*ROUND(MAX(($B52-3500)*{0.03,0.1,0.2,0.25,0.3,0.35,0.45}-{0,105,555,1005,2755,5505,13505},0),2)+LOOKUP(AR$2/12,{0,1500.001,4500.001,9000.001,35000.001,55000.001,80000.001},{0.03,0.1,0.2,0.25,0.3,0.35,0.45})*AR$2-LOOKUP(AR$2/12,{0,1500.001,4500.001,9000.001,35000.001,55000.001,80000.001},{0,105,555,1005,2755,5505,13505})</f>
        <v>23835</v>
      </c>
      <c r="AS52" s="2">
        <f>12*ROUND(MAX(($B52-3500)*{0.03,0.1,0.2,0.25,0.3,0.35,0.45}-{0,105,555,1005,2755,5505,13505},0),2)+LOOKUP(AS$2/12,{0,1500.001,4500.001,9000.001,35000.001,55000.001,80000.001},{0.03,0.1,0.2,0.25,0.3,0.35,0.45})*AS$2-LOOKUP(AS$2/12,{0,1500.001,4500.001,9000.001,35000.001,55000.001,80000.001},{0,105,555,1005,2755,5505,13505})</f>
        <v>24335</v>
      </c>
      <c r="AT52" s="12">
        <f>12*ROUND(MAX(($B52-3500)*{0.03,0.1,0.2,0.25,0.3,0.35,0.45}-{0,105,555,1005,2755,5505,13505},0),2)+LOOKUP(AT$2/12,{0,1500.001,4500.001,9000.001,35000.001,55000.001,80000.001},{0.03,0.1,0.2,0.25,0.3,0.35,0.45})*AT$2-LOOKUP(AT$2/12,{0,1500.001,4500.001,9000.001,35000.001,55000.001,80000.001},{0,105,555,1005,2755,5505,13505})</f>
        <v>24835</v>
      </c>
      <c r="AU52" s="2">
        <f>12*ROUND(MAX(($B52-3500)*{0.03,0.1,0.2,0.25,0.3,0.35,0.45}-{0,105,555,1005,2755,5505,13505},0),2)+LOOKUP(AU$2/12,{0,1500.001,4500.001,9000.001,35000.001,55000.001,80000.001},{0.03,0.1,0.2,0.25,0.3,0.35,0.45})*AU$2-LOOKUP(AU$2/12,{0,1500.001,4500.001,9000.001,35000.001,55000.001,80000.001},{0,105,555,1005,2755,5505,13505})</f>
        <v>25335</v>
      </c>
      <c r="AV52" s="2">
        <f>12*ROUND(MAX(($B52-3500)*{0.03,0.1,0.2,0.25,0.3,0.35,0.45}-{0,105,555,1005,2755,5505,13505},0),2)+LOOKUP(AV$2/12,{0,1500.001,4500.001,9000.001,35000.001,55000.001,80000.001},{0.03,0.1,0.2,0.25,0.3,0.35,0.45})*AV$2-LOOKUP(AV$2/12,{0,1500.001,4500.001,9000.001,35000.001,55000.001,80000.001},{0,105,555,1005,2755,5505,13505})</f>
        <v>25835</v>
      </c>
      <c r="AW52" s="2">
        <f>12*ROUND(MAX(($B52-3500)*{0.03,0.1,0.2,0.25,0.3,0.35,0.45}-{0,105,555,1005,2755,5505,13505},0),2)+LOOKUP(AW$2/12,{0,1500.001,4500.001,9000.001,35000.001,55000.001,80000.001},{0.03,0.1,0.2,0.25,0.3,0.35,0.45})*AW$2-LOOKUP(AW$2/12,{0,1500.001,4500.001,9000.001,35000.001,55000.001,80000.001},{0,105,555,1005,2755,5505,13505})</f>
        <v>31385</v>
      </c>
      <c r="AX52" s="2">
        <f>12*ROUND(MAX(($B52-3500)*{0.03,0.1,0.2,0.25,0.3,0.35,0.45}-{0,105,555,1005,2755,5505,13505},0),2)+LOOKUP(AX$2/12,{0,1500.001,4500.001,9000.001,35000.001,55000.001,80000.001},{0.03,0.1,0.2,0.25,0.3,0.35,0.45})*AX$2-LOOKUP(AX$2/12,{0,1500.001,4500.001,9000.001,35000.001,55000.001,80000.001},{0,105,555,1005,2755,5505,13505})</f>
        <v>32385</v>
      </c>
      <c r="AY52" s="2">
        <f>12*ROUND(MAX(($B52-3500)*{0.03,0.1,0.2,0.25,0.3,0.35,0.45}-{0,105,555,1005,2755,5505,13505},0),2)+LOOKUP(AY$2/12,{0,1500.001,4500.001,9000.001,35000.001,55000.001,80000.001},{0.03,0.1,0.2,0.25,0.3,0.35,0.45})*AY$2-LOOKUP(AY$2/12,{0,1500.001,4500.001,9000.001,35000.001,55000.001,80000.001},{0,105,555,1005,2755,5505,13505})</f>
        <v>33385</v>
      </c>
      <c r="AZ52" s="2">
        <f>12*ROUND(MAX(($B52-3500)*{0.03,0.1,0.2,0.25,0.3,0.35,0.45}-{0,105,555,1005,2755,5505,13505},0),2)+LOOKUP(AZ$2/12,{0,1500.001,4500.001,9000.001,35000.001,55000.001,80000.001},{0.03,0.1,0.2,0.25,0.3,0.35,0.45})*AZ$2-LOOKUP(AZ$2/12,{0,1500.001,4500.001,9000.001,35000.001,55000.001,80000.001},{0,105,555,1005,2755,5505,13505})</f>
        <v>34385</v>
      </c>
      <c r="BA52" s="2">
        <f>12*ROUND(MAX(($B52-3500)*{0.03,0.1,0.2,0.25,0.3,0.35,0.45}-{0,105,555,1005,2755,5505,13505},0),2)+LOOKUP(BA$2/12,{0,1500.001,4500.001,9000.001,35000.001,55000.001,80000.001},{0.03,0.1,0.2,0.25,0.3,0.35,0.45})*BA$2-LOOKUP(BA$2/12,{0,1500.001,4500.001,9000.001,35000.001,55000.001,80000.001},{0,105,555,1005,2755,5505,13505})</f>
        <v>35385</v>
      </c>
      <c r="BB52" s="2">
        <f>12*ROUND(MAX(($B52-3500)*{0.03,0.1,0.2,0.25,0.3,0.35,0.45}-{0,105,555,1005,2755,5505,13505},0),2)+LOOKUP(BB$2/12,{0,1500.001,4500.001,9000.001,35000.001,55000.001,80000.001},{0.03,0.1,0.2,0.25,0.3,0.35,0.45})*BB$2-LOOKUP(BB$2/12,{0,1500.001,4500.001,9000.001,35000.001,55000.001,80000.001},{0,105,555,1005,2755,5505,13505})</f>
        <v>36385</v>
      </c>
      <c r="BC52" s="2">
        <f>12*ROUND(MAX(($B52-3500)*{0.03,0.1,0.2,0.25,0.3,0.35,0.45}-{0,105,555,1005,2755,5505,13505},0),2)+LOOKUP(BC$2/12,{0,1500.001,4500.001,9000.001,35000.001,55000.001,80000.001},{0.03,0.1,0.2,0.25,0.3,0.35,0.45})*BC$2-LOOKUP(BC$2/12,{0,1500.001,4500.001,9000.001,35000.001,55000.001,80000.001},{0,105,555,1005,2755,5505,13505})</f>
        <v>37385</v>
      </c>
      <c r="BD52" s="2">
        <f>12*ROUND(MAX(($B52-3500)*{0.03,0.1,0.2,0.25,0.3,0.35,0.45}-{0,105,555,1005,2755,5505,13505},0),2)+LOOKUP(BD$2/12,{0,1500.001,4500.001,9000.001,35000.001,55000.001,80000.001},{0.03,0.1,0.2,0.25,0.3,0.35,0.45})*BD$2-LOOKUP(BD$2/12,{0,1500.001,4500.001,9000.001,35000.001,55000.001,80000.001},{0,105,555,1005,2755,5505,13505})</f>
        <v>38385</v>
      </c>
      <c r="BE52" s="2">
        <f>12*ROUND(MAX(($B52-3500)*{0.03,0.1,0.2,0.25,0.3,0.35,0.45}-{0,105,555,1005,2755,5505,13505},0),2)+LOOKUP(BE$2/12,{0,1500.001,4500.001,9000.001,35000.001,55000.001,80000.001},{0.03,0.1,0.2,0.25,0.3,0.35,0.45})*BE$2-LOOKUP(BE$2/12,{0,1500.001,4500.001,9000.001,35000.001,55000.001,80000.001},{0,105,555,1005,2755,5505,13505})</f>
        <v>39385</v>
      </c>
      <c r="BF52" s="2">
        <f>12*ROUND(MAX(($B52-3500)*{0.03,0.1,0.2,0.25,0.3,0.35,0.45}-{0,105,555,1005,2755,5505,13505},0),2)+LOOKUP(BF$2/12,{0,1500.001,4500.001,9000.001,35000.001,55000.001,80000.001},{0.03,0.1,0.2,0.25,0.3,0.35,0.45})*BF$2-LOOKUP(BF$2/12,{0,1500.001,4500.001,9000.001,35000.001,55000.001,80000.001},{0,105,555,1005,2755,5505,13505})</f>
        <v>40385</v>
      </c>
    </row>
    <row r="53" spans="1:58">
      <c r="A53" s="21"/>
      <c r="B53" s="22">
        <v>15000</v>
      </c>
      <c r="C53" s="27">
        <f>12*ROUND(MAX(($B53-3500)*{0.03,0.1,0.2,0.25,0.3,0.35,0.45}-{0,105,555,1005,2755,5505,13505},0),2)+LOOKUP(C$2/12,{0,1500.001,4500.001,9000.001,35000.001,55000.001,80000.001},{0.03,0.1,0.2,0.25,0.3,0.35,0.45})*C$2-LOOKUP(C$2/12,{0,1500.001,4500.001,9000.001,35000.001,55000.001,80000.001},{0,105,555,1005,2755,5505,13505})</f>
        <v>22440</v>
      </c>
      <c r="D53" s="27">
        <f>12*ROUND(MAX(($B53-3500)*{0.03,0.1,0.2,0.25,0.3,0.35,0.45}-{0,105,555,1005,2755,5505,13505},0),2)+LOOKUP(D$2/12,{0,1500.001,4500.001,9000.001,35000.001,55000.001,80000.001},{0.03,0.1,0.2,0.25,0.3,0.35,0.45})*D$2-LOOKUP(D$2/12,{0,1500.001,4500.001,9000.001,35000.001,55000.001,80000.001},{0,105,555,1005,2755,5505,13505})</f>
        <v>22446</v>
      </c>
      <c r="E53" s="27">
        <f>12*ROUND(MAX(($B53-3500)*{0.03,0.1,0.2,0.25,0.3,0.35,0.45}-{0,105,555,1005,2755,5505,13505},0),2)+LOOKUP(E$2/12,{0,1500.001,4500.001,9000.001,35000.001,55000.001,80000.001},{0.03,0.1,0.2,0.25,0.3,0.35,0.45})*E$2-LOOKUP(E$2/12,{0,1500.001,4500.001,9000.001,35000.001,55000.001,80000.001},{0,105,555,1005,2755,5505,13505})</f>
        <v>22452</v>
      </c>
      <c r="F53" s="27">
        <f>12*ROUND(MAX(($B53-3500)*{0.03,0.1,0.2,0.25,0.3,0.35,0.45}-{0,105,555,1005,2755,5505,13505},0),2)+LOOKUP(F$2/12,{0,1500.001,4500.001,9000.001,35000.001,55000.001,80000.001},{0.03,0.1,0.2,0.25,0.3,0.35,0.45})*F$2-LOOKUP(F$2/12,{0,1500.001,4500.001,9000.001,35000.001,55000.001,80000.001},{0,105,555,1005,2755,5505,13505})</f>
        <v>22458</v>
      </c>
      <c r="G53" s="27">
        <f>12*ROUND(MAX(($B53-3500)*{0.03,0.1,0.2,0.25,0.3,0.35,0.45}-{0,105,555,1005,2755,5505,13505},0),2)+LOOKUP(G$2/12,{0,1500.001,4500.001,9000.001,35000.001,55000.001,80000.001},{0.03,0.1,0.2,0.25,0.3,0.35,0.45})*G$2-LOOKUP(G$2/12,{0,1500.001,4500.001,9000.001,35000.001,55000.001,80000.001},{0,105,555,1005,2755,5505,13505})</f>
        <v>22464</v>
      </c>
      <c r="H53" s="27">
        <f>12*ROUND(MAX(($B53-3500)*{0.03,0.1,0.2,0.25,0.3,0.35,0.45}-{0,105,555,1005,2755,5505,13505},0),2)+LOOKUP(H$2/12,{0,1500.001,4500.001,9000.001,35000.001,55000.001,80000.001},{0.03,0.1,0.2,0.25,0.3,0.35,0.45})*H$2-LOOKUP(H$2/12,{0,1500.001,4500.001,9000.001,35000.001,55000.001,80000.001},{0,105,555,1005,2755,5505,13505})</f>
        <v>22470</v>
      </c>
      <c r="I53" s="27">
        <f>12*ROUND(MAX(($B53-3500)*{0.03,0.1,0.2,0.25,0.3,0.35,0.45}-{0,105,555,1005,2755,5505,13505},0),2)+LOOKUP(I$2/12,{0,1500.001,4500.001,9000.001,35000.001,55000.001,80000.001},{0.03,0.1,0.2,0.25,0.3,0.35,0.45})*I$2-LOOKUP(I$2/12,{0,1500.001,4500.001,9000.001,35000.001,55000.001,80000.001},{0,105,555,1005,2755,5505,13505})</f>
        <v>22476</v>
      </c>
      <c r="J53" s="27">
        <f>12*ROUND(MAX(($B53-3500)*{0.03,0.1,0.2,0.25,0.3,0.35,0.45}-{0,105,555,1005,2755,5505,13505},0),2)+LOOKUP(J$2/12,{0,1500.001,4500.001,9000.001,35000.001,55000.001,80000.001},{0.03,0.1,0.2,0.25,0.3,0.35,0.45})*J$2-LOOKUP(J$2/12,{0,1500.001,4500.001,9000.001,35000.001,55000.001,80000.001},{0,105,555,1005,2755,5505,13505})</f>
        <v>22482</v>
      </c>
      <c r="K53" s="27">
        <f>12*ROUND(MAX(($B53-3500)*{0.03,0.1,0.2,0.25,0.3,0.35,0.45}-{0,105,555,1005,2755,5505,13505},0),2)+LOOKUP(K$2/12,{0,1500.001,4500.001,9000.001,35000.001,55000.001,80000.001},{0.03,0.1,0.2,0.25,0.3,0.35,0.45})*K$2-LOOKUP(K$2/12,{0,1500.001,4500.001,9000.001,35000.001,55000.001,80000.001},{0,105,555,1005,2755,5505,13505})</f>
        <v>22488</v>
      </c>
      <c r="L53" s="27">
        <f>12*ROUND(MAX(($B53-3500)*{0.03,0.1,0.2,0.25,0.3,0.35,0.45}-{0,105,555,1005,2755,5505,13505},0),2)+LOOKUP(L$2/12,{0,1500.001,4500.001,9000.001,35000.001,55000.001,80000.001},{0.03,0.1,0.2,0.25,0.3,0.35,0.45})*L$2-LOOKUP(L$2/12,{0,1500.001,4500.001,9000.001,35000.001,55000.001,80000.001},{0,105,555,1005,2755,5505,13505})</f>
        <v>22494</v>
      </c>
      <c r="M53" s="13">
        <f>12*ROUND(MAX(($B53-3500)*{0.03,0.1,0.2,0.25,0.3,0.35,0.45}-{0,105,555,1005,2755,5505,13505},0),2)+LOOKUP(M$2/12,{0,1500.001,4500.001,9000.001,35000.001,55000.001,80000.001},{0.03,0.1,0.2,0.25,0.3,0.35,0.45})*M$2-LOOKUP(M$2/12,{0,1500.001,4500.001,9000.001,35000.001,55000.001,80000.001},{0,105,555,1005,2755,5505,13505})</f>
        <v>22500</v>
      </c>
      <c r="N53" s="27">
        <f>12*ROUND(MAX(($B53-3500)*{0.03,0.1,0.2,0.25,0.3,0.35,0.45}-{0,105,555,1005,2755,5505,13505},0),2)+LOOKUP(N$2/12,{0,1500.001,4500.001,9000.001,35000.001,55000.001,80000.001},{0.03,0.1,0.2,0.25,0.3,0.35,0.45})*N$2-LOOKUP(N$2/12,{0,1500.001,4500.001,9000.001,35000.001,55000.001,80000.001},{0,105,555,1005,2755,5505,13505})</f>
        <v>22515</v>
      </c>
      <c r="O53" s="27">
        <f>12*ROUND(MAX(($B53-3500)*{0.03,0.1,0.2,0.25,0.3,0.35,0.45}-{0,105,555,1005,2755,5505,13505},0),2)+LOOKUP(O$2/12,{0,1500.001,4500.001,9000.001,35000.001,55000.001,80000.001},{0.03,0.1,0.2,0.25,0.3,0.35,0.45})*O$2-LOOKUP(O$2/12,{0,1500.001,4500.001,9000.001,35000.001,55000.001,80000.001},{0,105,555,1005,2755,5505,13505})</f>
        <v>22530</v>
      </c>
      <c r="P53" s="27">
        <f>12*ROUND(MAX(($B53-3500)*{0.03,0.1,0.2,0.25,0.3,0.35,0.45}-{0,105,555,1005,2755,5505,13505},0),2)+LOOKUP(P$2/12,{0,1500.001,4500.001,9000.001,35000.001,55000.001,80000.001},{0.03,0.1,0.2,0.25,0.3,0.35,0.45})*P$2-LOOKUP(P$2/12,{0,1500.001,4500.001,9000.001,35000.001,55000.001,80000.001},{0,105,555,1005,2755,5505,13505})</f>
        <v>22545</v>
      </c>
      <c r="Q53" s="27">
        <f>12*ROUND(MAX(($B53-3500)*{0.03,0.1,0.2,0.25,0.3,0.35,0.45}-{0,105,555,1005,2755,5505,13505},0),2)+LOOKUP(Q$2/12,{0,1500.001,4500.001,9000.001,35000.001,55000.001,80000.001},{0.03,0.1,0.2,0.25,0.3,0.35,0.45})*Q$2-LOOKUP(Q$2/12,{0,1500.001,4500.001,9000.001,35000.001,55000.001,80000.001},{0,105,555,1005,2755,5505,13505})</f>
        <v>22560</v>
      </c>
      <c r="R53" s="27">
        <f>12*ROUND(MAX(($B53-3500)*{0.03,0.1,0.2,0.25,0.3,0.35,0.45}-{0,105,555,1005,2755,5505,13505},0),2)+LOOKUP(R$2/12,{0,1500.001,4500.001,9000.001,35000.001,55000.001,80000.001},{0.03,0.1,0.2,0.25,0.3,0.35,0.45})*R$2-LOOKUP(R$2/12,{0,1500.001,4500.001,9000.001,35000.001,55000.001,80000.001},{0,105,555,1005,2755,5505,13505})</f>
        <v>22575</v>
      </c>
      <c r="S53" s="27">
        <f>12*ROUND(MAX(($B53-3500)*{0.03,0.1,0.2,0.25,0.3,0.35,0.45}-{0,105,555,1005,2755,5505,13505},0),2)+LOOKUP(S$2/12,{0,1500.001,4500.001,9000.001,35000.001,55000.001,80000.001},{0.03,0.1,0.2,0.25,0.3,0.35,0.45})*S$2-LOOKUP(S$2/12,{0,1500.001,4500.001,9000.001,35000.001,55000.001,80000.001},{0,105,555,1005,2755,5505,13505})</f>
        <v>22590</v>
      </c>
      <c r="T53" s="2">
        <f>12*ROUND(MAX(($B53-3500)*{0.03,0.1,0.2,0.25,0.3,0.35,0.45}-{0,105,555,1005,2755,5505,13505},0),2)+LOOKUP(T$2/12,{0,1500.001,4500.001,9000.001,35000.001,55000.001,80000.001},{0.03,0.1,0.2,0.25,0.3,0.35,0.45})*T$2-LOOKUP(T$2/12,{0,1500.001,4500.001,9000.001,35000.001,55000.001,80000.001},{0,105,555,1005,2755,5505,13505})</f>
        <v>22605</v>
      </c>
      <c r="U53" s="2">
        <f>12*ROUND(MAX(($B53-3500)*{0.03,0.1,0.2,0.25,0.3,0.35,0.45}-{0,105,555,1005,2755,5505,13505},0),2)+LOOKUP(U$2/12,{0,1500.001,4500.001,9000.001,35000.001,55000.001,80000.001},{0.03,0.1,0.2,0.25,0.3,0.35,0.45})*U$2-LOOKUP(U$2/12,{0,1500.001,4500.001,9000.001,35000.001,55000.001,80000.001},{0,105,555,1005,2755,5505,13505})</f>
        <v>22620</v>
      </c>
      <c r="V53" s="2">
        <f>12*ROUND(MAX(($B53-3500)*{0.03,0.1,0.2,0.25,0.3,0.35,0.45}-{0,105,555,1005,2755,5505,13505},0),2)+LOOKUP(V$2/12,{0,1500.001,4500.001,9000.001,35000.001,55000.001,80000.001},{0.03,0.1,0.2,0.25,0.3,0.35,0.45})*V$2-LOOKUP(V$2/12,{0,1500.001,4500.001,9000.001,35000.001,55000.001,80000.001},{0,105,555,1005,2755,5505,13505})</f>
        <v>22635</v>
      </c>
      <c r="W53" s="2">
        <f>12*ROUND(MAX(($B53-3500)*{0.03,0.1,0.2,0.25,0.3,0.35,0.45}-{0,105,555,1005,2755,5505,13505},0),2)+LOOKUP(W$2/12,{0,1500.001,4500.001,9000.001,35000.001,55000.001,80000.001},{0.03,0.1,0.2,0.25,0.3,0.35,0.45})*W$2-LOOKUP(W$2/12,{0,1500.001,4500.001,9000.001,35000.001,55000.001,80000.001},{0,105,555,1005,2755,5505,13505})</f>
        <v>22650</v>
      </c>
      <c r="X53" s="2">
        <f>12*ROUND(MAX(($B53-3500)*{0.03,0.1,0.2,0.25,0.3,0.35,0.45}-{0,105,555,1005,2755,5505,13505},0),2)+LOOKUP(X$2/12,{0,1500.001,4500.001,9000.001,35000.001,55000.001,80000.001},{0.03,0.1,0.2,0.25,0.3,0.35,0.45})*X$2-LOOKUP(X$2/12,{0,1500.001,4500.001,9000.001,35000.001,55000.001,80000.001},{0,105,555,1005,2755,5505,13505})</f>
        <v>22665</v>
      </c>
      <c r="Y53" s="2">
        <f>12*ROUND(MAX(($B53-3500)*{0.03,0.1,0.2,0.25,0.3,0.35,0.45}-{0,105,555,1005,2755,5505,13505},0),2)+LOOKUP(Y$2/12,{0,1500.001,4500.001,9000.001,35000.001,55000.001,80000.001},{0.03,0.1,0.2,0.25,0.3,0.35,0.45})*Y$2-LOOKUP(Y$2/12,{0,1500.001,4500.001,9000.001,35000.001,55000.001,80000.001},{0,105,555,1005,2755,5505,13505})</f>
        <v>22680</v>
      </c>
      <c r="Z53" s="2">
        <f>12*ROUND(MAX(($B53-3500)*{0.03,0.1,0.2,0.25,0.3,0.35,0.45}-{0,105,555,1005,2755,5505,13505},0),2)+LOOKUP(Z$2/12,{0,1500.001,4500.001,9000.001,35000.001,55000.001,80000.001},{0.03,0.1,0.2,0.25,0.3,0.35,0.45})*Z$2-LOOKUP(Z$2/12,{0,1500.001,4500.001,9000.001,35000.001,55000.001,80000.001},{0,105,555,1005,2755,5505,13505})</f>
        <v>22695</v>
      </c>
      <c r="AA53" s="2">
        <f>12*ROUND(MAX(($B53-3500)*{0.03,0.1,0.2,0.25,0.3,0.35,0.45}-{0,105,555,1005,2755,5505,13505},0),2)+LOOKUP(AA$2/12,{0,1500.001,4500.001,9000.001,35000.001,55000.001,80000.001},{0.03,0.1,0.2,0.25,0.3,0.35,0.45})*AA$2-LOOKUP(AA$2/12,{0,1500.001,4500.001,9000.001,35000.001,55000.001,80000.001},{0,105,555,1005,2755,5505,13505})</f>
        <v>22710</v>
      </c>
      <c r="AB53" s="2">
        <f>12*ROUND(MAX(($B53-3500)*{0.03,0.1,0.2,0.25,0.3,0.35,0.45}-{0,105,555,1005,2755,5505,13505},0),2)+LOOKUP(AB$2/12,{0,1500.001,4500.001,9000.001,35000.001,55000.001,80000.001},{0.03,0.1,0.2,0.25,0.3,0.35,0.45})*AB$2-LOOKUP(AB$2/12,{0,1500.001,4500.001,9000.001,35000.001,55000.001,80000.001},{0,105,555,1005,2755,5505,13505})</f>
        <v>22725</v>
      </c>
      <c r="AC53" s="12">
        <f>12*ROUND(MAX(($B53-3500)*{0.03,0.1,0.2,0.25,0.3,0.35,0.45}-{0,105,555,1005,2755,5505,13505},0),2)+LOOKUP(AC$2/12,{0,1500.001,4500.001,9000.001,35000.001,55000.001,80000.001},{0.03,0.1,0.2,0.25,0.3,0.35,0.45})*AC$2-LOOKUP(AC$2/12,{0,1500.001,4500.001,9000.001,35000.001,55000.001,80000.001},{0,105,555,1005,2755,5505,13505})</f>
        <v>22740</v>
      </c>
      <c r="AD53" s="2">
        <f>12*ROUND(MAX(($B53-3500)*{0.03,0.1,0.2,0.25,0.3,0.35,0.45}-{0,105,555,1005,2755,5505,13505},0),2)+LOOKUP(AD$2/12,{0,1500.001,4500.001,9000.001,35000.001,55000.001,80000.001},{0.03,0.1,0.2,0.25,0.3,0.35,0.45})*AD$2-LOOKUP(AD$2/12,{0,1500.001,4500.001,9000.001,35000.001,55000.001,80000.001},{0,105,555,1005,2755,5505,13505})</f>
        <v>22770</v>
      </c>
      <c r="AE53" s="2">
        <f>12*ROUND(MAX(($B53-3500)*{0.03,0.1,0.2,0.25,0.3,0.35,0.45}-{0,105,555,1005,2755,5505,13505},0),2)+LOOKUP(AE$2/12,{0,1500.001,4500.001,9000.001,35000.001,55000.001,80000.001},{0.03,0.1,0.2,0.25,0.3,0.35,0.45})*AE$2-LOOKUP(AE$2/12,{0,1500.001,4500.001,9000.001,35000.001,55000.001,80000.001},{0,105,555,1005,2755,5505,13505})</f>
        <v>22800</v>
      </c>
      <c r="AF53" s="2">
        <f>12*ROUND(MAX(($B53-3500)*{0.03,0.1,0.2,0.25,0.3,0.35,0.45}-{0,105,555,1005,2755,5505,13505},0),2)+LOOKUP(AF$2/12,{0,1500.001,4500.001,9000.001,35000.001,55000.001,80000.001},{0.03,0.1,0.2,0.25,0.3,0.35,0.45})*AF$2-LOOKUP(AF$2/12,{0,1500.001,4500.001,9000.001,35000.001,55000.001,80000.001},{0,105,555,1005,2755,5505,13505})</f>
        <v>22830</v>
      </c>
      <c r="AG53" s="2">
        <f>12*ROUND(MAX(($B53-3500)*{0.03,0.1,0.2,0.25,0.3,0.35,0.45}-{0,105,555,1005,2755,5505,13505},0),2)+LOOKUP(AG$2/12,{0,1500.001,4500.001,9000.001,35000.001,55000.001,80000.001},{0.03,0.1,0.2,0.25,0.3,0.35,0.45})*AG$2-LOOKUP(AG$2/12,{0,1500.001,4500.001,9000.001,35000.001,55000.001,80000.001},{0,105,555,1005,2755,5505,13505})</f>
        <v>22860</v>
      </c>
      <c r="AH53" s="2">
        <f>12*ROUND(MAX(($B53-3500)*{0.03,0.1,0.2,0.25,0.3,0.35,0.45}-{0,105,555,1005,2755,5505,13505},0),2)+LOOKUP(AH$2/12,{0,1500.001,4500.001,9000.001,35000.001,55000.001,80000.001},{0.03,0.1,0.2,0.25,0.3,0.35,0.45})*AH$2-LOOKUP(AH$2/12,{0,1500.001,4500.001,9000.001,35000.001,55000.001,80000.001},{0,105,555,1005,2755,5505,13505})</f>
        <v>22890</v>
      </c>
      <c r="AI53" s="2">
        <f>12*ROUND(MAX(($B53-3500)*{0.03,0.1,0.2,0.25,0.3,0.35,0.45}-{0,105,555,1005,2755,5505,13505},0),2)+LOOKUP(AI$2/12,{0,1500.001,4500.001,9000.001,35000.001,55000.001,80000.001},{0.03,0.1,0.2,0.25,0.3,0.35,0.45})*AI$2-LOOKUP(AI$2/12,{0,1500.001,4500.001,9000.001,35000.001,55000.001,80000.001},{0,105,555,1005,2755,5505,13505})</f>
        <v>22920</v>
      </c>
      <c r="AJ53" s="2">
        <f>12*ROUND(MAX(($B53-3500)*{0.03,0.1,0.2,0.25,0.3,0.35,0.45}-{0,105,555,1005,2755,5505,13505},0),2)+LOOKUP(AJ$2/12,{0,1500.001,4500.001,9000.001,35000.001,55000.001,80000.001},{0.03,0.1,0.2,0.25,0.3,0.35,0.45})*AJ$2-LOOKUP(AJ$2/12,{0,1500.001,4500.001,9000.001,35000.001,55000.001,80000.001},{0,105,555,1005,2755,5505,13505})</f>
        <v>22950</v>
      </c>
      <c r="AK53" s="2">
        <f>12*ROUND(MAX(($B53-3500)*{0.03,0.1,0.2,0.25,0.3,0.35,0.45}-{0,105,555,1005,2755,5505,13505},0),2)+LOOKUP(AK$2/12,{0,1500.001,4500.001,9000.001,35000.001,55000.001,80000.001},{0.03,0.1,0.2,0.25,0.3,0.35,0.45})*AK$2-LOOKUP(AK$2/12,{0,1500.001,4500.001,9000.001,35000.001,55000.001,80000.001},{0,105,555,1005,2755,5505,13505})</f>
        <v>22980</v>
      </c>
      <c r="AL53" s="2">
        <f>12*ROUND(MAX(($B53-3500)*{0.03,0.1,0.2,0.25,0.3,0.35,0.45}-{0,105,555,1005,2755,5505,13505},0),2)+LOOKUP(AL$2/12,{0,1500.001,4500.001,9000.001,35000.001,55000.001,80000.001},{0.03,0.1,0.2,0.25,0.3,0.35,0.45})*AL$2-LOOKUP(AL$2/12,{0,1500.001,4500.001,9000.001,35000.001,55000.001,80000.001},{0,105,555,1005,2755,5505,13505})</f>
        <v>24235</v>
      </c>
      <c r="AM53" s="2">
        <f>12*ROUND(MAX(($B53-3500)*{0.03,0.1,0.2,0.25,0.3,0.35,0.45}-{0,105,555,1005,2755,5505,13505},0),2)+LOOKUP(AM$2/12,{0,1500.001,4500.001,9000.001,35000.001,55000.001,80000.001},{0.03,0.1,0.2,0.25,0.3,0.35,0.45})*AM$2-LOOKUP(AM$2/12,{0,1500.001,4500.001,9000.001,35000.001,55000.001,80000.001},{0,105,555,1005,2755,5505,13505})</f>
        <v>24335</v>
      </c>
      <c r="AN53" s="2">
        <f>12*ROUND(MAX(($B53-3500)*{0.03,0.1,0.2,0.25,0.3,0.35,0.45}-{0,105,555,1005,2755,5505,13505},0),2)+LOOKUP(AN$2/12,{0,1500.001,4500.001,9000.001,35000.001,55000.001,80000.001},{0.03,0.1,0.2,0.25,0.3,0.35,0.45})*AN$2-LOOKUP(AN$2/12,{0,1500.001,4500.001,9000.001,35000.001,55000.001,80000.001},{0,105,555,1005,2755,5505,13505})</f>
        <v>24535</v>
      </c>
      <c r="AO53" s="2">
        <f>12*ROUND(MAX(($B53-3500)*{0.03,0.1,0.2,0.25,0.3,0.35,0.45}-{0,105,555,1005,2755,5505,13505},0),2)+LOOKUP(AO$2/12,{0,1500.001,4500.001,9000.001,35000.001,55000.001,80000.001},{0.03,0.1,0.2,0.25,0.3,0.35,0.45})*AO$2-LOOKUP(AO$2/12,{0,1500.001,4500.001,9000.001,35000.001,55000.001,80000.001},{0,105,555,1005,2755,5505,13505})</f>
        <v>24735</v>
      </c>
      <c r="AP53" s="2">
        <f>12*ROUND(MAX(($B53-3500)*{0.03,0.1,0.2,0.25,0.3,0.35,0.45}-{0,105,555,1005,2755,5505,13505},0),2)+LOOKUP(AP$2/12,{0,1500.001,4500.001,9000.001,35000.001,55000.001,80000.001},{0.03,0.1,0.2,0.25,0.3,0.35,0.45})*AP$2-LOOKUP(AP$2/12,{0,1500.001,4500.001,9000.001,35000.001,55000.001,80000.001},{0,105,555,1005,2755,5505,13505})</f>
        <v>24935</v>
      </c>
      <c r="AQ53" s="2">
        <f>12*ROUND(MAX(($B53-3500)*{0.03,0.1,0.2,0.25,0.3,0.35,0.45}-{0,105,555,1005,2755,5505,13505},0),2)+LOOKUP(AQ$2/12,{0,1500.001,4500.001,9000.001,35000.001,55000.001,80000.001},{0.03,0.1,0.2,0.25,0.3,0.35,0.45})*AQ$2-LOOKUP(AQ$2/12,{0,1500.001,4500.001,9000.001,35000.001,55000.001,80000.001},{0,105,555,1005,2755,5505,13505})</f>
        <v>25135</v>
      </c>
      <c r="AR53" s="2">
        <f>12*ROUND(MAX(($B53-3500)*{0.03,0.1,0.2,0.25,0.3,0.35,0.45}-{0,105,555,1005,2755,5505,13505},0),2)+LOOKUP(AR$2/12,{0,1500.001,4500.001,9000.001,35000.001,55000.001,80000.001},{0.03,0.1,0.2,0.25,0.3,0.35,0.45})*AR$2-LOOKUP(AR$2/12,{0,1500.001,4500.001,9000.001,35000.001,55000.001,80000.001},{0,105,555,1005,2755,5505,13505})</f>
        <v>25335</v>
      </c>
      <c r="AS53" s="2">
        <f>12*ROUND(MAX(($B53-3500)*{0.03,0.1,0.2,0.25,0.3,0.35,0.45}-{0,105,555,1005,2755,5505,13505},0),2)+LOOKUP(AS$2/12,{0,1500.001,4500.001,9000.001,35000.001,55000.001,80000.001},{0.03,0.1,0.2,0.25,0.3,0.35,0.45})*AS$2-LOOKUP(AS$2/12,{0,1500.001,4500.001,9000.001,35000.001,55000.001,80000.001},{0,105,555,1005,2755,5505,13505})</f>
        <v>25835</v>
      </c>
      <c r="AT53" s="12">
        <f>12*ROUND(MAX(($B53-3500)*{0.03,0.1,0.2,0.25,0.3,0.35,0.45}-{0,105,555,1005,2755,5505,13505},0),2)+LOOKUP(AT$2/12,{0,1500.001,4500.001,9000.001,35000.001,55000.001,80000.001},{0.03,0.1,0.2,0.25,0.3,0.35,0.45})*AT$2-LOOKUP(AT$2/12,{0,1500.001,4500.001,9000.001,35000.001,55000.001,80000.001},{0,105,555,1005,2755,5505,13505})</f>
        <v>26335</v>
      </c>
      <c r="AU53" s="2">
        <f>12*ROUND(MAX(($B53-3500)*{0.03,0.1,0.2,0.25,0.3,0.35,0.45}-{0,105,555,1005,2755,5505,13505},0),2)+LOOKUP(AU$2/12,{0,1500.001,4500.001,9000.001,35000.001,55000.001,80000.001},{0.03,0.1,0.2,0.25,0.3,0.35,0.45})*AU$2-LOOKUP(AU$2/12,{0,1500.001,4500.001,9000.001,35000.001,55000.001,80000.001},{0,105,555,1005,2755,5505,13505})</f>
        <v>26835</v>
      </c>
      <c r="AV53" s="2">
        <f>12*ROUND(MAX(($B53-3500)*{0.03,0.1,0.2,0.25,0.3,0.35,0.45}-{0,105,555,1005,2755,5505,13505},0),2)+LOOKUP(AV$2/12,{0,1500.001,4500.001,9000.001,35000.001,55000.001,80000.001},{0.03,0.1,0.2,0.25,0.3,0.35,0.45})*AV$2-LOOKUP(AV$2/12,{0,1500.001,4500.001,9000.001,35000.001,55000.001,80000.001},{0,105,555,1005,2755,5505,13505})</f>
        <v>27335</v>
      </c>
      <c r="AW53" s="2">
        <f>12*ROUND(MAX(($B53-3500)*{0.03,0.1,0.2,0.25,0.3,0.35,0.45}-{0,105,555,1005,2755,5505,13505},0),2)+LOOKUP(AW$2/12,{0,1500.001,4500.001,9000.001,35000.001,55000.001,80000.001},{0.03,0.1,0.2,0.25,0.3,0.35,0.45})*AW$2-LOOKUP(AW$2/12,{0,1500.001,4500.001,9000.001,35000.001,55000.001,80000.001},{0,105,555,1005,2755,5505,13505})</f>
        <v>32885</v>
      </c>
      <c r="AX53" s="2">
        <f>12*ROUND(MAX(($B53-3500)*{0.03,0.1,0.2,0.25,0.3,0.35,0.45}-{0,105,555,1005,2755,5505,13505},0),2)+LOOKUP(AX$2/12,{0,1500.001,4500.001,9000.001,35000.001,55000.001,80000.001},{0.03,0.1,0.2,0.25,0.3,0.35,0.45})*AX$2-LOOKUP(AX$2/12,{0,1500.001,4500.001,9000.001,35000.001,55000.001,80000.001},{0,105,555,1005,2755,5505,13505})</f>
        <v>33885</v>
      </c>
      <c r="AY53" s="2">
        <f>12*ROUND(MAX(($B53-3500)*{0.03,0.1,0.2,0.25,0.3,0.35,0.45}-{0,105,555,1005,2755,5505,13505},0),2)+LOOKUP(AY$2/12,{0,1500.001,4500.001,9000.001,35000.001,55000.001,80000.001},{0.03,0.1,0.2,0.25,0.3,0.35,0.45})*AY$2-LOOKUP(AY$2/12,{0,1500.001,4500.001,9000.001,35000.001,55000.001,80000.001},{0,105,555,1005,2755,5505,13505})</f>
        <v>34885</v>
      </c>
      <c r="AZ53" s="2">
        <f>12*ROUND(MAX(($B53-3500)*{0.03,0.1,0.2,0.25,0.3,0.35,0.45}-{0,105,555,1005,2755,5505,13505},0),2)+LOOKUP(AZ$2/12,{0,1500.001,4500.001,9000.001,35000.001,55000.001,80000.001},{0.03,0.1,0.2,0.25,0.3,0.35,0.45})*AZ$2-LOOKUP(AZ$2/12,{0,1500.001,4500.001,9000.001,35000.001,55000.001,80000.001},{0,105,555,1005,2755,5505,13505})</f>
        <v>35885</v>
      </c>
      <c r="BA53" s="2">
        <f>12*ROUND(MAX(($B53-3500)*{0.03,0.1,0.2,0.25,0.3,0.35,0.45}-{0,105,555,1005,2755,5505,13505},0),2)+LOOKUP(BA$2/12,{0,1500.001,4500.001,9000.001,35000.001,55000.001,80000.001},{0.03,0.1,0.2,0.25,0.3,0.35,0.45})*BA$2-LOOKUP(BA$2/12,{0,1500.001,4500.001,9000.001,35000.001,55000.001,80000.001},{0,105,555,1005,2755,5505,13505})</f>
        <v>36885</v>
      </c>
      <c r="BB53" s="2">
        <f>12*ROUND(MAX(($B53-3500)*{0.03,0.1,0.2,0.25,0.3,0.35,0.45}-{0,105,555,1005,2755,5505,13505},0),2)+LOOKUP(BB$2/12,{0,1500.001,4500.001,9000.001,35000.001,55000.001,80000.001},{0.03,0.1,0.2,0.25,0.3,0.35,0.45})*BB$2-LOOKUP(BB$2/12,{0,1500.001,4500.001,9000.001,35000.001,55000.001,80000.001},{0,105,555,1005,2755,5505,13505})</f>
        <v>37885</v>
      </c>
      <c r="BC53" s="2">
        <f>12*ROUND(MAX(($B53-3500)*{0.03,0.1,0.2,0.25,0.3,0.35,0.45}-{0,105,555,1005,2755,5505,13505},0),2)+LOOKUP(BC$2/12,{0,1500.001,4500.001,9000.001,35000.001,55000.001,80000.001},{0.03,0.1,0.2,0.25,0.3,0.35,0.45})*BC$2-LOOKUP(BC$2/12,{0,1500.001,4500.001,9000.001,35000.001,55000.001,80000.001},{0,105,555,1005,2755,5505,13505})</f>
        <v>38885</v>
      </c>
      <c r="BD53" s="2">
        <f>12*ROUND(MAX(($B53-3500)*{0.03,0.1,0.2,0.25,0.3,0.35,0.45}-{0,105,555,1005,2755,5505,13505},0),2)+LOOKUP(BD$2/12,{0,1500.001,4500.001,9000.001,35000.001,55000.001,80000.001},{0.03,0.1,0.2,0.25,0.3,0.35,0.45})*BD$2-LOOKUP(BD$2/12,{0,1500.001,4500.001,9000.001,35000.001,55000.001,80000.001},{0,105,555,1005,2755,5505,13505})</f>
        <v>39885</v>
      </c>
      <c r="BE53" s="2">
        <f>12*ROUND(MAX(($B53-3500)*{0.03,0.1,0.2,0.25,0.3,0.35,0.45}-{0,105,555,1005,2755,5505,13505},0),2)+LOOKUP(BE$2/12,{0,1500.001,4500.001,9000.001,35000.001,55000.001,80000.001},{0.03,0.1,0.2,0.25,0.3,0.35,0.45})*BE$2-LOOKUP(BE$2/12,{0,1500.001,4500.001,9000.001,35000.001,55000.001,80000.001},{0,105,555,1005,2755,5505,13505})</f>
        <v>40885</v>
      </c>
      <c r="BF53" s="2">
        <f>12*ROUND(MAX(($B53-3500)*{0.03,0.1,0.2,0.25,0.3,0.35,0.45}-{0,105,555,1005,2755,5505,13505},0),2)+LOOKUP(BF$2/12,{0,1500.001,4500.001,9000.001,35000.001,55000.001,80000.001},{0.03,0.1,0.2,0.25,0.3,0.35,0.45})*BF$2-LOOKUP(BF$2/12,{0,1500.001,4500.001,9000.001,35000.001,55000.001,80000.001},{0,105,555,1005,2755,5505,13505})</f>
        <v>41885</v>
      </c>
    </row>
    <row r="54" spans="1:58">
      <c r="A54" s="21"/>
      <c r="B54" s="22">
        <v>15500</v>
      </c>
      <c r="C54" s="27">
        <f>12*ROUND(MAX(($B54-3500)*{0.03,0.1,0.2,0.25,0.3,0.35,0.45}-{0,105,555,1005,2755,5505,13505},0),2)+LOOKUP(C$2/12,{0,1500.001,4500.001,9000.001,35000.001,55000.001,80000.001},{0.03,0.1,0.2,0.25,0.3,0.35,0.45})*C$2-LOOKUP(C$2/12,{0,1500.001,4500.001,9000.001,35000.001,55000.001,80000.001},{0,105,555,1005,2755,5505,13505})</f>
        <v>23940</v>
      </c>
      <c r="D54" s="27">
        <f>12*ROUND(MAX(($B54-3500)*{0.03,0.1,0.2,0.25,0.3,0.35,0.45}-{0,105,555,1005,2755,5505,13505},0),2)+LOOKUP(D$2/12,{0,1500.001,4500.001,9000.001,35000.001,55000.001,80000.001},{0.03,0.1,0.2,0.25,0.3,0.35,0.45})*D$2-LOOKUP(D$2/12,{0,1500.001,4500.001,9000.001,35000.001,55000.001,80000.001},{0,105,555,1005,2755,5505,13505})</f>
        <v>23946</v>
      </c>
      <c r="E54" s="27">
        <f>12*ROUND(MAX(($B54-3500)*{0.03,0.1,0.2,0.25,0.3,0.35,0.45}-{0,105,555,1005,2755,5505,13505},0),2)+LOOKUP(E$2/12,{0,1500.001,4500.001,9000.001,35000.001,55000.001,80000.001},{0.03,0.1,0.2,0.25,0.3,0.35,0.45})*E$2-LOOKUP(E$2/12,{0,1500.001,4500.001,9000.001,35000.001,55000.001,80000.001},{0,105,555,1005,2755,5505,13505})</f>
        <v>23952</v>
      </c>
      <c r="F54" s="27">
        <f>12*ROUND(MAX(($B54-3500)*{0.03,0.1,0.2,0.25,0.3,0.35,0.45}-{0,105,555,1005,2755,5505,13505},0),2)+LOOKUP(F$2/12,{0,1500.001,4500.001,9000.001,35000.001,55000.001,80000.001},{0.03,0.1,0.2,0.25,0.3,0.35,0.45})*F$2-LOOKUP(F$2/12,{0,1500.001,4500.001,9000.001,35000.001,55000.001,80000.001},{0,105,555,1005,2755,5505,13505})</f>
        <v>23958</v>
      </c>
      <c r="G54" s="27">
        <f>12*ROUND(MAX(($B54-3500)*{0.03,0.1,0.2,0.25,0.3,0.35,0.45}-{0,105,555,1005,2755,5505,13505},0),2)+LOOKUP(G$2/12,{0,1500.001,4500.001,9000.001,35000.001,55000.001,80000.001},{0.03,0.1,0.2,0.25,0.3,0.35,0.45})*G$2-LOOKUP(G$2/12,{0,1500.001,4500.001,9000.001,35000.001,55000.001,80000.001},{0,105,555,1005,2755,5505,13505})</f>
        <v>23964</v>
      </c>
      <c r="H54" s="27">
        <f>12*ROUND(MAX(($B54-3500)*{0.03,0.1,0.2,0.25,0.3,0.35,0.45}-{0,105,555,1005,2755,5505,13505},0),2)+LOOKUP(H$2/12,{0,1500.001,4500.001,9000.001,35000.001,55000.001,80000.001},{0.03,0.1,0.2,0.25,0.3,0.35,0.45})*H$2-LOOKUP(H$2/12,{0,1500.001,4500.001,9000.001,35000.001,55000.001,80000.001},{0,105,555,1005,2755,5505,13505})</f>
        <v>23970</v>
      </c>
      <c r="I54" s="27">
        <f>12*ROUND(MAX(($B54-3500)*{0.03,0.1,0.2,0.25,0.3,0.35,0.45}-{0,105,555,1005,2755,5505,13505},0),2)+LOOKUP(I$2/12,{0,1500.001,4500.001,9000.001,35000.001,55000.001,80000.001},{0.03,0.1,0.2,0.25,0.3,0.35,0.45})*I$2-LOOKUP(I$2/12,{0,1500.001,4500.001,9000.001,35000.001,55000.001,80000.001},{0,105,555,1005,2755,5505,13505})</f>
        <v>23976</v>
      </c>
      <c r="J54" s="27">
        <f>12*ROUND(MAX(($B54-3500)*{0.03,0.1,0.2,0.25,0.3,0.35,0.45}-{0,105,555,1005,2755,5505,13505},0),2)+LOOKUP(J$2/12,{0,1500.001,4500.001,9000.001,35000.001,55000.001,80000.001},{0.03,0.1,0.2,0.25,0.3,0.35,0.45})*J$2-LOOKUP(J$2/12,{0,1500.001,4500.001,9000.001,35000.001,55000.001,80000.001},{0,105,555,1005,2755,5505,13505})</f>
        <v>23982</v>
      </c>
      <c r="K54" s="27">
        <f>12*ROUND(MAX(($B54-3500)*{0.03,0.1,0.2,0.25,0.3,0.35,0.45}-{0,105,555,1005,2755,5505,13505},0),2)+LOOKUP(K$2/12,{0,1500.001,4500.001,9000.001,35000.001,55000.001,80000.001},{0.03,0.1,0.2,0.25,0.3,0.35,0.45})*K$2-LOOKUP(K$2/12,{0,1500.001,4500.001,9000.001,35000.001,55000.001,80000.001},{0,105,555,1005,2755,5505,13505})</f>
        <v>23988</v>
      </c>
      <c r="L54" s="27">
        <f>12*ROUND(MAX(($B54-3500)*{0.03,0.1,0.2,0.25,0.3,0.35,0.45}-{0,105,555,1005,2755,5505,13505},0),2)+LOOKUP(L$2/12,{0,1500.001,4500.001,9000.001,35000.001,55000.001,80000.001},{0.03,0.1,0.2,0.25,0.3,0.35,0.45})*L$2-LOOKUP(L$2/12,{0,1500.001,4500.001,9000.001,35000.001,55000.001,80000.001},{0,105,555,1005,2755,5505,13505})</f>
        <v>23994</v>
      </c>
      <c r="M54" s="13">
        <f>12*ROUND(MAX(($B54-3500)*{0.03,0.1,0.2,0.25,0.3,0.35,0.45}-{0,105,555,1005,2755,5505,13505},0),2)+LOOKUP(M$2/12,{0,1500.001,4500.001,9000.001,35000.001,55000.001,80000.001},{0.03,0.1,0.2,0.25,0.3,0.35,0.45})*M$2-LOOKUP(M$2/12,{0,1500.001,4500.001,9000.001,35000.001,55000.001,80000.001},{0,105,555,1005,2755,5505,13505})</f>
        <v>24000</v>
      </c>
      <c r="N54" s="27">
        <f>12*ROUND(MAX(($B54-3500)*{0.03,0.1,0.2,0.25,0.3,0.35,0.45}-{0,105,555,1005,2755,5505,13505},0),2)+LOOKUP(N$2/12,{0,1500.001,4500.001,9000.001,35000.001,55000.001,80000.001},{0.03,0.1,0.2,0.25,0.3,0.35,0.45})*N$2-LOOKUP(N$2/12,{0,1500.001,4500.001,9000.001,35000.001,55000.001,80000.001},{0,105,555,1005,2755,5505,13505})</f>
        <v>24015</v>
      </c>
      <c r="O54" s="27">
        <f>12*ROUND(MAX(($B54-3500)*{0.03,0.1,0.2,0.25,0.3,0.35,0.45}-{0,105,555,1005,2755,5505,13505},0),2)+LOOKUP(O$2/12,{0,1500.001,4500.001,9000.001,35000.001,55000.001,80000.001},{0.03,0.1,0.2,0.25,0.3,0.35,0.45})*O$2-LOOKUP(O$2/12,{0,1500.001,4500.001,9000.001,35000.001,55000.001,80000.001},{0,105,555,1005,2755,5505,13505})</f>
        <v>24030</v>
      </c>
      <c r="P54" s="27">
        <f>12*ROUND(MAX(($B54-3500)*{0.03,0.1,0.2,0.25,0.3,0.35,0.45}-{0,105,555,1005,2755,5505,13505},0),2)+LOOKUP(P$2/12,{0,1500.001,4500.001,9000.001,35000.001,55000.001,80000.001},{0.03,0.1,0.2,0.25,0.3,0.35,0.45})*P$2-LOOKUP(P$2/12,{0,1500.001,4500.001,9000.001,35000.001,55000.001,80000.001},{0,105,555,1005,2755,5505,13505})</f>
        <v>24045</v>
      </c>
      <c r="Q54" s="27">
        <f>12*ROUND(MAX(($B54-3500)*{0.03,0.1,0.2,0.25,0.3,0.35,0.45}-{0,105,555,1005,2755,5505,13505},0),2)+LOOKUP(Q$2/12,{0,1500.001,4500.001,9000.001,35000.001,55000.001,80000.001},{0.03,0.1,0.2,0.25,0.3,0.35,0.45})*Q$2-LOOKUP(Q$2/12,{0,1500.001,4500.001,9000.001,35000.001,55000.001,80000.001},{0,105,555,1005,2755,5505,13505})</f>
        <v>24060</v>
      </c>
      <c r="R54" s="27">
        <f>12*ROUND(MAX(($B54-3500)*{0.03,0.1,0.2,0.25,0.3,0.35,0.45}-{0,105,555,1005,2755,5505,13505},0),2)+LOOKUP(R$2/12,{0,1500.001,4500.001,9000.001,35000.001,55000.001,80000.001},{0.03,0.1,0.2,0.25,0.3,0.35,0.45})*R$2-LOOKUP(R$2/12,{0,1500.001,4500.001,9000.001,35000.001,55000.001,80000.001},{0,105,555,1005,2755,5505,13505})</f>
        <v>24075</v>
      </c>
      <c r="S54" s="27">
        <f>12*ROUND(MAX(($B54-3500)*{0.03,0.1,0.2,0.25,0.3,0.35,0.45}-{0,105,555,1005,2755,5505,13505},0),2)+LOOKUP(S$2/12,{0,1500.001,4500.001,9000.001,35000.001,55000.001,80000.001},{0.03,0.1,0.2,0.25,0.3,0.35,0.45})*S$2-LOOKUP(S$2/12,{0,1500.001,4500.001,9000.001,35000.001,55000.001,80000.001},{0,105,555,1005,2755,5505,13505})</f>
        <v>24090</v>
      </c>
      <c r="T54" s="2">
        <f>12*ROUND(MAX(($B54-3500)*{0.03,0.1,0.2,0.25,0.3,0.35,0.45}-{0,105,555,1005,2755,5505,13505},0),2)+LOOKUP(T$2/12,{0,1500.001,4500.001,9000.001,35000.001,55000.001,80000.001},{0.03,0.1,0.2,0.25,0.3,0.35,0.45})*T$2-LOOKUP(T$2/12,{0,1500.001,4500.001,9000.001,35000.001,55000.001,80000.001},{0,105,555,1005,2755,5505,13505})</f>
        <v>24105</v>
      </c>
      <c r="U54" s="2">
        <f>12*ROUND(MAX(($B54-3500)*{0.03,0.1,0.2,0.25,0.3,0.35,0.45}-{0,105,555,1005,2755,5505,13505},0),2)+LOOKUP(U$2/12,{0,1500.001,4500.001,9000.001,35000.001,55000.001,80000.001},{0.03,0.1,0.2,0.25,0.3,0.35,0.45})*U$2-LOOKUP(U$2/12,{0,1500.001,4500.001,9000.001,35000.001,55000.001,80000.001},{0,105,555,1005,2755,5505,13505})</f>
        <v>24120</v>
      </c>
      <c r="V54" s="2">
        <f>12*ROUND(MAX(($B54-3500)*{0.03,0.1,0.2,0.25,0.3,0.35,0.45}-{0,105,555,1005,2755,5505,13505},0),2)+LOOKUP(V$2/12,{0,1500.001,4500.001,9000.001,35000.001,55000.001,80000.001},{0.03,0.1,0.2,0.25,0.3,0.35,0.45})*V$2-LOOKUP(V$2/12,{0,1500.001,4500.001,9000.001,35000.001,55000.001,80000.001},{0,105,555,1005,2755,5505,13505})</f>
        <v>24135</v>
      </c>
      <c r="W54" s="2">
        <f>12*ROUND(MAX(($B54-3500)*{0.03,0.1,0.2,0.25,0.3,0.35,0.45}-{0,105,555,1005,2755,5505,13505},0),2)+LOOKUP(W$2/12,{0,1500.001,4500.001,9000.001,35000.001,55000.001,80000.001},{0.03,0.1,0.2,0.25,0.3,0.35,0.45})*W$2-LOOKUP(W$2/12,{0,1500.001,4500.001,9000.001,35000.001,55000.001,80000.001},{0,105,555,1005,2755,5505,13505})</f>
        <v>24150</v>
      </c>
      <c r="X54" s="2">
        <f>12*ROUND(MAX(($B54-3500)*{0.03,0.1,0.2,0.25,0.3,0.35,0.45}-{0,105,555,1005,2755,5505,13505},0),2)+LOOKUP(X$2/12,{0,1500.001,4500.001,9000.001,35000.001,55000.001,80000.001},{0.03,0.1,0.2,0.25,0.3,0.35,0.45})*X$2-LOOKUP(X$2/12,{0,1500.001,4500.001,9000.001,35000.001,55000.001,80000.001},{0,105,555,1005,2755,5505,13505})</f>
        <v>24165</v>
      </c>
      <c r="Y54" s="2">
        <f>12*ROUND(MAX(($B54-3500)*{0.03,0.1,0.2,0.25,0.3,0.35,0.45}-{0,105,555,1005,2755,5505,13505},0),2)+LOOKUP(Y$2/12,{0,1500.001,4500.001,9000.001,35000.001,55000.001,80000.001},{0.03,0.1,0.2,0.25,0.3,0.35,0.45})*Y$2-LOOKUP(Y$2/12,{0,1500.001,4500.001,9000.001,35000.001,55000.001,80000.001},{0,105,555,1005,2755,5505,13505})</f>
        <v>24180</v>
      </c>
      <c r="Z54" s="2">
        <f>12*ROUND(MAX(($B54-3500)*{0.03,0.1,0.2,0.25,0.3,0.35,0.45}-{0,105,555,1005,2755,5505,13505},0),2)+LOOKUP(Z$2/12,{0,1500.001,4500.001,9000.001,35000.001,55000.001,80000.001},{0.03,0.1,0.2,0.25,0.3,0.35,0.45})*Z$2-LOOKUP(Z$2/12,{0,1500.001,4500.001,9000.001,35000.001,55000.001,80000.001},{0,105,555,1005,2755,5505,13505})</f>
        <v>24195</v>
      </c>
      <c r="AA54" s="2">
        <f>12*ROUND(MAX(($B54-3500)*{0.03,0.1,0.2,0.25,0.3,0.35,0.45}-{0,105,555,1005,2755,5505,13505},0),2)+LOOKUP(AA$2/12,{0,1500.001,4500.001,9000.001,35000.001,55000.001,80000.001},{0.03,0.1,0.2,0.25,0.3,0.35,0.45})*AA$2-LOOKUP(AA$2/12,{0,1500.001,4500.001,9000.001,35000.001,55000.001,80000.001},{0,105,555,1005,2755,5505,13505})</f>
        <v>24210</v>
      </c>
      <c r="AB54" s="2">
        <f>12*ROUND(MAX(($B54-3500)*{0.03,0.1,0.2,0.25,0.3,0.35,0.45}-{0,105,555,1005,2755,5505,13505},0),2)+LOOKUP(AB$2/12,{0,1500.001,4500.001,9000.001,35000.001,55000.001,80000.001},{0.03,0.1,0.2,0.25,0.3,0.35,0.45})*AB$2-LOOKUP(AB$2/12,{0,1500.001,4500.001,9000.001,35000.001,55000.001,80000.001},{0,105,555,1005,2755,5505,13505})</f>
        <v>24225</v>
      </c>
      <c r="AC54" s="12">
        <f>12*ROUND(MAX(($B54-3500)*{0.03,0.1,0.2,0.25,0.3,0.35,0.45}-{0,105,555,1005,2755,5505,13505},0),2)+LOOKUP(AC$2/12,{0,1500.001,4500.001,9000.001,35000.001,55000.001,80000.001},{0.03,0.1,0.2,0.25,0.3,0.35,0.45})*AC$2-LOOKUP(AC$2/12,{0,1500.001,4500.001,9000.001,35000.001,55000.001,80000.001},{0,105,555,1005,2755,5505,13505})</f>
        <v>24240</v>
      </c>
      <c r="AD54" s="2">
        <f>12*ROUND(MAX(($B54-3500)*{0.03,0.1,0.2,0.25,0.3,0.35,0.45}-{0,105,555,1005,2755,5505,13505},0),2)+LOOKUP(AD$2/12,{0,1500.001,4500.001,9000.001,35000.001,55000.001,80000.001},{0.03,0.1,0.2,0.25,0.3,0.35,0.45})*AD$2-LOOKUP(AD$2/12,{0,1500.001,4500.001,9000.001,35000.001,55000.001,80000.001},{0,105,555,1005,2755,5505,13505})</f>
        <v>24270</v>
      </c>
      <c r="AE54" s="2">
        <f>12*ROUND(MAX(($B54-3500)*{0.03,0.1,0.2,0.25,0.3,0.35,0.45}-{0,105,555,1005,2755,5505,13505},0),2)+LOOKUP(AE$2/12,{0,1500.001,4500.001,9000.001,35000.001,55000.001,80000.001},{0.03,0.1,0.2,0.25,0.3,0.35,0.45})*AE$2-LOOKUP(AE$2/12,{0,1500.001,4500.001,9000.001,35000.001,55000.001,80000.001},{0,105,555,1005,2755,5505,13505})</f>
        <v>24300</v>
      </c>
      <c r="AF54" s="2">
        <f>12*ROUND(MAX(($B54-3500)*{0.03,0.1,0.2,0.25,0.3,0.35,0.45}-{0,105,555,1005,2755,5505,13505},0),2)+LOOKUP(AF$2/12,{0,1500.001,4500.001,9000.001,35000.001,55000.001,80000.001},{0.03,0.1,0.2,0.25,0.3,0.35,0.45})*AF$2-LOOKUP(AF$2/12,{0,1500.001,4500.001,9000.001,35000.001,55000.001,80000.001},{0,105,555,1005,2755,5505,13505})</f>
        <v>24330</v>
      </c>
      <c r="AG54" s="2">
        <f>12*ROUND(MAX(($B54-3500)*{0.03,0.1,0.2,0.25,0.3,0.35,0.45}-{0,105,555,1005,2755,5505,13505},0),2)+LOOKUP(AG$2/12,{0,1500.001,4500.001,9000.001,35000.001,55000.001,80000.001},{0.03,0.1,0.2,0.25,0.3,0.35,0.45})*AG$2-LOOKUP(AG$2/12,{0,1500.001,4500.001,9000.001,35000.001,55000.001,80000.001},{0,105,555,1005,2755,5505,13505})</f>
        <v>24360</v>
      </c>
      <c r="AH54" s="2">
        <f>12*ROUND(MAX(($B54-3500)*{0.03,0.1,0.2,0.25,0.3,0.35,0.45}-{0,105,555,1005,2755,5505,13505},0),2)+LOOKUP(AH$2/12,{0,1500.001,4500.001,9000.001,35000.001,55000.001,80000.001},{0.03,0.1,0.2,0.25,0.3,0.35,0.45})*AH$2-LOOKUP(AH$2/12,{0,1500.001,4500.001,9000.001,35000.001,55000.001,80000.001},{0,105,555,1005,2755,5505,13505})</f>
        <v>24390</v>
      </c>
      <c r="AI54" s="2">
        <f>12*ROUND(MAX(($B54-3500)*{0.03,0.1,0.2,0.25,0.3,0.35,0.45}-{0,105,555,1005,2755,5505,13505},0),2)+LOOKUP(AI$2/12,{0,1500.001,4500.001,9000.001,35000.001,55000.001,80000.001},{0.03,0.1,0.2,0.25,0.3,0.35,0.45})*AI$2-LOOKUP(AI$2/12,{0,1500.001,4500.001,9000.001,35000.001,55000.001,80000.001},{0,105,555,1005,2755,5505,13505})</f>
        <v>24420</v>
      </c>
      <c r="AJ54" s="2">
        <f>12*ROUND(MAX(($B54-3500)*{0.03,0.1,0.2,0.25,0.3,0.35,0.45}-{0,105,555,1005,2755,5505,13505},0),2)+LOOKUP(AJ$2/12,{0,1500.001,4500.001,9000.001,35000.001,55000.001,80000.001},{0.03,0.1,0.2,0.25,0.3,0.35,0.45})*AJ$2-LOOKUP(AJ$2/12,{0,1500.001,4500.001,9000.001,35000.001,55000.001,80000.001},{0,105,555,1005,2755,5505,13505})</f>
        <v>24450</v>
      </c>
      <c r="AK54" s="2">
        <f>12*ROUND(MAX(($B54-3500)*{0.03,0.1,0.2,0.25,0.3,0.35,0.45}-{0,105,555,1005,2755,5505,13505},0),2)+LOOKUP(AK$2/12,{0,1500.001,4500.001,9000.001,35000.001,55000.001,80000.001},{0.03,0.1,0.2,0.25,0.3,0.35,0.45})*AK$2-LOOKUP(AK$2/12,{0,1500.001,4500.001,9000.001,35000.001,55000.001,80000.001},{0,105,555,1005,2755,5505,13505})</f>
        <v>24480</v>
      </c>
      <c r="AL54" s="2">
        <f>12*ROUND(MAX(($B54-3500)*{0.03,0.1,0.2,0.25,0.3,0.35,0.45}-{0,105,555,1005,2755,5505,13505},0),2)+LOOKUP(AL$2/12,{0,1500.001,4500.001,9000.001,35000.001,55000.001,80000.001},{0.03,0.1,0.2,0.25,0.3,0.35,0.45})*AL$2-LOOKUP(AL$2/12,{0,1500.001,4500.001,9000.001,35000.001,55000.001,80000.001},{0,105,555,1005,2755,5505,13505})</f>
        <v>25735</v>
      </c>
      <c r="AM54" s="2">
        <f>12*ROUND(MAX(($B54-3500)*{0.03,0.1,0.2,0.25,0.3,0.35,0.45}-{0,105,555,1005,2755,5505,13505},0),2)+LOOKUP(AM$2/12,{0,1500.001,4500.001,9000.001,35000.001,55000.001,80000.001},{0.03,0.1,0.2,0.25,0.3,0.35,0.45})*AM$2-LOOKUP(AM$2/12,{0,1500.001,4500.001,9000.001,35000.001,55000.001,80000.001},{0,105,555,1005,2755,5505,13505})</f>
        <v>25835</v>
      </c>
      <c r="AN54" s="2">
        <f>12*ROUND(MAX(($B54-3500)*{0.03,0.1,0.2,0.25,0.3,0.35,0.45}-{0,105,555,1005,2755,5505,13505},0),2)+LOOKUP(AN$2/12,{0,1500.001,4500.001,9000.001,35000.001,55000.001,80000.001},{0.03,0.1,0.2,0.25,0.3,0.35,0.45})*AN$2-LOOKUP(AN$2/12,{0,1500.001,4500.001,9000.001,35000.001,55000.001,80000.001},{0,105,555,1005,2755,5505,13505})</f>
        <v>26035</v>
      </c>
      <c r="AO54" s="2">
        <f>12*ROUND(MAX(($B54-3500)*{0.03,0.1,0.2,0.25,0.3,0.35,0.45}-{0,105,555,1005,2755,5505,13505},0),2)+LOOKUP(AO$2/12,{0,1500.001,4500.001,9000.001,35000.001,55000.001,80000.001},{0.03,0.1,0.2,0.25,0.3,0.35,0.45})*AO$2-LOOKUP(AO$2/12,{0,1500.001,4500.001,9000.001,35000.001,55000.001,80000.001},{0,105,555,1005,2755,5505,13505})</f>
        <v>26235</v>
      </c>
      <c r="AP54" s="2">
        <f>12*ROUND(MAX(($B54-3500)*{0.03,0.1,0.2,0.25,0.3,0.35,0.45}-{0,105,555,1005,2755,5505,13505},0),2)+LOOKUP(AP$2/12,{0,1500.001,4500.001,9000.001,35000.001,55000.001,80000.001},{0.03,0.1,0.2,0.25,0.3,0.35,0.45})*AP$2-LOOKUP(AP$2/12,{0,1500.001,4500.001,9000.001,35000.001,55000.001,80000.001},{0,105,555,1005,2755,5505,13505})</f>
        <v>26435</v>
      </c>
      <c r="AQ54" s="2">
        <f>12*ROUND(MAX(($B54-3500)*{0.03,0.1,0.2,0.25,0.3,0.35,0.45}-{0,105,555,1005,2755,5505,13505},0),2)+LOOKUP(AQ$2/12,{0,1500.001,4500.001,9000.001,35000.001,55000.001,80000.001},{0.03,0.1,0.2,0.25,0.3,0.35,0.45})*AQ$2-LOOKUP(AQ$2/12,{0,1500.001,4500.001,9000.001,35000.001,55000.001,80000.001},{0,105,555,1005,2755,5505,13505})</f>
        <v>26635</v>
      </c>
      <c r="AR54" s="2">
        <f>12*ROUND(MAX(($B54-3500)*{0.03,0.1,0.2,0.25,0.3,0.35,0.45}-{0,105,555,1005,2755,5505,13505},0),2)+LOOKUP(AR$2/12,{0,1500.001,4500.001,9000.001,35000.001,55000.001,80000.001},{0.03,0.1,0.2,0.25,0.3,0.35,0.45})*AR$2-LOOKUP(AR$2/12,{0,1500.001,4500.001,9000.001,35000.001,55000.001,80000.001},{0,105,555,1005,2755,5505,13505})</f>
        <v>26835</v>
      </c>
      <c r="AS54" s="2">
        <f>12*ROUND(MAX(($B54-3500)*{0.03,0.1,0.2,0.25,0.3,0.35,0.45}-{0,105,555,1005,2755,5505,13505},0),2)+LOOKUP(AS$2/12,{0,1500.001,4500.001,9000.001,35000.001,55000.001,80000.001},{0.03,0.1,0.2,0.25,0.3,0.35,0.45})*AS$2-LOOKUP(AS$2/12,{0,1500.001,4500.001,9000.001,35000.001,55000.001,80000.001},{0,105,555,1005,2755,5505,13505})</f>
        <v>27335</v>
      </c>
      <c r="AT54" s="12">
        <f>12*ROUND(MAX(($B54-3500)*{0.03,0.1,0.2,0.25,0.3,0.35,0.45}-{0,105,555,1005,2755,5505,13505},0),2)+LOOKUP(AT$2/12,{0,1500.001,4500.001,9000.001,35000.001,55000.001,80000.001},{0.03,0.1,0.2,0.25,0.3,0.35,0.45})*AT$2-LOOKUP(AT$2/12,{0,1500.001,4500.001,9000.001,35000.001,55000.001,80000.001},{0,105,555,1005,2755,5505,13505})</f>
        <v>27835</v>
      </c>
      <c r="AU54" s="2">
        <f>12*ROUND(MAX(($B54-3500)*{0.03,0.1,0.2,0.25,0.3,0.35,0.45}-{0,105,555,1005,2755,5505,13505},0),2)+LOOKUP(AU$2/12,{0,1500.001,4500.001,9000.001,35000.001,55000.001,80000.001},{0.03,0.1,0.2,0.25,0.3,0.35,0.45})*AU$2-LOOKUP(AU$2/12,{0,1500.001,4500.001,9000.001,35000.001,55000.001,80000.001},{0,105,555,1005,2755,5505,13505})</f>
        <v>28335</v>
      </c>
      <c r="AV54" s="2">
        <f>12*ROUND(MAX(($B54-3500)*{0.03,0.1,0.2,0.25,0.3,0.35,0.45}-{0,105,555,1005,2755,5505,13505},0),2)+LOOKUP(AV$2/12,{0,1500.001,4500.001,9000.001,35000.001,55000.001,80000.001},{0.03,0.1,0.2,0.25,0.3,0.35,0.45})*AV$2-LOOKUP(AV$2/12,{0,1500.001,4500.001,9000.001,35000.001,55000.001,80000.001},{0,105,555,1005,2755,5505,13505})</f>
        <v>28835</v>
      </c>
      <c r="AW54" s="2">
        <f>12*ROUND(MAX(($B54-3500)*{0.03,0.1,0.2,0.25,0.3,0.35,0.45}-{0,105,555,1005,2755,5505,13505},0),2)+LOOKUP(AW$2/12,{0,1500.001,4500.001,9000.001,35000.001,55000.001,80000.001},{0.03,0.1,0.2,0.25,0.3,0.35,0.45})*AW$2-LOOKUP(AW$2/12,{0,1500.001,4500.001,9000.001,35000.001,55000.001,80000.001},{0,105,555,1005,2755,5505,13505})</f>
        <v>34385</v>
      </c>
      <c r="AX54" s="2">
        <f>12*ROUND(MAX(($B54-3500)*{0.03,0.1,0.2,0.25,0.3,0.35,0.45}-{0,105,555,1005,2755,5505,13505},0),2)+LOOKUP(AX$2/12,{0,1500.001,4500.001,9000.001,35000.001,55000.001,80000.001},{0.03,0.1,0.2,0.25,0.3,0.35,0.45})*AX$2-LOOKUP(AX$2/12,{0,1500.001,4500.001,9000.001,35000.001,55000.001,80000.001},{0,105,555,1005,2755,5505,13505})</f>
        <v>35385</v>
      </c>
      <c r="AY54" s="2">
        <f>12*ROUND(MAX(($B54-3500)*{0.03,0.1,0.2,0.25,0.3,0.35,0.45}-{0,105,555,1005,2755,5505,13505},0),2)+LOOKUP(AY$2/12,{0,1500.001,4500.001,9000.001,35000.001,55000.001,80000.001},{0.03,0.1,0.2,0.25,0.3,0.35,0.45})*AY$2-LOOKUP(AY$2/12,{0,1500.001,4500.001,9000.001,35000.001,55000.001,80000.001},{0,105,555,1005,2755,5505,13505})</f>
        <v>36385</v>
      </c>
      <c r="AZ54" s="2">
        <f>12*ROUND(MAX(($B54-3500)*{0.03,0.1,0.2,0.25,0.3,0.35,0.45}-{0,105,555,1005,2755,5505,13505},0),2)+LOOKUP(AZ$2/12,{0,1500.001,4500.001,9000.001,35000.001,55000.001,80000.001},{0.03,0.1,0.2,0.25,0.3,0.35,0.45})*AZ$2-LOOKUP(AZ$2/12,{0,1500.001,4500.001,9000.001,35000.001,55000.001,80000.001},{0,105,555,1005,2755,5505,13505})</f>
        <v>37385</v>
      </c>
      <c r="BA54" s="2">
        <f>12*ROUND(MAX(($B54-3500)*{0.03,0.1,0.2,0.25,0.3,0.35,0.45}-{0,105,555,1005,2755,5505,13505},0),2)+LOOKUP(BA$2/12,{0,1500.001,4500.001,9000.001,35000.001,55000.001,80000.001},{0.03,0.1,0.2,0.25,0.3,0.35,0.45})*BA$2-LOOKUP(BA$2/12,{0,1500.001,4500.001,9000.001,35000.001,55000.001,80000.001},{0,105,555,1005,2755,5505,13505})</f>
        <v>38385</v>
      </c>
      <c r="BB54" s="2">
        <f>12*ROUND(MAX(($B54-3500)*{0.03,0.1,0.2,0.25,0.3,0.35,0.45}-{0,105,555,1005,2755,5505,13505},0),2)+LOOKUP(BB$2/12,{0,1500.001,4500.001,9000.001,35000.001,55000.001,80000.001},{0.03,0.1,0.2,0.25,0.3,0.35,0.45})*BB$2-LOOKUP(BB$2/12,{0,1500.001,4500.001,9000.001,35000.001,55000.001,80000.001},{0,105,555,1005,2755,5505,13505})</f>
        <v>39385</v>
      </c>
      <c r="BC54" s="2">
        <f>12*ROUND(MAX(($B54-3500)*{0.03,0.1,0.2,0.25,0.3,0.35,0.45}-{0,105,555,1005,2755,5505,13505},0),2)+LOOKUP(BC$2/12,{0,1500.001,4500.001,9000.001,35000.001,55000.001,80000.001},{0.03,0.1,0.2,0.25,0.3,0.35,0.45})*BC$2-LOOKUP(BC$2/12,{0,1500.001,4500.001,9000.001,35000.001,55000.001,80000.001},{0,105,555,1005,2755,5505,13505})</f>
        <v>40385</v>
      </c>
      <c r="BD54" s="2">
        <f>12*ROUND(MAX(($B54-3500)*{0.03,0.1,0.2,0.25,0.3,0.35,0.45}-{0,105,555,1005,2755,5505,13505},0),2)+LOOKUP(BD$2/12,{0,1500.001,4500.001,9000.001,35000.001,55000.001,80000.001},{0.03,0.1,0.2,0.25,0.3,0.35,0.45})*BD$2-LOOKUP(BD$2/12,{0,1500.001,4500.001,9000.001,35000.001,55000.001,80000.001},{0,105,555,1005,2755,5505,13505})</f>
        <v>41385</v>
      </c>
      <c r="BE54" s="2">
        <f>12*ROUND(MAX(($B54-3500)*{0.03,0.1,0.2,0.25,0.3,0.35,0.45}-{0,105,555,1005,2755,5505,13505},0),2)+LOOKUP(BE$2/12,{0,1500.001,4500.001,9000.001,35000.001,55000.001,80000.001},{0.03,0.1,0.2,0.25,0.3,0.35,0.45})*BE$2-LOOKUP(BE$2/12,{0,1500.001,4500.001,9000.001,35000.001,55000.001,80000.001},{0,105,555,1005,2755,5505,13505})</f>
        <v>42385</v>
      </c>
      <c r="BF54" s="2">
        <f>12*ROUND(MAX(($B54-3500)*{0.03,0.1,0.2,0.25,0.3,0.35,0.45}-{0,105,555,1005,2755,5505,13505},0),2)+LOOKUP(BF$2/12,{0,1500.001,4500.001,9000.001,35000.001,55000.001,80000.001},{0.03,0.1,0.2,0.25,0.3,0.35,0.45})*BF$2-LOOKUP(BF$2/12,{0,1500.001,4500.001,9000.001,35000.001,55000.001,80000.001},{0,105,555,1005,2755,5505,13505})</f>
        <v>43385</v>
      </c>
    </row>
    <row r="55" spans="1:58">
      <c r="A55" s="21"/>
      <c r="B55" s="22">
        <v>16000</v>
      </c>
      <c r="C55" s="27">
        <f>12*ROUND(MAX(($B55-3500)*{0.03,0.1,0.2,0.25,0.3,0.35,0.45}-{0,105,555,1005,2755,5505,13505},0),2)+LOOKUP(C$2/12,{0,1500.001,4500.001,9000.001,35000.001,55000.001,80000.001},{0.03,0.1,0.2,0.25,0.3,0.35,0.45})*C$2-LOOKUP(C$2/12,{0,1500.001,4500.001,9000.001,35000.001,55000.001,80000.001},{0,105,555,1005,2755,5505,13505})</f>
        <v>25440</v>
      </c>
      <c r="D55" s="27">
        <f>12*ROUND(MAX(($B55-3500)*{0.03,0.1,0.2,0.25,0.3,0.35,0.45}-{0,105,555,1005,2755,5505,13505},0),2)+LOOKUP(D$2/12,{0,1500.001,4500.001,9000.001,35000.001,55000.001,80000.001},{0.03,0.1,0.2,0.25,0.3,0.35,0.45})*D$2-LOOKUP(D$2/12,{0,1500.001,4500.001,9000.001,35000.001,55000.001,80000.001},{0,105,555,1005,2755,5505,13505})</f>
        <v>25446</v>
      </c>
      <c r="E55" s="27">
        <f>12*ROUND(MAX(($B55-3500)*{0.03,0.1,0.2,0.25,0.3,0.35,0.45}-{0,105,555,1005,2755,5505,13505},0),2)+LOOKUP(E$2/12,{0,1500.001,4500.001,9000.001,35000.001,55000.001,80000.001},{0.03,0.1,0.2,0.25,0.3,0.35,0.45})*E$2-LOOKUP(E$2/12,{0,1500.001,4500.001,9000.001,35000.001,55000.001,80000.001},{0,105,555,1005,2755,5505,13505})</f>
        <v>25452</v>
      </c>
      <c r="F55" s="27">
        <f>12*ROUND(MAX(($B55-3500)*{0.03,0.1,0.2,0.25,0.3,0.35,0.45}-{0,105,555,1005,2755,5505,13505},0),2)+LOOKUP(F$2/12,{0,1500.001,4500.001,9000.001,35000.001,55000.001,80000.001},{0.03,0.1,0.2,0.25,0.3,0.35,0.45})*F$2-LOOKUP(F$2/12,{0,1500.001,4500.001,9000.001,35000.001,55000.001,80000.001},{0,105,555,1005,2755,5505,13505})</f>
        <v>25458</v>
      </c>
      <c r="G55" s="27">
        <f>12*ROUND(MAX(($B55-3500)*{0.03,0.1,0.2,0.25,0.3,0.35,0.45}-{0,105,555,1005,2755,5505,13505},0),2)+LOOKUP(G$2/12,{0,1500.001,4500.001,9000.001,35000.001,55000.001,80000.001},{0.03,0.1,0.2,0.25,0.3,0.35,0.45})*G$2-LOOKUP(G$2/12,{0,1500.001,4500.001,9000.001,35000.001,55000.001,80000.001},{0,105,555,1005,2755,5505,13505})</f>
        <v>25464</v>
      </c>
      <c r="H55" s="27">
        <f>12*ROUND(MAX(($B55-3500)*{0.03,0.1,0.2,0.25,0.3,0.35,0.45}-{0,105,555,1005,2755,5505,13505},0),2)+LOOKUP(H$2/12,{0,1500.001,4500.001,9000.001,35000.001,55000.001,80000.001},{0.03,0.1,0.2,0.25,0.3,0.35,0.45})*H$2-LOOKUP(H$2/12,{0,1500.001,4500.001,9000.001,35000.001,55000.001,80000.001},{0,105,555,1005,2755,5505,13505})</f>
        <v>25470</v>
      </c>
      <c r="I55" s="27">
        <f>12*ROUND(MAX(($B55-3500)*{0.03,0.1,0.2,0.25,0.3,0.35,0.45}-{0,105,555,1005,2755,5505,13505},0),2)+LOOKUP(I$2/12,{0,1500.001,4500.001,9000.001,35000.001,55000.001,80000.001},{0.03,0.1,0.2,0.25,0.3,0.35,0.45})*I$2-LOOKUP(I$2/12,{0,1500.001,4500.001,9000.001,35000.001,55000.001,80000.001},{0,105,555,1005,2755,5505,13505})</f>
        <v>25476</v>
      </c>
      <c r="J55" s="27">
        <f>12*ROUND(MAX(($B55-3500)*{0.03,0.1,0.2,0.25,0.3,0.35,0.45}-{0,105,555,1005,2755,5505,13505},0),2)+LOOKUP(J$2/12,{0,1500.001,4500.001,9000.001,35000.001,55000.001,80000.001},{0.03,0.1,0.2,0.25,0.3,0.35,0.45})*J$2-LOOKUP(J$2/12,{0,1500.001,4500.001,9000.001,35000.001,55000.001,80000.001},{0,105,555,1005,2755,5505,13505})</f>
        <v>25482</v>
      </c>
      <c r="K55" s="27">
        <f>12*ROUND(MAX(($B55-3500)*{0.03,0.1,0.2,0.25,0.3,0.35,0.45}-{0,105,555,1005,2755,5505,13505},0),2)+LOOKUP(K$2/12,{0,1500.001,4500.001,9000.001,35000.001,55000.001,80000.001},{0.03,0.1,0.2,0.25,0.3,0.35,0.45})*K$2-LOOKUP(K$2/12,{0,1500.001,4500.001,9000.001,35000.001,55000.001,80000.001},{0,105,555,1005,2755,5505,13505})</f>
        <v>25488</v>
      </c>
      <c r="L55" s="27">
        <f>12*ROUND(MAX(($B55-3500)*{0.03,0.1,0.2,0.25,0.3,0.35,0.45}-{0,105,555,1005,2755,5505,13505},0),2)+LOOKUP(L$2/12,{0,1500.001,4500.001,9000.001,35000.001,55000.001,80000.001},{0.03,0.1,0.2,0.25,0.3,0.35,0.45})*L$2-LOOKUP(L$2/12,{0,1500.001,4500.001,9000.001,35000.001,55000.001,80000.001},{0,105,555,1005,2755,5505,13505})</f>
        <v>25494</v>
      </c>
      <c r="M55" s="13">
        <f>12*ROUND(MAX(($B55-3500)*{0.03,0.1,0.2,0.25,0.3,0.35,0.45}-{0,105,555,1005,2755,5505,13505},0),2)+LOOKUP(M$2/12,{0,1500.001,4500.001,9000.001,35000.001,55000.001,80000.001},{0.03,0.1,0.2,0.25,0.3,0.35,0.45})*M$2-LOOKUP(M$2/12,{0,1500.001,4500.001,9000.001,35000.001,55000.001,80000.001},{0,105,555,1005,2755,5505,13505})</f>
        <v>25500</v>
      </c>
      <c r="N55" s="27">
        <f>12*ROUND(MAX(($B55-3500)*{0.03,0.1,0.2,0.25,0.3,0.35,0.45}-{0,105,555,1005,2755,5505,13505},0),2)+LOOKUP(N$2/12,{0,1500.001,4500.001,9000.001,35000.001,55000.001,80000.001},{0.03,0.1,0.2,0.25,0.3,0.35,0.45})*N$2-LOOKUP(N$2/12,{0,1500.001,4500.001,9000.001,35000.001,55000.001,80000.001},{0,105,555,1005,2755,5505,13505})</f>
        <v>25515</v>
      </c>
      <c r="O55" s="27">
        <f>12*ROUND(MAX(($B55-3500)*{0.03,0.1,0.2,0.25,0.3,0.35,0.45}-{0,105,555,1005,2755,5505,13505},0),2)+LOOKUP(O$2/12,{0,1500.001,4500.001,9000.001,35000.001,55000.001,80000.001},{0.03,0.1,0.2,0.25,0.3,0.35,0.45})*O$2-LOOKUP(O$2/12,{0,1500.001,4500.001,9000.001,35000.001,55000.001,80000.001},{0,105,555,1005,2755,5505,13505})</f>
        <v>25530</v>
      </c>
      <c r="P55" s="27">
        <f>12*ROUND(MAX(($B55-3500)*{0.03,0.1,0.2,0.25,0.3,0.35,0.45}-{0,105,555,1005,2755,5505,13505},0),2)+LOOKUP(P$2/12,{0,1500.001,4500.001,9000.001,35000.001,55000.001,80000.001},{0.03,0.1,0.2,0.25,0.3,0.35,0.45})*P$2-LOOKUP(P$2/12,{0,1500.001,4500.001,9000.001,35000.001,55000.001,80000.001},{0,105,555,1005,2755,5505,13505})</f>
        <v>25545</v>
      </c>
      <c r="Q55" s="27">
        <f>12*ROUND(MAX(($B55-3500)*{0.03,0.1,0.2,0.25,0.3,0.35,0.45}-{0,105,555,1005,2755,5505,13505},0),2)+LOOKUP(Q$2/12,{0,1500.001,4500.001,9000.001,35000.001,55000.001,80000.001},{0.03,0.1,0.2,0.25,0.3,0.35,0.45})*Q$2-LOOKUP(Q$2/12,{0,1500.001,4500.001,9000.001,35000.001,55000.001,80000.001},{0,105,555,1005,2755,5505,13505})</f>
        <v>25560</v>
      </c>
      <c r="R55" s="27">
        <f>12*ROUND(MAX(($B55-3500)*{0.03,0.1,0.2,0.25,0.3,0.35,0.45}-{0,105,555,1005,2755,5505,13505},0),2)+LOOKUP(R$2/12,{0,1500.001,4500.001,9000.001,35000.001,55000.001,80000.001},{0.03,0.1,0.2,0.25,0.3,0.35,0.45})*R$2-LOOKUP(R$2/12,{0,1500.001,4500.001,9000.001,35000.001,55000.001,80000.001},{0,105,555,1005,2755,5505,13505})</f>
        <v>25575</v>
      </c>
      <c r="S55" s="27">
        <f>12*ROUND(MAX(($B55-3500)*{0.03,0.1,0.2,0.25,0.3,0.35,0.45}-{0,105,555,1005,2755,5505,13505},0),2)+LOOKUP(S$2/12,{0,1500.001,4500.001,9000.001,35000.001,55000.001,80000.001},{0.03,0.1,0.2,0.25,0.3,0.35,0.45})*S$2-LOOKUP(S$2/12,{0,1500.001,4500.001,9000.001,35000.001,55000.001,80000.001},{0,105,555,1005,2755,5505,13505})</f>
        <v>25590</v>
      </c>
      <c r="T55" s="2">
        <f>12*ROUND(MAX(($B55-3500)*{0.03,0.1,0.2,0.25,0.3,0.35,0.45}-{0,105,555,1005,2755,5505,13505},0),2)+LOOKUP(T$2/12,{0,1500.001,4500.001,9000.001,35000.001,55000.001,80000.001},{0.03,0.1,0.2,0.25,0.3,0.35,0.45})*T$2-LOOKUP(T$2/12,{0,1500.001,4500.001,9000.001,35000.001,55000.001,80000.001},{0,105,555,1005,2755,5505,13505})</f>
        <v>25605</v>
      </c>
      <c r="U55" s="2">
        <f>12*ROUND(MAX(($B55-3500)*{0.03,0.1,0.2,0.25,0.3,0.35,0.45}-{0,105,555,1005,2755,5505,13505},0),2)+LOOKUP(U$2/12,{0,1500.001,4500.001,9000.001,35000.001,55000.001,80000.001},{0.03,0.1,0.2,0.25,0.3,0.35,0.45})*U$2-LOOKUP(U$2/12,{0,1500.001,4500.001,9000.001,35000.001,55000.001,80000.001},{0,105,555,1005,2755,5505,13505})</f>
        <v>25620</v>
      </c>
      <c r="V55" s="2">
        <f>12*ROUND(MAX(($B55-3500)*{0.03,0.1,0.2,0.25,0.3,0.35,0.45}-{0,105,555,1005,2755,5505,13505},0),2)+LOOKUP(V$2/12,{0,1500.001,4500.001,9000.001,35000.001,55000.001,80000.001},{0.03,0.1,0.2,0.25,0.3,0.35,0.45})*V$2-LOOKUP(V$2/12,{0,1500.001,4500.001,9000.001,35000.001,55000.001,80000.001},{0,105,555,1005,2755,5505,13505})</f>
        <v>25635</v>
      </c>
      <c r="W55" s="2">
        <f>12*ROUND(MAX(($B55-3500)*{0.03,0.1,0.2,0.25,0.3,0.35,0.45}-{0,105,555,1005,2755,5505,13505},0),2)+LOOKUP(W$2/12,{0,1500.001,4500.001,9000.001,35000.001,55000.001,80000.001},{0.03,0.1,0.2,0.25,0.3,0.35,0.45})*W$2-LOOKUP(W$2/12,{0,1500.001,4500.001,9000.001,35000.001,55000.001,80000.001},{0,105,555,1005,2755,5505,13505})</f>
        <v>25650</v>
      </c>
      <c r="X55" s="2">
        <f>12*ROUND(MAX(($B55-3500)*{0.03,0.1,0.2,0.25,0.3,0.35,0.45}-{0,105,555,1005,2755,5505,13505},0),2)+LOOKUP(X$2/12,{0,1500.001,4500.001,9000.001,35000.001,55000.001,80000.001},{0.03,0.1,0.2,0.25,0.3,0.35,0.45})*X$2-LOOKUP(X$2/12,{0,1500.001,4500.001,9000.001,35000.001,55000.001,80000.001},{0,105,555,1005,2755,5505,13505})</f>
        <v>25665</v>
      </c>
      <c r="Y55" s="2">
        <f>12*ROUND(MAX(($B55-3500)*{0.03,0.1,0.2,0.25,0.3,0.35,0.45}-{0,105,555,1005,2755,5505,13505},0),2)+LOOKUP(Y$2/12,{0,1500.001,4500.001,9000.001,35000.001,55000.001,80000.001},{0.03,0.1,0.2,0.25,0.3,0.35,0.45})*Y$2-LOOKUP(Y$2/12,{0,1500.001,4500.001,9000.001,35000.001,55000.001,80000.001},{0,105,555,1005,2755,5505,13505})</f>
        <v>25680</v>
      </c>
      <c r="Z55" s="2">
        <f>12*ROUND(MAX(($B55-3500)*{0.03,0.1,0.2,0.25,0.3,0.35,0.45}-{0,105,555,1005,2755,5505,13505},0),2)+LOOKUP(Z$2/12,{0,1500.001,4500.001,9000.001,35000.001,55000.001,80000.001},{0.03,0.1,0.2,0.25,0.3,0.35,0.45})*Z$2-LOOKUP(Z$2/12,{0,1500.001,4500.001,9000.001,35000.001,55000.001,80000.001},{0,105,555,1005,2755,5505,13505})</f>
        <v>25695</v>
      </c>
      <c r="AA55" s="2">
        <f>12*ROUND(MAX(($B55-3500)*{0.03,0.1,0.2,0.25,0.3,0.35,0.45}-{0,105,555,1005,2755,5505,13505},0),2)+LOOKUP(AA$2/12,{0,1500.001,4500.001,9000.001,35000.001,55000.001,80000.001},{0.03,0.1,0.2,0.25,0.3,0.35,0.45})*AA$2-LOOKUP(AA$2/12,{0,1500.001,4500.001,9000.001,35000.001,55000.001,80000.001},{0,105,555,1005,2755,5505,13505})</f>
        <v>25710</v>
      </c>
      <c r="AB55" s="2">
        <f>12*ROUND(MAX(($B55-3500)*{0.03,0.1,0.2,0.25,0.3,0.35,0.45}-{0,105,555,1005,2755,5505,13505},0),2)+LOOKUP(AB$2/12,{0,1500.001,4500.001,9000.001,35000.001,55000.001,80000.001},{0.03,0.1,0.2,0.25,0.3,0.35,0.45})*AB$2-LOOKUP(AB$2/12,{0,1500.001,4500.001,9000.001,35000.001,55000.001,80000.001},{0,105,555,1005,2755,5505,13505})</f>
        <v>25725</v>
      </c>
      <c r="AC55" s="12">
        <f>12*ROUND(MAX(($B55-3500)*{0.03,0.1,0.2,0.25,0.3,0.35,0.45}-{0,105,555,1005,2755,5505,13505},0),2)+LOOKUP(AC$2/12,{0,1500.001,4500.001,9000.001,35000.001,55000.001,80000.001},{0.03,0.1,0.2,0.25,0.3,0.35,0.45})*AC$2-LOOKUP(AC$2/12,{0,1500.001,4500.001,9000.001,35000.001,55000.001,80000.001},{0,105,555,1005,2755,5505,13505})</f>
        <v>25740</v>
      </c>
      <c r="AD55" s="2">
        <f>12*ROUND(MAX(($B55-3500)*{0.03,0.1,0.2,0.25,0.3,0.35,0.45}-{0,105,555,1005,2755,5505,13505},0),2)+LOOKUP(AD$2/12,{0,1500.001,4500.001,9000.001,35000.001,55000.001,80000.001},{0.03,0.1,0.2,0.25,0.3,0.35,0.45})*AD$2-LOOKUP(AD$2/12,{0,1500.001,4500.001,9000.001,35000.001,55000.001,80000.001},{0,105,555,1005,2755,5505,13505})</f>
        <v>25770</v>
      </c>
      <c r="AE55" s="2">
        <f>12*ROUND(MAX(($B55-3500)*{0.03,0.1,0.2,0.25,0.3,0.35,0.45}-{0,105,555,1005,2755,5505,13505},0),2)+LOOKUP(AE$2/12,{0,1500.001,4500.001,9000.001,35000.001,55000.001,80000.001},{0.03,0.1,0.2,0.25,0.3,0.35,0.45})*AE$2-LOOKUP(AE$2/12,{0,1500.001,4500.001,9000.001,35000.001,55000.001,80000.001},{0,105,555,1005,2755,5505,13505})</f>
        <v>25800</v>
      </c>
      <c r="AF55" s="2">
        <f>12*ROUND(MAX(($B55-3500)*{0.03,0.1,0.2,0.25,0.3,0.35,0.45}-{0,105,555,1005,2755,5505,13505},0),2)+LOOKUP(AF$2/12,{0,1500.001,4500.001,9000.001,35000.001,55000.001,80000.001},{0.03,0.1,0.2,0.25,0.3,0.35,0.45})*AF$2-LOOKUP(AF$2/12,{0,1500.001,4500.001,9000.001,35000.001,55000.001,80000.001},{0,105,555,1005,2755,5505,13505})</f>
        <v>25830</v>
      </c>
      <c r="AG55" s="2">
        <f>12*ROUND(MAX(($B55-3500)*{0.03,0.1,0.2,0.25,0.3,0.35,0.45}-{0,105,555,1005,2755,5505,13505},0),2)+LOOKUP(AG$2/12,{0,1500.001,4500.001,9000.001,35000.001,55000.001,80000.001},{0.03,0.1,0.2,0.25,0.3,0.35,0.45})*AG$2-LOOKUP(AG$2/12,{0,1500.001,4500.001,9000.001,35000.001,55000.001,80000.001},{0,105,555,1005,2755,5505,13505})</f>
        <v>25860</v>
      </c>
      <c r="AH55" s="2">
        <f>12*ROUND(MAX(($B55-3500)*{0.03,0.1,0.2,0.25,0.3,0.35,0.45}-{0,105,555,1005,2755,5505,13505},0),2)+LOOKUP(AH$2/12,{0,1500.001,4500.001,9000.001,35000.001,55000.001,80000.001},{0.03,0.1,0.2,0.25,0.3,0.35,0.45})*AH$2-LOOKUP(AH$2/12,{0,1500.001,4500.001,9000.001,35000.001,55000.001,80000.001},{0,105,555,1005,2755,5505,13505})</f>
        <v>25890</v>
      </c>
      <c r="AI55" s="2">
        <f>12*ROUND(MAX(($B55-3500)*{0.03,0.1,0.2,0.25,0.3,0.35,0.45}-{0,105,555,1005,2755,5505,13505},0),2)+LOOKUP(AI$2/12,{0,1500.001,4500.001,9000.001,35000.001,55000.001,80000.001},{0.03,0.1,0.2,0.25,0.3,0.35,0.45})*AI$2-LOOKUP(AI$2/12,{0,1500.001,4500.001,9000.001,35000.001,55000.001,80000.001},{0,105,555,1005,2755,5505,13505})</f>
        <v>25920</v>
      </c>
      <c r="AJ55" s="2">
        <f>12*ROUND(MAX(($B55-3500)*{0.03,0.1,0.2,0.25,0.3,0.35,0.45}-{0,105,555,1005,2755,5505,13505},0),2)+LOOKUP(AJ$2/12,{0,1500.001,4500.001,9000.001,35000.001,55000.001,80000.001},{0.03,0.1,0.2,0.25,0.3,0.35,0.45})*AJ$2-LOOKUP(AJ$2/12,{0,1500.001,4500.001,9000.001,35000.001,55000.001,80000.001},{0,105,555,1005,2755,5505,13505})</f>
        <v>25950</v>
      </c>
      <c r="AK55" s="2">
        <f>12*ROUND(MAX(($B55-3500)*{0.03,0.1,0.2,0.25,0.3,0.35,0.45}-{0,105,555,1005,2755,5505,13505},0),2)+LOOKUP(AK$2/12,{0,1500.001,4500.001,9000.001,35000.001,55000.001,80000.001},{0.03,0.1,0.2,0.25,0.3,0.35,0.45})*AK$2-LOOKUP(AK$2/12,{0,1500.001,4500.001,9000.001,35000.001,55000.001,80000.001},{0,105,555,1005,2755,5505,13505})</f>
        <v>25980</v>
      </c>
      <c r="AL55" s="2">
        <f>12*ROUND(MAX(($B55-3500)*{0.03,0.1,0.2,0.25,0.3,0.35,0.45}-{0,105,555,1005,2755,5505,13505},0),2)+LOOKUP(AL$2/12,{0,1500.001,4500.001,9000.001,35000.001,55000.001,80000.001},{0.03,0.1,0.2,0.25,0.3,0.35,0.45})*AL$2-LOOKUP(AL$2/12,{0,1500.001,4500.001,9000.001,35000.001,55000.001,80000.001},{0,105,555,1005,2755,5505,13505})</f>
        <v>27235</v>
      </c>
      <c r="AM55" s="2">
        <f>12*ROUND(MAX(($B55-3500)*{0.03,0.1,0.2,0.25,0.3,0.35,0.45}-{0,105,555,1005,2755,5505,13505},0),2)+LOOKUP(AM$2/12,{0,1500.001,4500.001,9000.001,35000.001,55000.001,80000.001},{0.03,0.1,0.2,0.25,0.3,0.35,0.45})*AM$2-LOOKUP(AM$2/12,{0,1500.001,4500.001,9000.001,35000.001,55000.001,80000.001},{0,105,555,1005,2755,5505,13505})</f>
        <v>27335</v>
      </c>
      <c r="AN55" s="2">
        <f>12*ROUND(MAX(($B55-3500)*{0.03,0.1,0.2,0.25,0.3,0.35,0.45}-{0,105,555,1005,2755,5505,13505},0),2)+LOOKUP(AN$2/12,{0,1500.001,4500.001,9000.001,35000.001,55000.001,80000.001},{0.03,0.1,0.2,0.25,0.3,0.35,0.45})*AN$2-LOOKUP(AN$2/12,{0,1500.001,4500.001,9000.001,35000.001,55000.001,80000.001},{0,105,555,1005,2755,5505,13505})</f>
        <v>27535</v>
      </c>
      <c r="AO55" s="2">
        <f>12*ROUND(MAX(($B55-3500)*{0.03,0.1,0.2,0.25,0.3,0.35,0.45}-{0,105,555,1005,2755,5505,13505},0),2)+LOOKUP(AO$2/12,{0,1500.001,4500.001,9000.001,35000.001,55000.001,80000.001},{0.03,0.1,0.2,0.25,0.3,0.35,0.45})*AO$2-LOOKUP(AO$2/12,{0,1500.001,4500.001,9000.001,35000.001,55000.001,80000.001},{0,105,555,1005,2755,5505,13505})</f>
        <v>27735</v>
      </c>
      <c r="AP55" s="2">
        <f>12*ROUND(MAX(($B55-3500)*{0.03,0.1,0.2,0.25,0.3,0.35,0.45}-{0,105,555,1005,2755,5505,13505},0),2)+LOOKUP(AP$2/12,{0,1500.001,4500.001,9000.001,35000.001,55000.001,80000.001},{0.03,0.1,0.2,0.25,0.3,0.35,0.45})*AP$2-LOOKUP(AP$2/12,{0,1500.001,4500.001,9000.001,35000.001,55000.001,80000.001},{0,105,555,1005,2755,5505,13505})</f>
        <v>27935</v>
      </c>
      <c r="AQ55" s="2">
        <f>12*ROUND(MAX(($B55-3500)*{0.03,0.1,0.2,0.25,0.3,0.35,0.45}-{0,105,555,1005,2755,5505,13505},0),2)+LOOKUP(AQ$2/12,{0,1500.001,4500.001,9000.001,35000.001,55000.001,80000.001},{0.03,0.1,0.2,0.25,0.3,0.35,0.45})*AQ$2-LOOKUP(AQ$2/12,{0,1500.001,4500.001,9000.001,35000.001,55000.001,80000.001},{0,105,555,1005,2755,5505,13505})</f>
        <v>28135</v>
      </c>
      <c r="AR55" s="2">
        <f>12*ROUND(MAX(($B55-3500)*{0.03,0.1,0.2,0.25,0.3,0.35,0.45}-{0,105,555,1005,2755,5505,13505},0),2)+LOOKUP(AR$2/12,{0,1500.001,4500.001,9000.001,35000.001,55000.001,80000.001},{0.03,0.1,0.2,0.25,0.3,0.35,0.45})*AR$2-LOOKUP(AR$2/12,{0,1500.001,4500.001,9000.001,35000.001,55000.001,80000.001},{0,105,555,1005,2755,5505,13505})</f>
        <v>28335</v>
      </c>
      <c r="AS55" s="2">
        <f>12*ROUND(MAX(($B55-3500)*{0.03,0.1,0.2,0.25,0.3,0.35,0.45}-{0,105,555,1005,2755,5505,13505},0),2)+LOOKUP(AS$2/12,{0,1500.001,4500.001,9000.001,35000.001,55000.001,80000.001},{0.03,0.1,0.2,0.25,0.3,0.35,0.45})*AS$2-LOOKUP(AS$2/12,{0,1500.001,4500.001,9000.001,35000.001,55000.001,80000.001},{0,105,555,1005,2755,5505,13505})</f>
        <v>28835</v>
      </c>
      <c r="AT55" s="12">
        <f>12*ROUND(MAX(($B55-3500)*{0.03,0.1,0.2,0.25,0.3,0.35,0.45}-{0,105,555,1005,2755,5505,13505},0),2)+LOOKUP(AT$2/12,{0,1500.001,4500.001,9000.001,35000.001,55000.001,80000.001},{0.03,0.1,0.2,0.25,0.3,0.35,0.45})*AT$2-LOOKUP(AT$2/12,{0,1500.001,4500.001,9000.001,35000.001,55000.001,80000.001},{0,105,555,1005,2755,5505,13505})</f>
        <v>29335</v>
      </c>
      <c r="AU55" s="2">
        <f>12*ROUND(MAX(($B55-3500)*{0.03,0.1,0.2,0.25,0.3,0.35,0.45}-{0,105,555,1005,2755,5505,13505},0),2)+LOOKUP(AU$2/12,{0,1500.001,4500.001,9000.001,35000.001,55000.001,80000.001},{0.03,0.1,0.2,0.25,0.3,0.35,0.45})*AU$2-LOOKUP(AU$2/12,{0,1500.001,4500.001,9000.001,35000.001,55000.001,80000.001},{0,105,555,1005,2755,5505,13505})</f>
        <v>29835</v>
      </c>
      <c r="AV55" s="2">
        <f>12*ROUND(MAX(($B55-3500)*{0.03,0.1,0.2,0.25,0.3,0.35,0.45}-{0,105,555,1005,2755,5505,13505},0),2)+LOOKUP(AV$2/12,{0,1500.001,4500.001,9000.001,35000.001,55000.001,80000.001},{0.03,0.1,0.2,0.25,0.3,0.35,0.45})*AV$2-LOOKUP(AV$2/12,{0,1500.001,4500.001,9000.001,35000.001,55000.001,80000.001},{0,105,555,1005,2755,5505,13505})</f>
        <v>30335</v>
      </c>
      <c r="AW55" s="2">
        <f>12*ROUND(MAX(($B55-3500)*{0.03,0.1,0.2,0.25,0.3,0.35,0.45}-{0,105,555,1005,2755,5505,13505},0),2)+LOOKUP(AW$2/12,{0,1500.001,4500.001,9000.001,35000.001,55000.001,80000.001},{0.03,0.1,0.2,0.25,0.3,0.35,0.45})*AW$2-LOOKUP(AW$2/12,{0,1500.001,4500.001,9000.001,35000.001,55000.001,80000.001},{0,105,555,1005,2755,5505,13505})</f>
        <v>35885</v>
      </c>
      <c r="AX55" s="2">
        <f>12*ROUND(MAX(($B55-3500)*{0.03,0.1,0.2,0.25,0.3,0.35,0.45}-{0,105,555,1005,2755,5505,13505},0),2)+LOOKUP(AX$2/12,{0,1500.001,4500.001,9000.001,35000.001,55000.001,80000.001},{0.03,0.1,0.2,0.25,0.3,0.35,0.45})*AX$2-LOOKUP(AX$2/12,{0,1500.001,4500.001,9000.001,35000.001,55000.001,80000.001},{0,105,555,1005,2755,5505,13505})</f>
        <v>36885</v>
      </c>
      <c r="AY55" s="2">
        <f>12*ROUND(MAX(($B55-3500)*{0.03,0.1,0.2,0.25,0.3,0.35,0.45}-{0,105,555,1005,2755,5505,13505},0),2)+LOOKUP(AY$2/12,{0,1500.001,4500.001,9000.001,35000.001,55000.001,80000.001},{0.03,0.1,0.2,0.25,0.3,0.35,0.45})*AY$2-LOOKUP(AY$2/12,{0,1500.001,4500.001,9000.001,35000.001,55000.001,80000.001},{0,105,555,1005,2755,5505,13505})</f>
        <v>37885</v>
      </c>
      <c r="AZ55" s="2">
        <f>12*ROUND(MAX(($B55-3500)*{0.03,0.1,0.2,0.25,0.3,0.35,0.45}-{0,105,555,1005,2755,5505,13505},0),2)+LOOKUP(AZ$2/12,{0,1500.001,4500.001,9000.001,35000.001,55000.001,80000.001},{0.03,0.1,0.2,0.25,0.3,0.35,0.45})*AZ$2-LOOKUP(AZ$2/12,{0,1500.001,4500.001,9000.001,35000.001,55000.001,80000.001},{0,105,555,1005,2755,5505,13505})</f>
        <v>38885</v>
      </c>
      <c r="BA55" s="2">
        <f>12*ROUND(MAX(($B55-3500)*{0.03,0.1,0.2,0.25,0.3,0.35,0.45}-{0,105,555,1005,2755,5505,13505},0),2)+LOOKUP(BA$2/12,{0,1500.001,4500.001,9000.001,35000.001,55000.001,80000.001},{0.03,0.1,0.2,0.25,0.3,0.35,0.45})*BA$2-LOOKUP(BA$2/12,{0,1500.001,4500.001,9000.001,35000.001,55000.001,80000.001},{0,105,555,1005,2755,5505,13505})</f>
        <v>39885</v>
      </c>
      <c r="BB55" s="2">
        <f>12*ROUND(MAX(($B55-3500)*{0.03,0.1,0.2,0.25,0.3,0.35,0.45}-{0,105,555,1005,2755,5505,13505},0),2)+LOOKUP(BB$2/12,{0,1500.001,4500.001,9000.001,35000.001,55000.001,80000.001},{0.03,0.1,0.2,0.25,0.3,0.35,0.45})*BB$2-LOOKUP(BB$2/12,{0,1500.001,4500.001,9000.001,35000.001,55000.001,80000.001},{0,105,555,1005,2755,5505,13505})</f>
        <v>40885</v>
      </c>
      <c r="BC55" s="2">
        <f>12*ROUND(MAX(($B55-3500)*{0.03,0.1,0.2,0.25,0.3,0.35,0.45}-{0,105,555,1005,2755,5505,13505},0),2)+LOOKUP(BC$2/12,{0,1500.001,4500.001,9000.001,35000.001,55000.001,80000.001},{0.03,0.1,0.2,0.25,0.3,0.35,0.45})*BC$2-LOOKUP(BC$2/12,{0,1500.001,4500.001,9000.001,35000.001,55000.001,80000.001},{0,105,555,1005,2755,5505,13505})</f>
        <v>41885</v>
      </c>
      <c r="BD55" s="2">
        <f>12*ROUND(MAX(($B55-3500)*{0.03,0.1,0.2,0.25,0.3,0.35,0.45}-{0,105,555,1005,2755,5505,13505},0),2)+LOOKUP(BD$2/12,{0,1500.001,4500.001,9000.001,35000.001,55000.001,80000.001},{0.03,0.1,0.2,0.25,0.3,0.35,0.45})*BD$2-LOOKUP(BD$2/12,{0,1500.001,4500.001,9000.001,35000.001,55000.001,80000.001},{0,105,555,1005,2755,5505,13505})</f>
        <v>42885</v>
      </c>
      <c r="BE55" s="2">
        <f>12*ROUND(MAX(($B55-3500)*{0.03,0.1,0.2,0.25,0.3,0.35,0.45}-{0,105,555,1005,2755,5505,13505},0),2)+LOOKUP(BE$2/12,{0,1500.001,4500.001,9000.001,35000.001,55000.001,80000.001},{0.03,0.1,0.2,0.25,0.3,0.35,0.45})*BE$2-LOOKUP(BE$2/12,{0,1500.001,4500.001,9000.001,35000.001,55000.001,80000.001},{0,105,555,1005,2755,5505,13505})</f>
        <v>43885</v>
      </c>
      <c r="BF55" s="2">
        <f>12*ROUND(MAX(($B55-3500)*{0.03,0.1,0.2,0.25,0.3,0.35,0.45}-{0,105,555,1005,2755,5505,13505},0),2)+LOOKUP(BF$2/12,{0,1500.001,4500.001,9000.001,35000.001,55000.001,80000.001},{0.03,0.1,0.2,0.25,0.3,0.35,0.45})*BF$2-LOOKUP(BF$2/12,{0,1500.001,4500.001,9000.001,35000.001,55000.001,80000.001},{0,105,555,1005,2755,5505,13505})</f>
        <v>44885</v>
      </c>
    </row>
    <row r="56" spans="1:58">
      <c r="A56" s="21"/>
      <c r="B56" s="22">
        <v>16500</v>
      </c>
      <c r="C56" s="27">
        <f>12*ROUND(MAX(($B56-3500)*{0.03,0.1,0.2,0.25,0.3,0.35,0.45}-{0,105,555,1005,2755,5505,13505},0),2)+LOOKUP(C$2/12,{0,1500.001,4500.001,9000.001,35000.001,55000.001,80000.001},{0.03,0.1,0.2,0.25,0.3,0.35,0.45})*C$2-LOOKUP(C$2/12,{0,1500.001,4500.001,9000.001,35000.001,55000.001,80000.001},{0,105,555,1005,2755,5505,13505})</f>
        <v>26940</v>
      </c>
      <c r="D56" s="27">
        <f>12*ROUND(MAX(($B56-3500)*{0.03,0.1,0.2,0.25,0.3,0.35,0.45}-{0,105,555,1005,2755,5505,13505},0),2)+LOOKUP(D$2/12,{0,1500.001,4500.001,9000.001,35000.001,55000.001,80000.001},{0.03,0.1,0.2,0.25,0.3,0.35,0.45})*D$2-LOOKUP(D$2/12,{0,1500.001,4500.001,9000.001,35000.001,55000.001,80000.001},{0,105,555,1005,2755,5505,13505})</f>
        <v>26946</v>
      </c>
      <c r="E56" s="27">
        <f>12*ROUND(MAX(($B56-3500)*{0.03,0.1,0.2,0.25,0.3,0.35,0.45}-{0,105,555,1005,2755,5505,13505},0),2)+LOOKUP(E$2/12,{0,1500.001,4500.001,9000.001,35000.001,55000.001,80000.001},{0.03,0.1,0.2,0.25,0.3,0.35,0.45})*E$2-LOOKUP(E$2/12,{0,1500.001,4500.001,9000.001,35000.001,55000.001,80000.001},{0,105,555,1005,2755,5505,13505})</f>
        <v>26952</v>
      </c>
      <c r="F56" s="27">
        <f>12*ROUND(MAX(($B56-3500)*{0.03,0.1,0.2,0.25,0.3,0.35,0.45}-{0,105,555,1005,2755,5505,13505},0),2)+LOOKUP(F$2/12,{0,1500.001,4500.001,9000.001,35000.001,55000.001,80000.001},{0.03,0.1,0.2,0.25,0.3,0.35,0.45})*F$2-LOOKUP(F$2/12,{0,1500.001,4500.001,9000.001,35000.001,55000.001,80000.001},{0,105,555,1005,2755,5505,13505})</f>
        <v>26958</v>
      </c>
      <c r="G56" s="27">
        <f>12*ROUND(MAX(($B56-3500)*{0.03,0.1,0.2,0.25,0.3,0.35,0.45}-{0,105,555,1005,2755,5505,13505},0),2)+LOOKUP(G$2/12,{0,1500.001,4500.001,9000.001,35000.001,55000.001,80000.001},{0.03,0.1,0.2,0.25,0.3,0.35,0.45})*G$2-LOOKUP(G$2/12,{0,1500.001,4500.001,9000.001,35000.001,55000.001,80000.001},{0,105,555,1005,2755,5505,13505})</f>
        <v>26964</v>
      </c>
      <c r="H56" s="27">
        <f>12*ROUND(MAX(($B56-3500)*{0.03,0.1,0.2,0.25,0.3,0.35,0.45}-{0,105,555,1005,2755,5505,13505},0),2)+LOOKUP(H$2/12,{0,1500.001,4500.001,9000.001,35000.001,55000.001,80000.001},{0.03,0.1,0.2,0.25,0.3,0.35,0.45})*H$2-LOOKUP(H$2/12,{0,1500.001,4500.001,9000.001,35000.001,55000.001,80000.001},{0,105,555,1005,2755,5505,13505})</f>
        <v>26970</v>
      </c>
      <c r="I56" s="27">
        <f>12*ROUND(MAX(($B56-3500)*{0.03,0.1,0.2,0.25,0.3,0.35,0.45}-{0,105,555,1005,2755,5505,13505},0),2)+LOOKUP(I$2/12,{0,1500.001,4500.001,9000.001,35000.001,55000.001,80000.001},{0.03,0.1,0.2,0.25,0.3,0.35,0.45})*I$2-LOOKUP(I$2/12,{0,1500.001,4500.001,9000.001,35000.001,55000.001,80000.001},{0,105,555,1005,2755,5505,13505})</f>
        <v>26976</v>
      </c>
      <c r="J56" s="27">
        <f>12*ROUND(MAX(($B56-3500)*{0.03,0.1,0.2,0.25,0.3,0.35,0.45}-{0,105,555,1005,2755,5505,13505},0),2)+LOOKUP(J$2/12,{0,1500.001,4500.001,9000.001,35000.001,55000.001,80000.001},{0.03,0.1,0.2,0.25,0.3,0.35,0.45})*J$2-LOOKUP(J$2/12,{0,1500.001,4500.001,9000.001,35000.001,55000.001,80000.001},{0,105,555,1005,2755,5505,13505})</f>
        <v>26982</v>
      </c>
      <c r="K56" s="27">
        <f>12*ROUND(MAX(($B56-3500)*{0.03,0.1,0.2,0.25,0.3,0.35,0.45}-{0,105,555,1005,2755,5505,13505},0),2)+LOOKUP(K$2/12,{0,1500.001,4500.001,9000.001,35000.001,55000.001,80000.001},{0.03,0.1,0.2,0.25,0.3,0.35,0.45})*K$2-LOOKUP(K$2/12,{0,1500.001,4500.001,9000.001,35000.001,55000.001,80000.001},{0,105,555,1005,2755,5505,13505})</f>
        <v>26988</v>
      </c>
      <c r="L56" s="27">
        <f>12*ROUND(MAX(($B56-3500)*{0.03,0.1,0.2,0.25,0.3,0.35,0.45}-{0,105,555,1005,2755,5505,13505},0),2)+LOOKUP(L$2/12,{0,1500.001,4500.001,9000.001,35000.001,55000.001,80000.001},{0.03,0.1,0.2,0.25,0.3,0.35,0.45})*L$2-LOOKUP(L$2/12,{0,1500.001,4500.001,9000.001,35000.001,55000.001,80000.001},{0,105,555,1005,2755,5505,13505})</f>
        <v>26994</v>
      </c>
      <c r="M56" s="13">
        <f>12*ROUND(MAX(($B56-3500)*{0.03,0.1,0.2,0.25,0.3,0.35,0.45}-{0,105,555,1005,2755,5505,13505},0),2)+LOOKUP(M$2/12,{0,1500.001,4500.001,9000.001,35000.001,55000.001,80000.001},{0.03,0.1,0.2,0.25,0.3,0.35,0.45})*M$2-LOOKUP(M$2/12,{0,1500.001,4500.001,9000.001,35000.001,55000.001,80000.001},{0,105,555,1005,2755,5505,13505})</f>
        <v>27000</v>
      </c>
      <c r="N56" s="27">
        <f>12*ROUND(MAX(($B56-3500)*{0.03,0.1,0.2,0.25,0.3,0.35,0.45}-{0,105,555,1005,2755,5505,13505},0),2)+LOOKUP(N$2/12,{0,1500.001,4500.001,9000.001,35000.001,55000.001,80000.001},{0.03,0.1,0.2,0.25,0.3,0.35,0.45})*N$2-LOOKUP(N$2/12,{0,1500.001,4500.001,9000.001,35000.001,55000.001,80000.001},{0,105,555,1005,2755,5505,13505})</f>
        <v>27015</v>
      </c>
      <c r="O56" s="27">
        <f>12*ROUND(MAX(($B56-3500)*{0.03,0.1,0.2,0.25,0.3,0.35,0.45}-{0,105,555,1005,2755,5505,13505},0),2)+LOOKUP(O$2/12,{0,1500.001,4500.001,9000.001,35000.001,55000.001,80000.001},{0.03,0.1,0.2,0.25,0.3,0.35,0.45})*O$2-LOOKUP(O$2/12,{0,1500.001,4500.001,9000.001,35000.001,55000.001,80000.001},{0,105,555,1005,2755,5505,13505})</f>
        <v>27030</v>
      </c>
      <c r="P56" s="27">
        <f>12*ROUND(MAX(($B56-3500)*{0.03,0.1,0.2,0.25,0.3,0.35,0.45}-{0,105,555,1005,2755,5505,13505},0),2)+LOOKUP(P$2/12,{0,1500.001,4500.001,9000.001,35000.001,55000.001,80000.001},{0.03,0.1,0.2,0.25,0.3,0.35,0.45})*P$2-LOOKUP(P$2/12,{0,1500.001,4500.001,9000.001,35000.001,55000.001,80000.001},{0,105,555,1005,2755,5505,13505})</f>
        <v>27045</v>
      </c>
      <c r="Q56" s="27">
        <f>12*ROUND(MAX(($B56-3500)*{0.03,0.1,0.2,0.25,0.3,0.35,0.45}-{0,105,555,1005,2755,5505,13505},0),2)+LOOKUP(Q$2/12,{0,1500.001,4500.001,9000.001,35000.001,55000.001,80000.001},{0.03,0.1,0.2,0.25,0.3,0.35,0.45})*Q$2-LOOKUP(Q$2/12,{0,1500.001,4500.001,9000.001,35000.001,55000.001,80000.001},{0,105,555,1005,2755,5505,13505})</f>
        <v>27060</v>
      </c>
      <c r="R56" s="27">
        <f>12*ROUND(MAX(($B56-3500)*{0.03,0.1,0.2,0.25,0.3,0.35,0.45}-{0,105,555,1005,2755,5505,13505},0),2)+LOOKUP(R$2/12,{0,1500.001,4500.001,9000.001,35000.001,55000.001,80000.001},{0.03,0.1,0.2,0.25,0.3,0.35,0.45})*R$2-LOOKUP(R$2/12,{0,1500.001,4500.001,9000.001,35000.001,55000.001,80000.001},{0,105,555,1005,2755,5505,13505})</f>
        <v>27075</v>
      </c>
      <c r="S56" s="27">
        <f>12*ROUND(MAX(($B56-3500)*{0.03,0.1,0.2,0.25,0.3,0.35,0.45}-{0,105,555,1005,2755,5505,13505},0),2)+LOOKUP(S$2/12,{0,1500.001,4500.001,9000.001,35000.001,55000.001,80000.001},{0.03,0.1,0.2,0.25,0.3,0.35,0.45})*S$2-LOOKUP(S$2/12,{0,1500.001,4500.001,9000.001,35000.001,55000.001,80000.001},{0,105,555,1005,2755,5505,13505})</f>
        <v>27090</v>
      </c>
      <c r="T56" s="2">
        <f>12*ROUND(MAX(($B56-3500)*{0.03,0.1,0.2,0.25,0.3,0.35,0.45}-{0,105,555,1005,2755,5505,13505},0),2)+LOOKUP(T$2/12,{0,1500.001,4500.001,9000.001,35000.001,55000.001,80000.001},{0.03,0.1,0.2,0.25,0.3,0.35,0.45})*T$2-LOOKUP(T$2/12,{0,1500.001,4500.001,9000.001,35000.001,55000.001,80000.001},{0,105,555,1005,2755,5505,13505})</f>
        <v>27105</v>
      </c>
      <c r="U56" s="2">
        <f>12*ROUND(MAX(($B56-3500)*{0.03,0.1,0.2,0.25,0.3,0.35,0.45}-{0,105,555,1005,2755,5505,13505},0),2)+LOOKUP(U$2/12,{0,1500.001,4500.001,9000.001,35000.001,55000.001,80000.001},{0.03,0.1,0.2,0.25,0.3,0.35,0.45})*U$2-LOOKUP(U$2/12,{0,1500.001,4500.001,9000.001,35000.001,55000.001,80000.001},{0,105,555,1005,2755,5505,13505})</f>
        <v>27120</v>
      </c>
      <c r="V56" s="2">
        <f>12*ROUND(MAX(($B56-3500)*{0.03,0.1,0.2,0.25,0.3,0.35,0.45}-{0,105,555,1005,2755,5505,13505},0),2)+LOOKUP(V$2/12,{0,1500.001,4500.001,9000.001,35000.001,55000.001,80000.001},{0.03,0.1,0.2,0.25,0.3,0.35,0.45})*V$2-LOOKUP(V$2/12,{0,1500.001,4500.001,9000.001,35000.001,55000.001,80000.001},{0,105,555,1005,2755,5505,13505})</f>
        <v>27135</v>
      </c>
      <c r="W56" s="2">
        <f>12*ROUND(MAX(($B56-3500)*{0.03,0.1,0.2,0.25,0.3,0.35,0.45}-{0,105,555,1005,2755,5505,13505},0),2)+LOOKUP(W$2/12,{0,1500.001,4500.001,9000.001,35000.001,55000.001,80000.001},{0.03,0.1,0.2,0.25,0.3,0.35,0.45})*W$2-LOOKUP(W$2/12,{0,1500.001,4500.001,9000.001,35000.001,55000.001,80000.001},{0,105,555,1005,2755,5505,13505})</f>
        <v>27150</v>
      </c>
      <c r="X56" s="2">
        <f>12*ROUND(MAX(($B56-3500)*{0.03,0.1,0.2,0.25,0.3,0.35,0.45}-{0,105,555,1005,2755,5505,13505},0),2)+LOOKUP(X$2/12,{0,1500.001,4500.001,9000.001,35000.001,55000.001,80000.001},{0.03,0.1,0.2,0.25,0.3,0.35,0.45})*X$2-LOOKUP(X$2/12,{0,1500.001,4500.001,9000.001,35000.001,55000.001,80000.001},{0,105,555,1005,2755,5505,13505})</f>
        <v>27165</v>
      </c>
      <c r="Y56" s="2">
        <f>12*ROUND(MAX(($B56-3500)*{0.03,0.1,0.2,0.25,0.3,0.35,0.45}-{0,105,555,1005,2755,5505,13505},0),2)+LOOKUP(Y$2/12,{0,1500.001,4500.001,9000.001,35000.001,55000.001,80000.001},{0.03,0.1,0.2,0.25,0.3,0.35,0.45})*Y$2-LOOKUP(Y$2/12,{0,1500.001,4500.001,9000.001,35000.001,55000.001,80000.001},{0,105,555,1005,2755,5505,13505})</f>
        <v>27180</v>
      </c>
      <c r="Z56" s="2">
        <f>12*ROUND(MAX(($B56-3500)*{0.03,0.1,0.2,0.25,0.3,0.35,0.45}-{0,105,555,1005,2755,5505,13505},0),2)+LOOKUP(Z$2/12,{0,1500.001,4500.001,9000.001,35000.001,55000.001,80000.001},{0.03,0.1,0.2,0.25,0.3,0.35,0.45})*Z$2-LOOKUP(Z$2/12,{0,1500.001,4500.001,9000.001,35000.001,55000.001,80000.001},{0,105,555,1005,2755,5505,13505})</f>
        <v>27195</v>
      </c>
      <c r="AA56" s="2">
        <f>12*ROUND(MAX(($B56-3500)*{0.03,0.1,0.2,0.25,0.3,0.35,0.45}-{0,105,555,1005,2755,5505,13505},0),2)+LOOKUP(AA$2/12,{0,1500.001,4500.001,9000.001,35000.001,55000.001,80000.001},{0.03,0.1,0.2,0.25,0.3,0.35,0.45})*AA$2-LOOKUP(AA$2/12,{0,1500.001,4500.001,9000.001,35000.001,55000.001,80000.001},{0,105,555,1005,2755,5505,13505})</f>
        <v>27210</v>
      </c>
      <c r="AB56" s="2">
        <f>12*ROUND(MAX(($B56-3500)*{0.03,0.1,0.2,0.25,0.3,0.35,0.45}-{0,105,555,1005,2755,5505,13505},0),2)+LOOKUP(AB$2/12,{0,1500.001,4500.001,9000.001,35000.001,55000.001,80000.001},{0.03,0.1,0.2,0.25,0.3,0.35,0.45})*AB$2-LOOKUP(AB$2/12,{0,1500.001,4500.001,9000.001,35000.001,55000.001,80000.001},{0,105,555,1005,2755,5505,13505})</f>
        <v>27225</v>
      </c>
      <c r="AC56" s="12">
        <f>12*ROUND(MAX(($B56-3500)*{0.03,0.1,0.2,0.25,0.3,0.35,0.45}-{0,105,555,1005,2755,5505,13505},0),2)+LOOKUP(AC$2/12,{0,1500.001,4500.001,9000.001,35000.001,55000.001,80000.001},{0.03,0.1,0.2,0.25,0.3,0.35,0.45})*AC$2-LOOKUP(AC$2/12,{0,1500.001,4500.001,9000.001,35000.001,55000.001,80000.001},{0,105,555,1005,2755,5505,13505})</f>
        <v>27240</v>
      </c>
      <c r="AD56" s="2">
        <f>12*ROUND(MAX(($B56-3500)*{0.03,0.1,0.2,0.25,0.3,0.35,0.45}-{0,105,555,1005,2755,5505,13505},0),2)+LOOKUP(AD$2/12,{0,1500.001,4500.001,9000.001,35000.001,55000.001,80000.001},{0.03,0.1,0.2,0.25,0.3,0.35,0.45})*AD$2-LOOKUP(AD$2/12,{0,1500.001,4500.001,9000.001,35000.001,55000.001,80000.001},{0,105,555,1005,2755,5505,13505})</f>
        <v>27270</v>
      </c>
      <c r="AE56" s="2">
        <f>12*ROUND(MAX(($B56-3500)*{0.03,0.1,0.2,0.25,0.3,0.35,0.45}-{0,105,555,1005,2755,5505,13505},0),2)+LOOKUP(AE$2/12,{0,1500.001,4500.001,9000.001,35000.001,55000.001,80000.001},{0.03,0.1,0.2,0.25,0.3,0.35,0.45})*AE$2-LOOKUP(AE$2/12,{0,1500.001,4500.001,9000.001,35000.001,55000.001,80000.001},{0,105,555,1005,2755,5505,13505})</f>
        <v>27300</v>
      </c>
      <c r="AF56" s="2">
        <f>12*ROUND(MAX(($B56-3500)*{0.03,0.1,0.2,0.25,0.3,0.35,0.45}-{0,105,555,1005,2755,5505,13505},0),2)+LOOKUP(AF$2/12,{0,1500.001,4500.001,9000.001,35000.001,55000.001,80000.001},{0.03,0.1,0.2,0.25,0.3,0.35,0.45})*AF$2-LOOKUP(AF$2/12,{0,1500.001,4500.001,9000.001,35000.001,55000.001,80000.001},{0,105,555,1005,2755,5505,13505})</f>
        <v>27330</v>
      </c>
      <c r="AG56" s="2">
        <f>12*ROUND(MAX(($B56-3500)*{0.03,0.1,0.2,0.25,0.3,0.35,0.45}-{0,105,555,1005,2755,5505,13505},0),2)+LOOKUP(AG$2/12,{0,1500.001,4500.001,9000.001,35000.001,55000.001,80000.001},{0.03,0.1,0.2,0.25,0.3,0.35,0.45})*AG$2-LOOKUP(AG$2/12,{0,1500.001,4500.001,9000.001,35000.001,55000.001,80000.001},{0,105,555,1005,2755,5505,13505})</f>
        <v>27360</v>
      </c>
      <c r="AH56" s="2">
        <f>12*ROUND(MAX(($B56-3500)*{0.03,0.1,0.2,0.25,0.3,0.35,0.45}-{0,105,555,1005,2755,5505,13505},0),2)+LOOKUP(AH$2/12,{0,1500.001,4500.001,9000.001,35000.001,55000.001,80000.001},{0.03,0.1,0.2,0.25,0.3,0.35,0.45})*AH$2-LOOKUP(AH$2/12,{0,1500.001,4500.001,9000.001,35000.001,55000.001,80000.001},{0,105,555,1005,2755,5505,13505})</f>
        <v>27390</v>
      </c>
      <c r="AI56" s="2">
        <f>12*ROUND(MAX(($B56-3500)*{0.03,0.1,0.2,0.25,0.3,0.35,0.45}-{0,105,555,1005,2755,5505,13505},0),2)+LOOKUP(AI$2/12,{0,1500.001,4500.001,9000.001,35000.001,55000.001,80000.001},{0.03,0.1,0.2,0.25,0.3,0.35,0.45})*AI$2-LOOKUP(AI$2/12,{0,1500.001,4500.001,9000.001,35000.001,55000.001,80000.001},{0,105,555,1005,2755,5505,13505})</f>
        <v>27420</v>
      </c>
      <c r="AJ56" s="2">
        <f>12*ROUND(MAX(($B56-3500)*{0.03,0.1,0.2,0.25,0.3,0.35,0.45}-{0,105,555,1005,2755,5505,13505},0),2)+LOOKUP(AJ$2/12,{0,1500.001,4500.001,9000.001,35000.001,55000.001,80000.001},{0.03,0.1,0.2,0.25,0.3,0.35,0.45})*AJ$2-LOOKUP(AJ$2/12,{0,1500.001,4500.001,9000.001,35000.001,55000.001,80000.001},{0,105,555,1005,2755,5505,13505})</f>
        <v>27450</v>
      </c>
      <c r="AK56" s="2">
        <f>12*ROUND(MAX(($B56-3500)*{0.03,0.1,0.2,0.25,0.3,0.35,0.45}-{0,105,555,1005,2755,5505,13505},0),2)+LOOKUP(AK$2/12,{0,1500.001,4500.001,9000.001,35000.001,55000.001,80000.001},{0.03,0.1,0.2,0.25,0.3,0.35,0.45})*AK$2-LOOKUP(AK$2/12,{0,1500.001,4500.001,9000.001,35000.001,55000.001,80000.001},{0,105,555,1005,2755,5505,13505})</f>
        <v>27480</v>
      </c>
      <c r="AL56" s="2">
        <f>12*ROUND(MAX(($B56-3500)*{0.03,0.1,0.2,0.25,0.3,0.35,0.45}-{0,105,555,1005,2755,5505,13505},0),2)+LOOKUP(AL$2/12,{0,1500.001,4500.001,9000.001,35000.001,55000.001,80000.001},{0.03,0.1,0.2,0.25,0.3,0.35,0.45})*AL$2-LOOKUP(AL$2/12,{0,1500.001,4500.001,9000.001,35000.001,55000.001,80000.001},{0,105,555,1005,2755,5505,13505})</f>
        <v>28735</v>
      </c>
      <c r="AM56" s="2">
        <f>12*ROUND(MAX(($B56-3500)*{0.03,0.1,0.2,0.25,0.3,0.35,0.45}-{0,105,555,1005,2755,5505,13505},0),2)+LOOKUP(AM$2/12,{0,1500.001,4500.001,9000.001,35000.001,55000.001,80000.001},{0.03,0.1,0.2,0.25,0.3,0.35,0.45})*AM$2-LOOKUP(AM$2/12,{0,1500.001,4500.001,9000.001,35000.001,55000.001,80000.001},{0,105,555,1005,2755,5505,13505})</f>
        <v>28835</v>
      </c>
      <c r="AN56" s="2">
        <f>12*ROUND(MAX(($B56-3500)*{0.03,0.1,0.2,0.25,0.3,0.35,0.45}-{0,105,555,1005,2755,5505,13505},0),2)+LOOKUP(AN$2/12,{0,1500.001,4500.001,9000.001,35000.001,55000.001,80000.001},{0.03,0.1,0.2,0.25,0.3,0.35,0.45})*AN$2-LOOKUP(AN$2/12,{0,1500.001,4500.001,9000.001,35000.001,55000.001,80000.001},{0,105,555,1005,2755,5505,13505})</f>
        <v>29035</v>
      </c>
      <c r="AO56" s="2">
        <f>12*ROUND(MAX(($B56-3500)*{0.03,0.1,0.2,0.25,0.3,0.35,0.45}-{0,105,555,1005,2755,5505,13505},0),2)+LOOKUP(AO$2/12,{0,1500.001,4500.001,9000.001,35000.001,55000.001,80000.001},{0.03,0.1,0.2,0.25,0.3,0.35,0.45})*AO$2-LOOKUP(AO$2/12,{0,1500.001,4500.001,9000.001,35000.001,55000.001,80000.001},{0,105,555,1005,2755,5505,13505})</f>
        <v>29235</v>
      </c>
      <c r="AP56" s="2">
        <f>12*ROUND(MAX(($B56-3500)*{0.03,0.1,0.2,0.25,0.3,0.35,0.45}-{0,105,555,1005,2755,5505,13505},0),2)+LOOKUP(AP$2/12,{0,1500.001,4500.001,9000.001,35000.001,55000.001,80000.001},{0.03,0.1,0.2,0.25,0.3,0.35,0.45})*AP$2-LOOKUP(AP$2/12,{0,1500.001,4500.001,9000.001,35000.001,55000.001,80000.001},{0,105,555,1005,2755,5505,13505})</f>
        <v>29435</v>
      </c>
      <c r="AQ56" s="2">
        <f>12*ROUND(MAX(($B56-3500)*{0.03,0.1,0.2,0.25,0.3,0.35,0.45}-{0,105,555,1005,2755,5505,13505},0),2)+LOOKUP(AQ$2/12,{0,1500.001,4500.001,9000.001,35000.001,55000.001,80000.001},{0.03,0.1,0.2,0.25,0.3,0.35,0.45})*AQ$2-LOOKUP(AQ$2/12,{0,1500.001,4500.001,9000.001,35000.001,55000.001,80000.001},{0,105,555,1005,2755,5505,13505})</f>
        <v>29635</v>
      </c>
      <c r="AR56" s="2">
        <f>12*ROUND(MAX(($B56-3500)*{0.03,0.1,0.2,0.25,0.3,0.35,0.45}-{0,105,555,1005,2755,5505,13505},0),2)+LOOKUP(AR$2/12,{0,1500.001,4500.001,9000.001,35000.001,55000.001,80000.001},{0.03,0.1,0.2,0.25,0.3,0.35,0.45})*AR$2-LOOKUP(AR$2/12,{0,1500.001,4500.001,9000.001,35000.001,55000.001,80000.001},{0,105,555,1005,2755,5505,13505})</f>
        <v>29835</v>
      </c>
      <c r="AS56" s="2">
        <f>12*ROUND(MAX(($B56-3500)*{0.03,0.1,0.2,0.25,0.3,0.35,0.45}-{0,105,555,1005,2755,5505,13505},0),2)+LOOKUP(AS$2/12,{0,1500.001,4500.001,9000.001,35000.001,55000.001,80000.001},{0.03,0.1,0.2,0.25,0.3,0.35,0.45})*AS$2-LOOKUP(AS$2/12,{0,1500.001,4500.001,9000.001,35000.001,55000.001,80000.001},{0,105,555,1005,2755,5505,13505})</f>
        <v>30335</v>
      </c>
      <c r="AT56" s="12">
        <f>12*ROUND(MAX(($B56-3500)*{0.03,0.1,0.2,0.25,0.3,0.35,0.45}-{0,105,555,1005,2755,5505,13505},0),2)+LOOKUP(AT$2/12,{0,1500.001,4500.001,9000.001,35000.001,55000.001,80000.001},{0.03,0.1,0.2,0.25,0.3,0.35,0.45})*AT$2-LOOKUP(AT$2/12,{0,1500.001,4500.001,9000.001,35000.001,55000.001,80000.001},{0,105,555,1005,2755,5505,13505})</f>
        <v>30835</v>
      </c>
      <c r="AU56" s="2">
        <f>12*ROUND(MAX(($B56-3500)*{0.03,0.1,0.2,0.25,0.3,0.35,0.45}-{0,105,555,1005,2755,5505,13505},0),2)+LOOKUP(AU$2/12,{0,1500.001,4500.001,9000.001,35000.001,55000.001,80000.001},{0.03,0.1,0.2,0.25,0.3,0.35,0.45})*AU$2-LOOKUP(AU$2/12,{0,1500.001,4500.001,9000.001,35000.001,55000.001,80000.001},{0,105,555,1005,2755,5505,13505})</f>
        <v>31335</v>
      </c>
      <c r="AV56" s="2">
        <f>12*ROUND(MAX(($B56-3500)*{0.03,0.1,0.2,0.25,0.3,0.35,0.45}-{0,105,555,1005,2755,5505,13505},0),2)+LOOKUP(AV$2/12,{0,1500.001,4500.001,9000.001,35000.001,55000.001,80000.001},{0.03,0.1,0.2,0.25,0.3,0.35,0.45})*AV$2-LOOKUP(AV$2/12,{0,1500.001,4500.001,9000.001,35000.001,55000.001,80000.001},{0,105,555,1005,2755,5505,13505})</f>
        <v>31835</v>
      </c>
      <c r="AW56" s="2">
        <f>12*ROUND(MAX(($B56-3500)*{0.03,0.1,0.2,0.25,0.3,0.35,0.45}-{0,105,555,1005,2755,5505,13505},0),2)+LOOKUP(AW$2/12,{0,1500.001,4500.001,9000.001,35000.001,55000.001,80000.001},{0.03,0.1,0.2,0.25,0.3,0.35,0.45})*AW$2-LOOKUP(AW$2/12,{0,1500.001,4500.001,9000.001,35000.001,55000.001,80000.001},{0,105,555,1005,2755,5505,13505})</f>
        <v>37385</v>
      </c>
      <c r="AX56" s="2">
        <f>12*ROUND(MAX(($B56-3500)*{0.03,0.1,0.2,0.25,0.3,0.35,0.45}-{0,105,555,1005,2755,5505,13505},0),2)+LOOKUP(AX$2/12,{0,1500.001,4500.001,9000.001,35000.001,55000.001,80000.001},{0.03,0.1,0.2,0.25,0.3,0.35,0.45})*AX$2-LOOKUP(AX$2/12,{0,1500.001,4500.001,9000.001,35000.001,55000.001,80000.001},{0,105,555,1005,2755,5505,13505})</f>
        <v>38385</v>
      </c>
      <c r="AY56" s="2">
        <f>12*ROUND(MAX(($B56-3500)*{0.03,0.1,0.2,0.25,0.3,0.35,0.45}-{0,105,555,1005,2755,5505,13505},0),2)+LOOKUP(AY$2/12,{0,1500.001,4500.001,9000.001,35000.001,55000.001,80000.001},{0.03,0.1,0.2,0.25,0.3,0.35,0.45})*AY$2-LOOKUP(AY$2/12,{0,1500.001,4500.001,9000.001,35000.001,55000.001,80000.001},{0,105,555,1005,2755,5505,13505})</f>
        <v>39385</v>
      </c>
      <c r="AZ56" s="2">
        <f>12*ROUND(MAX(($B56-3500)*{0.03,0.1,0.2,0.25,0.3,0.35,0.45}-{0,105,555,1005,2755,5505,13505},0),2)+LOOKUP(AZ$2/12,{0,1500.001,4500.001,9000.001,35000.001,55000.001,80000.001},{0.03,0.1,0.2,0.25,0.3,0.35,0.45})*AZ$2-LOOKUP(AZ$2/12,{0,1500.001,4500.001,9000.001,35000.001,55000.001,80000.001},{0,105,555,1005,2755,5505,13505})</f>
        <v>40385</v>
      </c>
      <c r="BA56" s="2">
        <f>12*ROUND(MAX(($B56-3500)*{0.03,0.1,0.2,0.25,0.3,0.35,0.45}-{0,105,555,1005,2755,5505,13505},0),2)+LOOKUP(BA$2/12,{0,1500.001,4500.001,9000.001,35000.001,55000.001,80000.001},{0.03,0.1,0.2,0.25,0.3,0.35,0.45})*BA$2-LOOKUP(BA$2/12,{0,1500.001,4500.001,9000.001,35000.001,55000.001,80000.001},{0,105,555,1005,2755,5505,13505})</f>
        <v>41385</v>
      </c>
      <c r="BB56" s="2">
        <f>12*ROUND(MAX(($B56-3500)*{0.03,0.1,0.2,0.25,0.3,0.35,0.45}-{0,105,555,1005,2755,5505,13505},0),2)+LOOKUP(BB$2/12,{0,1500.001,4500.001,9000.001,35000.001,55000.001,80000.001},{0.03,0.1,0.2,0.25,0.3,0.35,0.45})*BB$2-LOOKUP(BB$2/12,{0,1500.001,4500.001,9000.001,35000.001,55000.001,80000.001},{0,105,555,1005,2755,5505,13505})</f>
        <v>42385</v>
      </c>
      <c r="BC56" s="2">
        <f>12*ROUND(MAX(($B56-3500)*{0.03,0.1,0.2,0.25,0.3,0.35,0.45}-{0,105,555,1005,2755,5505,13505},0),2)+LOOKUP(BC$2/12,{0,1500.001,4500.001,9000.001,35000.001,55000.001,80000.001},{0.03,0.1,0.2,0.25,0.3,0.35,0.45})*BC$2-LOOKUP(BC$2/12,{0,1500.001,4500.001,9000.001,35000.001,55000.001,80000.001},{0,105,555,1005,2755,5505,13505})</f>
        <v>43385</v>
      </c>
      <c r="BD56" s="2">
        <f>12*ROUND(MAX(($B56-3500)*{0.03,0.1,0.2,0.25,0.3,0.35,0.45}-{0,105,555,1005,2755,5505,13505},0),2)+LOOKUP(BD$2/12,{0,1500.001,4500.001,9000.001,35000.001,55000.001,80000.001},{0.03,0.1,0.2,0.25,0.3,0.35,0.45})*BD$2-LOOKUP(BD$2/12,{0,1500.001,4500.001,9000.001,35000.001,55000.001,80000.001},{0,105,555,1005,2755,5505,13505})</f>
        <v>44385</v>
      </c>
      <c r="BE56" s="2">
        <f>12*ROUND(MAX(($B56-3500)*{0.03,0.1,0.2,0.25,0.3,0.35,0.45}-{0,105,555,1005,2755,5505,13505},0),2)+LOOKUP(BE$2/12,{0,1500.001,4500.001,9000.001,35000.001,55000.001,80000.001},{0.03,0.1,0.2,0.25,0.3,0.35,0.45})*BE$2-LOOKUP(BE$2/12,{0,1500.001,4500.001,9000.001,35000.001,55000.001,80000.001},{0,105,555,1005,2755,5505,13505})</f>
        <v>45385</v>
      </c>
      <c r="BF56" s="2">
        <f>12*ROUND(MAX(($B56-3500)*{0.03,0.1,0.2,0.25,0.3,0.35,0.45}-{0,105,555,1005,2755,5505,13505},0),2)+LOOKUP(BF$2/12,{0,1500.001,4500.001,9000.001,35000.001,55000.001,80000.001},{0.03,0.1,0.2,0.25,0.3,0.35,0.45})*BF$2-LOOKUP(BF$2/12,{0,1500.001,4500.001,9000.001,35000.001,55000.001,80000.001},{0,105,555,1005,2755,5505,13505})</f>
        <v>46385</v>
      </c>
    </row>
    <row r="57" spans="1:58">
      <c r="A57" s="21"/>
      <c r="B57" s="22">
        <v>17000</v>
      </c>
      <c r="C57" s="27">
        <f>12*ROUND(MAX(($B57-3500)*{0.03,0.1,0.2,0.25,0.3,0.35,0.45}-{0,105,555,1005,2755,5505,13505},0),2)+LOOKUP(C$2/12,{0,1500.001,4500.001,9000.001,35000.001,55000.001,80000.001},{0.03,0.1,0.2,0.25,0.3,0.35,0.45})*C$2-LOOKUP(C$2/12,{0,1500.001,4500.001,9000.001,35000.001,55000.001,80000.001},{0,105,555,1005,2755,5505,13505})</f>
        <v>28440</v>
      </c>
      <c r="D57" s="27">
        <f>12*ROUND(MAX(($B57-3500)*{0.03,0.1,0.2,0.25,0.3,0.35,0.45}-{0,105,555,1005,2755,5505,13505},0),2)+LOOKUP(D$2/12,{0,1500.001,4500.001,9000.001,35000.001,55000.001,80000.001},{0.03,0.1,0.2,0.25,0.3,0.35,0.45})*D$2-LOOKUP(D$2/12,{0,1500.001,4500.001,9000.001,35000.001,55000.001,80000.001},{0,105,555,1005,2755,5505,13505})</f>
        <v>28446</v>
      </c>
      <c r="E57" s="27">
        <f>12*ROUND(MAX(($B57-3500)*{0.03,0.1,0.2,0.25,0.3,0.35,0.45}-{0,105,555,1005,2755,5505,13505},0),2)+LOOKUP(E$2/12,{0,1500.001,4500.001,9000.001,35000.001,55000.001,80000.001},{0.03,0.1,0.2,0.25,0.3,0.35,0.45})*E$2-LOOKUP(E$2/12,{0,1500.001,4500.001,9000.001,35000.001,55000.001,80000.001},{0,105,555,1005,2755,5505,13505})</f>
        <v>28452</v>
      </c>
      <c r="F57" s="27">
        <f>12*ROUND(MAX(($B57-3500)*{0.03,0.1,0.2,0.25,0.3,0.35,0.45}-{0,105,555,1005,2755,5505,13505},0),2)+LOOKUP(F$2/12,{0,1500.001,4500.001,9000.001,35000.001,55000.001,80000.001},{0.03,0.1,0.2,0.25,0.3,0.35,0.45})*F$2-LOOKUP(F$2/12,{0,1500.001,4500.001,9000.001,35000.001,55000.001,80000.001},{0,105,555,1005,2755,5505,13505})</f>
        <v>28458</v>
      </c>
      <c r="G57" s="27">
        <f>12*ROUND(MAX(($B57-3500)*{0.03,0.1,0.2,0.25,0.3,0.35,0.45}-{0,105,555,1005,2755,5505,13505},0),2)+LOOKUP(G$2/12,{0,1500.001,4500.001,9000.001,35000.001,55000.001,80000.001},{0.03,0.1,0.2,0.25,0.3,0.35,0.45})*G$2-LOOKUP(G$2/12,{0,1500.001,4500.001,9000.001,35000.001,55000.001,80000.001},{0,105,555,1005,2755,5505,13505})</f>
        <v>28464</v>
      </c>
      <c r="H57" s="27">
        <f>12*ROUND(MAX(($B57-3500)*{0.03,0.1,0.2,0.25,0.3,0.35,0.45}-{0,105,555,1005,2755,5505,13505},0),2)+LOOKUP(H$2/12,{0,1500.001,4500.001,9000.001,35000.001,55000.001,80000.001},{0.03,0.1,0.2,0.25,0.3,0.35,0.45})*H$2-LOOKUP(H$2/12,{0,1500.001,4500.001,9000.001,35000.001,55000.001,80000.001},{0,105,555,1005,2755,5505,13505})</f>
        <v>28470</v>
      </c>
      <c r="I57" s="27">
        <f>12*ROUND(MAX(($B57-3500)*{0.03,0.1,0.2,0.25,0.3,0.35,0.45}-{0,105,555,1005,2755,5505,13505},0),2)+LOOKUP(I$2/12,{0,1500.001,4500.001,9000.001,35000.001,55000.001,80000.001},{0.03,0.1,0.2,0.25,0.3,0.35,0.45})*I$2-LOOKUP(I$2/12,{0,1500.001,4500.001,9000.001,35000.001,55000.001,80000.001},{0,105,555,1005,2755,5505,13505})</f>
        <v>28476</v>
      </c>
      <c r="J57" s="27">
        <f>12*ROUND(MAX(($B57-3500)*{0.03,0.1,0.2,0.25,0.3,0.35,0.45}-{0,105,555,1005,2755,5505,13505},0),2)+LOOKUP(J$2/12,{0,1500.001,4500.001,9000.001,35000.001,55000.001,80000.001},{0.03,0.1,0.2,0.25,0.3,0.35,0.45})*J$2-LOOKUP(J$2/12,{0,1500.001,4500.001,9000.001,35000.001,55000.001,80000.001},{0,105,555,1005,2755,5505,13505})</f>
        <v>28482</v>
      </c>
      <c r="K57" s="27">
        <f>12*ROUND(MAX(($B57-3500)*{0.03,0.1,0.2,0.25,0.3,0.35,0.45}-{0,105,555,1005,2755,5505,13505},0),2)+LOOKUP(K$2/12,{0,1500.001,4500.001,9000.001,35000.001,55000.001,80000.001},{0.03,0.1,0.2,0.25,0.3,0.35,0.45})*K$2-LOOKUP(K$2/12,{0,1500.001,4500.001,9000.001,35000.001,55000.001,80000.001},{0,105,555,1005,2755,5505,13505})</f>
        <v>28488</v>
      </c>
      <c r="L57" s="27">
        <f>12*ROUND(MAX(($B57-3500)*{0.03,0.1,0.2,0.25,0.3,0.35,0.45}-{0,105,555,1005,2755,5505,13505},0),2)+LOOKUP(L$2/12,{0,1500.001,4500.001,9000.001,35000.001,55000.001,80000.001},{0.03,0.1,0.2,0.25,0.3,0.35,0.45})*L$2-LOOKUP(L$2/12,{0,1500.001,4500.001,9000.001,35000.001,55000.001,80000.001},{0,105,555,1005,2755,5505,13505})</f>
        <v>28494</v>
      </c>
      <c r="M57" s="13">
        <f>12*ROUND(MAX(($B57-3500)*{0.03,0.1,0.2,0.25,0.3,0.35,0.45}-{0,105,555,1005,2755,5505,13505},0),2)+LOOKUP(M$2/12,{0,1500.001,4500.001,9000.001,35000.001,55000.001,80000.001},{0.03,0.1,0.2,0.25,0.3,0.35,0.45})*M$2-LOOKUP(M$2/12,{0,1500.001,4500.001,9000.001,35000.001,55000.001,80000.001},{0,105,555,1005,2755,5505,13505})</f>
        <v>28500</v>
      </c>
      <c r="N57" s="27">
        <f>12*ROUND(MAX(($B57-3500)*{0.03,0.1,0.2,0.25,0.3,0.35,0.45}-{0,105,555,1005,2755,5505,13505},0),2)+LOOKUP(N$2/12,{0,1500.001,4500.001,9000.001,35000.001,55000.001,80000.001},{0.03,0.1,0.2,0.25,0.3,0.35,0.45})*N$2-LOOKUP(N$2/12,{0,1500.001,4500.001,9000.001,35000.001,55000.001,80000.001},{0,105,555,1005,2755,5505,13505})</f>
        <v>28515</v>
      </c>
      <c r="O57" s="27">
        <f>12*ROUND(MAX(($B57-3500)*{0.03,0.1,0.2,0.25,0.3,0.35,0.45}-{0,105,555,1005,2755,5505,13505},0),2)+LOOKUP(O$2/12,{0,1500.001,4500.001,9000.001,35000.001,55000.001,80000.001},{0.03,0.1,0.2,0.25,0.3,0.35,0.45})*O$2-LOOKUP(O$2/12,{0,1500.001,4500.001,9000.001,35000.001,55000.001,80000.001},{0,105,555,1005,2755,5505,13505})</f>
        <v>28530</v>
      </c>
      <c r="P57" s="27">
        <f>12*ROUND(MAX(($B57-3500)*{0.03,0.1,0.2,0.25,0.3,0.35,0.45}-{0,105,555,1005,2755,5505,13505},0),2)+LOOKUP(P$2/12,{0,1500.001,4500.001,9000.001,35000.001,55000.001,80000.001},{0.03,0.1,0.2,0.25,0.3,0.35,0.45})*P$2-LOOKUP(P$2/12,{0,1500.001,4500.001,9000.001,35000.001,55000.001,80000.001},{0,105,555,1005,2755,5505,13505})</f>
        <v>28545</v>
      </c>
      <c r="Q57" s="27">
        <f>12*ROUND(MAX(($B57-3500)*{0.03,0.1,0.2,0.25,0.3,0.35,0.45}-{0,105,555,1005,2755,5505,13505},0),2)+LOOKUP(Q$2/12,{0,1500.001,4500.001,9000.001,35000.001,55000.001,80000.001},{0.03,0.1,0.2,0.25,0.3,0.35,0.45})*Q$2-LOOKUP(Q$2/12,{0,1500.001,4500.001,9000.001,35000.001,55000.001,80000.001},{0,105,555,1005,2755,5505,13505})</f>
        <v>28560</v>
      </c>
      <c r="R57" s="27">
        <f>12*ROUND(MAX(($B57-3500)*{0.03,0.1,0.2,0.25,0.3,0.35,0.45}-{0,105,555,1005,2755,5505,13505},0),2)+LOOKUP(R$2/12,{0,1500.001,4500.001,9000.001,35000.001,55000.001,80000.001},{0.03,0.1,0.2,0.25,0.3,0.35,0.45})*R$2-LOOKUP(R$2/12,{0,1500.001,4500.001,9000.001,35000.001,55000.001,80000.001},{0,105,555,1005,2755,5505,13505})</f>
        <v>28575</v>
      </c>
      <c r="S57" s="27">
        <f>12*ROUND(MAX(($B57-3500)*{0.03,0.1,0.2,0.25,0.3,0.35,0.45}-{0,105,555,1005,2755,5505,13505},0),2)+LOOKUP(S$2/12,{0,1500.001,4500.001,9000.001,35000.001,55000.001,80000.001},{0.03,0.1,0.2,0.25,0.3,0.35,0.45})*S$2-LOOKUP(S$2/12,{0,1500.001,4500.001,9000.001,35000.001,55000.001,80000.001},{0,105,555,1005,2755,5505,13505})</f>
        <v>28590</v>
      </c>
      <c r="T57" s="2">
        <f>12*ROUND(MAX(($B57-3500)*{0.03,0.1,0.2,0.25,0.3,0.35,0.45}-{0,105,555,1005,2755,5505,13505},0),2)+LOOKUP(T$2/12,{0,1500.001,4500.001,9000.001,35000.001,55000.001,80000.001},{0.03,0.1,0.2,0.25,0.3,0.35,0.45})*T$2-LOOKUP(T$2/12,{0,1500.001,4500.001,9000.001,35000.001,55000.001,80000.001},{0,105,555,1005,2755,5505,13505})</f>
        <v>28605</v>
      </c>
      <c r="U57" s="2">
        <f>12*ROUND(MAX(($B57-3500)*{0.03,0.1,0.2,0.25,0.3,0.35,0.45}-{0,105,555,1005,2755,5505,13505},0),2)+LOOKUP(U$2/12,{0,1500.001,4500.001,9000.001,35000.001,55000.001,80000.001},{0.03,0.1,0.2,0.25,0.3,0.35,0.45})*U$2-LOOKUP(U$2/12,{0,1500.001,4500.001,9000.001,35000.001,55000.001,80000.001},{0,105,555,1005,2755,5505,13505})</f>
        <v>28620</v>
      </c>
      <c r="V57" s="2">
        <f>12*ROUND(MAX(($B57-3500)*{0.03,0.1,0.2,0.25,0.3,0.35,0.45}-{0,105,555,1005,2755,5505,13505},0),2)+LOOKUP(V$2/12,{0,1500.001,4500.001,9000.001,35000.001,55000.001,80000.001},{0.03,0.1,0.2,0.25,0.3,0.35,0.45})*V$2-LOOKUP(V$2/12,{0,1500.001,4500.001,9000.001,35000.001,55000.001,80000.001},{0,105,555,1005,2755,5505,13505})</f>
        <v>28635</v>
      </c>
      <c r="W57" s="2">
        <f>12*ROUND(MAX(($B57-3500)*{0.03,0.1,0.2,0.25,0.3,0.35,0.45}-{0,105,555,1005,2755,5505,13505},0),2)+LOOKUP(W$2/12,{0,1500.001,4500.001,9000.001,35000.001,55000.001,80000.001},{0.03,0.1,0.2,0.25,0.3,0.35,0.45})*W$2-LOOKUP(W$2/12,{0,1500.001,4500.001,9000.001,35000.001,55000.001,80000.001},{0,105,555,1005,2755,5505,13505})</f>
        <v>28650</v>
      </c>
      <c r="X57" s="2">
        <f>12*ROUND(MAX(($B57-3500)*{0.03,0.1,0.2,0.25,0.3,0.35,0.45}-{0,105,555,1005,2755,5505,13505},0),2)+LOOKUP(X$2/12,{0,1500.001,4500.001,9000.001,35000.001,55000.001,80000.001},{0.03,0.1,0.2,0.25,0.3,0.35,0.45})*X$2-LOOKUP(X$2/12,{0,1500.001,4500.001,9000.001,35000.001,55000.001,80000.001},{0,105,555,1005,2755,5505,13505})</f>
        <v>28665</v>
      </c>
      <c r="Y57" s="2">
        <f>12*ROUND(MAX(($B57-3500)*{0.03,0.1,0.2,0.25,0.3,0.35,0.45}-{0,105,555,1005,2755,5505,13505},0),2)+LOOKUP(Y$2/12,{0,1500.001,4500.001,9000.001,35000.001,55000.001,80000.001},{0.03,0.1,0.2,0.25,0.3,0.35,0.45})*Y$2-LOOKUP(Y$2/12,{0,1500.001,4500.001,9000.001,35000.001,55000.001,80000.001},{0,105,555,1005,2755,5505,13505})</f>
        <v>28680</v>
      </c>
      <c r="Z57" s="2">
        <f>12*ROUND(MAX(($B57-3500)*{0.03,0.1,0.2,0.25,0.3,0.35,0.45}-{0,105,555,1005,2755,5505,13505},0),2)+LOOKUP(Z$2/12,{0,1500.001,4500.001,9000.001,35000.001,55000.001,80000.001},{0.03,0.1,0.2,0.25,0.3,0.35,0.45})*Z$2-LOOKUP(Z$2/12,{0,1500.001,4500.001,9000.001,35000.001,55000.001,80000.001},{0,105,555,1005,2755,5505,13505})</f>
        <v>28695</v>
      </c>
      <c r="AA57" s="2">
        <f>12*ROUND(MAX(($B57-3500)*{0.03,0.1,0.2,0.25,0.3,0.35,0.45}-{0,105,555,1005,2755,5505,13505},0),2)+LOOKUP(AA$2/12,{0,1500.001,4500.001,9000.001,35000.001,55000.001,80000.001},{0.03,0.1,0.2,0.25,0.3,0.35,0.45})*AA$2-LOOKUP(AA$2/12,{0,1500.001,4500.001,9000.001,35000.001,55000.001,80000.001},{0,105,555,1005,2755,5505,13505})</f>
        <v>28710</v>
      </c>
      <c r="AB57" s="2">
        <f>12*ROUND(MAX(($B57-3500)*{0.03,0.1,0.2,0.25,0.3,0.35,0.45}-{0,105,555,1005,2755,5505,13505},0),2)+LOOKUP(AB$2/12,{0,1500.001,4500.001,9000.001,35000.001,55000.001,80000.001},{0.03,0.1,0.2,0.25,0.3,0.35,0.45})*AB$2-LOOKUP(AB$2/12,{0,1500.001,4500.001,9000.001,35000.001,55000.001,80000.001},{0,105,555,1005,2755,5505,13505})</f>
        <v>28725</v>
      </c>
      <c r="AC57" s="12">
        <f>12*ROUND(MAX(($B57-3500)*{0.03,0.1,0.2,0.25,0.3,0.35,0.45}-{0,105,555,1005,2755,5505,13505},0),2)+LOOKUP(AC$2/12,{0,1500.001,4500.001,9000.001,35000.001,55000.001,80000.001},{0.03,0.1,0.2,0.25,0.3,0.35,0.45})*AC$2-LOOKUP(AC$2/12,{0,1500.001,4500.001,9000.001,35000.001,55000.001,80000.001},{0,105,555,1005,2755,5505,13505})</f>
        <v>28740</v>
      </c>
      <c r="AD57" s="2">
        <f>12*ROUND(MAX(($B57-3500)*{0.03,0.1,0.2,0.25,0.3,0.35,0.45}-{0,105,555,1005,2755,5505,13505},0),2)+LOOKUP(AD$2/12,{0,1500.001,4500.001,9000.001,35000.001,55000.001,80000.001},{0.03,0.1,0.2,0.25,0.3,0.35,0.45})*AD$2-LOOKUP(AD$2/12,{0,1500.001,4500.001,9000.001,35000.001,55000.001,80000.001},{0,105,555,1005,2755,5505,13505})</f>
        <v>28770</v>
      </c>
      <c r="AE57" s="2">
        <f>12*ROUND(MAX(($B57-3500)*{0.03,0.1,0.2,0.25,0.3,0.35,0.45}-{0,105,555,1005,2755,5505,13505},0),2)+LOOKUP(AE$2/12,{0,1500.001,4500.001,9000.001,35000.001,55000.001,80000.001},{0.03,0.1,0.2,0.25,0.3,0.35,0.45})*AE$2-LOOKUP(AE$2/12,{0,1500.001,4500.001,9000.001,35000.001,55000.001,80000.001},{0,105,555,1005,2755,5505,13505})</f>
        <v>28800</v>
      </c>
      <c r="AF57" s="2">
        <f>12*ROUND(MAX(($B57-3500)*{0.03,0.1,0.2,0.25,0.3,0.35,0.45}-{0,105,555,1005,2755,5505,13505},0),2)+LOOKUP(AF$2/12,{0,1500.001,4500.001,9000.001,35000.001,55000.001,80000.001},{0.03,0.1,0.2,0.25,0.3,0.35,0.45})*AF$2-LOOKUP(AF$2/12,{0,1500.001,4500.001,9000.001,35000.001,55000.001,80000.001},{0,105,555,1005,2755,5505,13505})</f>
        <v>28830</v>
      </c>
      <c r="AG57" s="2">
        <f>12*ROUND(MAX(($B57-3500)*{0.03,0.1,0.2,0.25,0.3,0.35,0.45}-{0,105,555,1005,2755,5505,13505},0),2)+LOOKUP(AG$2/12,{0,1500.001,4500.001,9000.001,35000.001,55000.001,80000.001},{0.03,0.1,0.2,0.25,0.3,0.35,0.45})*AG$2-LOOKUP(AG$2/12,{0,1500.001,4500.001,9000.001,35000.001,55000.001,80000.001},{0,105,555,1005,2755,5505,13505})</f>
        <v>28860</v>
      </c>
      <c r="AH57" s="2">
        <f>12*ROUND(MAX(($B57-3500)*{0.03,0.1,0.2,0.25,0.3,0.35,0.45}-{0,105,555,1005,2755,5505,13505},0),2)+LOOKUP(AH$2/12,{0,1500.001,4500.001,9000.001,35000.001,55000.001,80000.001},{0.03,0.1,0.2,0.25,0.3,0.35,0.45})*AH$2-LOOKUP(AH$2/12,{0,1500.001,4500.001,9000.001,35000.001,55000.001,80000.001},{0,105,555,1005,2755,5505,13505})</f>
        <v>28890</v>
      </c>
      <c r="AI57" s="2">
        <f>12*ROUND(MAX(($B57-3500)*{0.03,0.1,0.2,0.25,0.3,0.35,0.45}-{0,105,555,1005,2755,5505,13505},0),2)+LOOKUP(AI$2/12,{0,1500.001,4500.001,9000.001,35000.001,55000.001,80000.001},{0.03,0.1,0.2,0.25,0.3,0.35,0.45})*AI$2-LOOKUP(AI$2/12,{0,1500.001,4500.001,9000.001,35000.001,55000.001,80000.001},{0,105,555,1005,2755,5505,13505})</f>
        <v>28920</v>
      </c>
      <c r="AJ57" s="2">
        <f>12*ROUND(MAX(($B57-3500)*{0.03,0.1,0.2,0.25,0.3,0.35,0.45}-{0,105,555,1005,2755,5505,13505},0),2)+LOOKUP(AJ$2/12,{0,1500.001,4500.001,9000.001,35000.001,55000.001,80000.001},{0.03,0.1,0.2,0.25,0.3,0.35,0.45})*AJ$2-LOOKUP(AJ$2/12,{0,1500.001,4500.001,9000.001,35000.001,55000.001,80000.001},{0,105,555,1005,2755,5505,13505})</f>
        <v>28950</v>
      </c>
      <c r="AK57" s="2">
        <f>12*ROUND(MAX(($B57-3500)*{0.03,0.1,0.2,0.25,0.3,0.35,0.45}-{0,105,555,1005,2755,5505,13505},0),2)+LOOKUP(AK$2/12,{0,1500.001,4500.001,9000.001,35000.001,55000.001,80000.001},{0.03,0.1,0.2,0.25,0.3,0.35,0.45})*AK$2-LOOKUP(AK$2/12,{0,1500.001,4500.001,9000.001,35000.001,55000.001,80000.001},{0,105,555,1005,2755,5505,13505})</f>
        <v>28980</v>
      </c>
      <c r="AL57" s="2">
        <f>12*ROUND(MAX(($B57-3500)*{0.03,0.1,0.2,0.25,0.3,0.35,0.45}-{0,105,555,1005,2755,5505,13505},0),2)+LOOKUP(AL$2/12,{0,1500.001,4500.001,9000.001,35000.001,55000.001,80000.001},{0.03,0.1,0.2,0.25,0.3,0.35,0.45})*AL$2-LOOKUP(AL$2/12,{0,1500.001,4500.001,9000.001,35000.001,55000.001,80000.001},{0,105,555,1005,2755,5505,13505})</f>
        <v>30235</v>
      </c>
      <c r="AM57" s="2">
        <f>12*ROUND(MAX(($B57-3500)*{0.03,0.1,0.2,0.25,0.3,0.35,0.45}-{0,105,555,1005,2755,5505,13505},0),2)+LOOKUP(AM$2/12,{0,1500.001,4500.001,9000.001,35000.001,55000.001,80000.001},{0.03,0.1,0.2,0.25,0.3,0.35,0.45})*AM$2-LOOKUP(AM$2/12,{0,1500.001,4500.001,9000.001,35000.001,55000.001,80000.001},{0,105,555,1005,2755,5505,13505})</f>
        <v>30335</v>
      </c>
      <c r="AN57" s="2">
        <f>12*ROUND(MAX(($B57-3500)*{0.03,0.1,0.2,0.25,0.3,0.35,0.45}-{0,105,555,1005,2755,5505,13505},0),2)+LOOKUP(AN$2/12,{0,1500.001,4500.001,9000.001,35000.001,55000.001,80000.001},{0.03,0.1,0.2,0.25,0.3,0.35,0.45})*AN$2-LOOKUP(AN$2/12,{0,1500.001,4500.001,9000.001,35000.001,55000.001,80000.001},{0,105,555,1005,2755,5505,13505})</f>
        <v>30535</v>
      </c>
      <c r="AO57" s="2">
        <f>12*ROUND(MAX(($B57-3500)*{0.03,0.1,0.2,0.25,0.3,0.35,0.45}-{0,105,555,1005,2755,5505,13505},0),2)+LOOKUP(AO$2/12,{0,1500.001,4500.001,9000.001,35000.001,55000.001,80000.001},{0.03,0.1,0.2,0.25,0.3,0.35,0.45})*AO$2-LOOKUP(AO$2/12,{0,1500.001,4500.001,9000.001,35000.001,55000.001,80000.001},{0,105,555,1005,2755,5505,13505})</f>
        <v>30735</v>
      </c>
      <c r="AP57" s="2">
        <f>12*ROUND(MAX(($B57-3500)*{0.03,0.1,0.2,0.25,0.3,0.35,0.45}-{0,105,555,1005,2755,5505,13505},0),2)+LOOKUP(AP$2/12,{0,1500.001,4500.001,9000.001,35000.001,55000.001,80000.001},{0.03,0.1,0.2,0.25,0.3,0.35,0.45})*AP$2-LOOKUP(AP$2/12,{0,1500.001,4500.001,9000.001,35000.001,55000.001,80000.001},{0,105,555,1005,2755,5505,13505})</f>
        <v>30935</v>
      </c>
      <c r="AQ57" s="2">
        <f>12*ROUND(MAX(($B57-3500)*{0.03,0.1,0.2,0.25,0.3,0.35,0.45}-{0,105,555,1005,2755,5505,13505},0),2)+LOOKUP(AQ$2/12,{0,1500.001,4500.001,9000.001,35000.001,55000.001,80000.001},{0.03,0.1,0.2,0.25,0.3,0.35,0.45})*AQ$2-LOOKUP(AQ$2/12,{0,1500.001,4500.001,9000.001,35000.001,55000.001,80000.001},{0,105,555,1005,2755,5505,13505})</f>
        <v>31135</v>
      </c>
      <c r="AR57" s="2">
        <f>12*ROUND(MAX(($B57-3500)*{0.03,0.1,0.2,0.25,0.3,0.35,0.45}-{0,105,555,1005,2755,5505,13505},0),2)+LOOKUP(AR$2/12,{0,1500.001,4500.001,9000.001,35000.001,55000.001,80000.001},{0.03,0.1,0.2,0.25,0.3,0.35,0.45})*AR$2-LOOKUP(AR$2/12,{0,1500.001,4500.001,9000.001,35000.001,55000.001,80000.001},{0,105,555,1005,2755,5505,13505})</f>
        <v>31335</v>
      </c>
      <c r="AS57" s="2">
        <f>12*ROUND(MAX(($B57-3500)*{0.03,0.1,0.2,0.25,0.3,0.35,0.45}-{0,105,555,1005,2755,5505,13505},0),2)+LOOKUP(AS$2/12,{0,1500.001,4500.001,9000.001,35000.001,55000.001,80000.001},{0.03,0.1,0.2,0.25,0.3,0.35,0.45})*AS$2-LOOKUP(AS$2/12,{0,1500.001,4500.001,9000.001,35000.001,55000.001,80000.001},{0,105,555,1005,2755,5505,13505})</f>
        <v>31835</v>
      </c>
      <c r="AT57" s="12">
        <f>12*ROUND(MAX(($B57-3500)*{0.03,0.1,0.2,0.25,0.3,0.35,0.45}-{0,105,555,1005,2755,5505,13505},0),2)+LOOKUP(AT$2/12,{0,1500.001,4500.001,9000.001,35000.001,55000.001,80000.001},{0.03,0.1,0.2,0.25,0.3,0.35,0.45})*AT$2-LOOKUP(AT$2/12,{0,1500.001,4500.001,9000.001,35000.001,55000.001,80000.001},{0,105,555,1005,2755,5505,13505})</f>
        <v>32335</v>
      </c>
      <c r="AU57" s="2">
        <f>12*ROUND(MAX(($B57-3500)*{0.03,0.1,0.2,0.25,0.3,0.35,0.45}-{0,105,555,1005,2755,5505,13505},0),2)+LOOKUP(AU$2/12,{0,1500.001,4500.001,9000.001,35000.001,55000.001,80000.001},{0.03,0.1,0.2,0.25,0.3,0.35,0.45})*AU$2-LOOKUP(AU$2/12,{0,1500.001,4500.001,9000.001,35000.001,55000.001,80000.001},{0,105,555,1005,2755,5505,13505})</f>
        <v>32835</v>
      </c>
      <c r="AV57" s="2">
        <f>12*ROUND(MAX(($B57-3500)*{0.03,0.1,0.2,0.25,0.3,0.35,0.45}-{0,105,555,1005,2755,5505,13505},0),2)+LOOKUP(AV$2/12,{0,1500.001,4500.001,9000.001,35000.001,55000.001,80000.001},{0.03,0.1,0.2,0.25,0.3,0.35,0.45})*AV$2-LOOKUP(AV$2/12,{0,1500.001,4500.001,9000.001,35000.001,55000.001,80000.001},{0,105,555,1005,2755,5505,13505})</f>
        <v>33335</v>
      </c>
      <c r="AW57" s="2">
        <f>12*ROUND(MAX(($B57-3500)*{0.03,0.1,0.2,0.25,0.3,0.35,0.45}-{0,105,555,1005,2755,5505,13505},0),2)+LOOKUP(AW$2/12,{0,1500.001,4500.001,9000.001,35000.001,55000.001,80000.001},{0.03,0.1,0.2,0.25,0.3,0.35,0.45})*AW$2-LOOKUP(AW$2/12,{0,1500.001,4500.001,9000.001,35000.001,55000.001,80000.001},{0,105,555,1005,2755,5505,13505})</f>
        <v>38885</v>
      </c>
      <c r="AX57" s="2">
        <f>12*ROUND(MAX(($B57-3500)*{0.03,0.1,0.2,0.25,0.3,0.35,0.45}-{0,105,555,1005,2755,5505,13505},0),2)+LOOKUP(AX$2/12,{0,1500.001,4500.001,9000.001,35000.001,55000.001,80000.001},{0.03,0.1,0.2,0.25,0.3,0.35,0.45})*AX$2-LOOKUP(AX$2/12,{0,1500.001,4500.001,9000.001,35000.001,55000.001,80000.001},{0,105,555,1005,2755,5505,13505})</f>
        <v>39885</v>
      </c>
      <c r="AY57" s="2">
        <f>12*ROUND(MAX(($B57-3500)*{0.03,0.1,0.2,0.25,0.3,0.35,0.45}-{0,105,555,1005,2755,5505,13505},0),2)+LOOKUP(AY$2/12,{0,1500.001,4500.001,9000.001,35000.001,55000.001,80000.001},{0.03,0.1,0.2,0.25,0.3,0.35,0.45})*AY$2-LOOKUP(AY$2/12,{0,1500.001,4500.001,9000.001,35000.001,55000.001,80000.001},{0,105,555,1005,2755,5505,13505})</f>
        <v>40885</v>
      </c>
      <c r="AZ57" s="2">
        <f>12*ROUND(MAX(($B57-3500)*{0.03,0.1,0.2,0.25,0.3,0.35,0.45}-{0,105,555,1005,2755,5505,13505},0),2)+LOOKUP(AZ$2/12,{0,1500.001,4500.001,9000.001,35000.001,55000.001,80000.001},{0.03,0.1,0.2,0.25,0.3,0.35,0.45})*AZ$2-LOOKUP(AZ$2/12,{0,1500.001,4500.001,9000.001,35000.001,55000.001,80000.001},{0,105,555,1005,2755,5505,13505})</f>
        <v>41885</v>
      </c>
      <c r="BA57" s="2">
        <f>12*ROUND(MAX(($B57-3500)*{0.03,0.1,0.2,0.25,0.3,0.35,0.45}-{0,105,555,1005,2755,5505,13505},0),2)+LOOKUP(BA$2/12,{0,1500.001,4500.001,9000.001,35000.001,55000.001,80000.001},{0.03,0.1,0.2,0.25,0.3,0.35,0.45})*BA$2-LOOKUP(BA$2/12,{0,1500.001,4500.001,9000.001,35000.001,55000.001,80000.001},{0,105,555,1005,2755,5505,13505})</f>
        <v>42885</v>
      </c>
      <c r="BB57" s="2">
        <f>12*ROUND(MAX(($B57-3500)*{0.03,0.1,0.2,0.25,0.3,0.35,0.45}-{0,105,555,1005,2755,5505,13505},0),2)+LOOKUP(BB$2/12,{0,1500.001,4500.001,9000.001,35000.001,55000.001,80000.001},{0.03,0.1,0.2,0.25,0.3,0.35,0.45})*BB$2-LOOKUP(BB$2/12,{0,1500.001,4500.001,9000.001,35000.001,55000.001,80000.001},{0,105,555,1005,2755,5505,13505})</f>
        <v>43885</v>
      </c>
      <c r="BC57" s="2">
        <f>12*ROUND(MAX(($B57-3500)*{0.03,0.1,0.2,0.25,0.3,0.35,0.45}-{0,105,555,1005,2755,5505,13505},0),2)+LOOKUP(BC$2/12,{0,1500.001,4500.001,9000.001,35000.001,55000.001,80000.001},{0.03,0.1,0.2,0.25,0.3,0.35,0.45})*BC$2-LOOKUP(BC$2/12,{0,1500.001,4500.001,9000.001,35000.001,55000.001,80000.001},{0,105,555,1005,2755,5505,13505})</f>
        <v>44885</v>
      </c>
      <c r="BD57" s="2">
        <f>12*ROUND(MAX(($B57-3500)*{0.03,0.1,0.2,0.25,0.3,0.35,0.45}-{0,105,555,1005,2755,5505,13505},0),2)+LOOKUP(BD$2/12,{0,1500.001,4500.001,9000.001,35000.001,55000.001,80000.001},{0.03,0.1,0.2,0.25,0.3,0.35,0.45})*BD$2-LOOKUP(BD$2/12,{0,1500.001,4500.001,9000.001,35000.001,55000.001,80000.001},{0,105,555,1005,2755,5505,13505})</f>
        <v>45885</v>
      </c>
      <c r="BE57" s="2">
        <f>12*ROUND(MAX(($B57-3500)*{0.03,0.1,0.2,0.25,0.3,0.35,0.45}-{0,105,555,1005,2755,5505,13505},0),2)+LOOKUP(BE$2/12,{0,1500.001,4500.001,9000.001,35000.001,55000.001,80000.001},{0.03,0.1,0.2,0.25,0.3,0.35,0.45})*BE$2-LOOKUP(BE$2/12,{0,1500.001,4500.001,9000.001,35000.001,55000.001,80000.001},{0,105,555,1005,2755,5505,13505})</f>
        <v>46885</v>
      </c>
      <c r="BF57" s="2">
        <f>12*ROUND(MAX(($B57-3500)*{0.03,0.1,0.2,0.25,0.3,0.35,0.45}-{0,105,555,1005,2755,5505,13505},0),2)+LOOKUP(BF$2/12,{0,1500.001,4500.001,9000.001,35000.001,55000.001,80000.001},{0.03,0.1,0.2,0.25,0.3,0.35,0.45})*BF$2-LOOKUP(BF$2/12,{0,1500.001,4500.001,9000.001,35000.001,55000.001,80000.001},{0,105,555,1005,2755,5505,13505})</f>
        <v>47885</v>
      </c>
    </row>
    <row r="58" spans="1:58">
      <c r="A58" s="21"/>
      <c r="B58" s="22">
        <v>17500</v>
      </c>
      <c r="C58" s="27">
        <f>12*ROUND(MAX(($B58-3500)*{0.03,0.1,0.2,0.25,0.3,0.35,0.45}-{0,105,555,1005,2755,5505,13505},0),2)+LOOKUP(C$2/12,{0,1500.001,4500.001,9000.001,35000.001,55000.001,80000.001},{0.03,0.1,0.2,0.25,0.3,0.35,0.45})*C$2-LOOKUP(C$2/12,{0,1500.001,4500.001,9000.001,35000.001,55000.001,80000.001},{0,105,555,1005,2755,5505,13505})</f>
        <v>29940</v>
      </c>
      <c r="D58" s="27">
        <f>12*ROUND(MAX(($B58-3500)*{0.03,0.1,0.2,0.25,0.3,0.35,0.45}-{0,105,555,1005,2755,5505,13505},0),2)+LOOKUP(D$2/12,{0,1500.001,4500.001,9000.001,35000.001,55000.001,80000.001},{0.03,0.1,0.2,0.25,0.3,0.35,0.45})*D$2-LOOKUP(D$2/12,{0,1500.001,4500.001,9000.001,35000.001,55000.001,80000.001},{0,105,555,1005,2755,5505,13505})</f>
        <v>29946</v>
      </c>
      <c r="E58" s="27">
        <f>12*ROUND(MAX(($B58-3500)*{0.03,0.1,0.2,0.25,0.3,0.35,0.45}-{0,105,555,1005,2755,5505,13505},0),2)+LOOKUP(E$2/12,{0,1500.001,4500.001,9000.001,35000.001,55000.001,80000.001},{0.03,0.1,0.2,0.25,0.3,0.35,0.45})*E$2-LOOKUP(E$2/12,{0,1500.001,4500.001,9000.001,35000.001,55000.001,80000.001},{0,105,555,1005,2755,5505,13505})</f>
        <v>29952</v>
      </c>
      <c r="F58" s="27">
        <f>12*ROUND(MAX(($B58-3500)*{0.03,0.1,0.2,0.25,0.3,0.35,0.45}-{0,105,555,1005,2755,5505,13505},0),2)+LOOKUP(F$2/12,{0,1500.001,4500.001,9000.001,35000.001,55000.001,80000.001},{0.03,0.1,0.2,0.25,0.3,0.35,0.45})*F$2-LOOKUP(F$2/12,{0,1500.001,4500.001,9000.001,35000.001,55000.001,80000.001},{0,105,555,1005,2755,5505,13505})</f>
        <v>29958</v>
      </c>
      <c r="G58" s="27">
        <f>12*ROUND(MAX(($B58-3500)*{0.03,0.1,0.2,0.25,0.3,0.35,0.45}-{0,105,555,1005,2755,5505,13505},0),2)+LOOKUP(G$2/12,{0,1500.001,4500.001,9000.001,35000.001,55000.001,80000.001},{0.03,0.1,0.2,0.25,0.3,0.35,0.45})*G$2-LOOKUP(G$2/12,{0,1500.001,4500.001,9000.001,35000.001,55000.001,80000.001},{0,105,555,1005,2755,5505,13505})</f>
        <v>29964</v>
      </c>
      <c r="H58" s="27">
        <f>12*ROUND(MAX(($B58-3500)*{0.03,0.1,0.2,0.25,0.3,0.35,0.45}-{0,105,555,1005,2755,5505,13505},0),2)+LOOKUP(H$2/12,{0,1500.001,4500.001,9000.001,35000.001,55000.001,80000.001},{0.03,0.1,0.2,0.25,0.3,0.35,0.45})*H$2-LOOKUP(H$2/12,{0,1500.001,4500.001,9000.001,35000.001,55000.001,80000.001},{0,105,555,1005,2755,5505,13505})</f>
        <v>29970</v>
      </c>
      <c r="I58" s="27">
        <f>12*ROUND(MAX(($B58-3500)*{0.03,0.1,0.2,0.25,0.3,0.35,0.45}-{0,105,555,1005,2755,5505,13505},0),2)+LOOKUP(I$2/12,{0,1500.001,4500.001,9000.001,35000.001,55000.001,80000.001},{0.03,0.1,0.2,0.25,0.3,0.35,0.45})*I$2-LOOKUP(I$2/12,{0,1500.001,4500.001,9000.001,35000.001,55000.001,80000.001},{0,105,555,1005,2755,5505,13505})</f>
        <v>29976</v>
      </c>
      <c r="J58" s="27">
        <f>12*ROUND(MAX(($B58-3500)*{0.03,0.1,0.2,0.25,0.3,0.35,0.45}-{0,105,555,1005,2755,5505,13505},0),2)+LOOKUP(J$2/12,{0,1500.001,4500.001,9000.001,35000.001,55000.001,80000.001},{0.03,0.1,0.2,0.25,0.3,0.35,0.45})*J$2-LOOKUP(J$2/12,{0,1500.001,4500.001,9000.001,35000.001,55000.001,80000.001},{0,105,555,1005,2755,5505,13505})</f>
        <v>29982</v>
      </c>
      <c r="K58" s="27">
        <f>12*ROUND(MAX(($B58-3500)*{0.03,0.1,0.2,0.25,0.3,0.35,0.45}-{0,105,555,1005,2755,5505,13505},0),2)+LOOKUP(K$2/12,{0,1500.001,4500.001,9000.001,35000.001,55000.001,80000.001},{0.03,0.1,0.2,0.25,0.3,0.35,0.45})*K$2-LOOKUP(K$2/12,{0,1500.001,4500.001,9000.001,35000.001,55000.001,80000.001},{0,105,555,1005,2755,5505,13505})</f>
        <v>29988</v>
      </c>
      <c r="L58" s="27">
        <f>12*ROUND(MAX(($B58-3500)*{0.03,0.1,0.2,0.25,0.3,0.35,0.45}-{0,105,555,1005,2755,5505,13505},0),2)+LOOKUP(L$2/12,{0,1500.001,4500.001,9000.001,35000.001,55000.001,80000.001},{0.03,0.1,0.2,0.25,0.3,0.35,0.45})*L$2-LOOKUP(L$2/12,{0,1500.001,4500.001,9000.001,35000.001,55000.001,80000.001},{0,105,555,1005,2755,5505,13505})</f>
        <v>29994</v>
      </c>
      <c r="M58" s="13">
        <f>12*ROUND(MAX(($B58-3500)*{0.03,0.1,0.2,0.25,0.3,0.35,0.45}-{0,105,555,1005,2755,5505,13505},0),2)+LOOKUP(M$2/12,{0,1500.001,4500.001,9000.001,35000.001,55000.001,80000.001},{0.03,0.1,0.2,0.25,0.3,0.35,0.45})*M$2-LOOKUP(M$2/12,{0,1500.001,4500.001,9000.001,35000.001,55000.001,80000.001},{0,105,555,1005,2755,5505,13505})</f>
        <v>30000</v>
      </c>
      <c r="N58" s="27">
        <f>12*ROUND(MAX(($B58-3500)*{0.03,0.1,0.2,0.25,0.3,0.35,0.45}-{0,105,555,1005,2755,5505,13505},0),2)+LOOKUP(N$2/12,{0,1500.001,4500.001,9000.001,35000.001,55000.001,80000.001},{0.03,0.1,0.2,0.25,0.3,0.35,0.45})*N$2-LOOKUP(N$2/12,{0,1500.001,4500.001,9000.001,35000.001,55000.001,80000.001},{0,105,555,1005,2755,5505,13505})</f>
        <v>30015</v>
      </c>
      <c r="O58" s="27">
        <f>12*ROUND(MAX(($B58-3500)*{0.03,0.1,0.2,0.25,0.3,0.35,0.45}-{0,105,555,1005,2755,5505,13505},0),2)+LOOKUP(O$2/12,{0,1500.001,4500.001,9000.001,35000.001,55000.001,80000.001},{0.03,0.1,0.2,0.25,0.3,0.35,0.45})*O$2-LOOKUP(O$2/12,{0,1500.001,4500.001,9000.001,35000.001,55000.001,80000.001},{0,105,555,1005,2755,5505,13505})</f>
        <v>30030</v>
      </c>
      <c r="P58" s="27">
        <f>12*ROUND(MAX(($B58-3500)*{0.03,0.1,0.2,0.25,0.3,0.35,0.45}-{0,105,555,1005,2755,5505,13505},0),2)+LOOKUP(P$2/12,{0,1500.001,4500.001,9000.001,35000.001,55000.001,80000.001},{0.03,0.1,0.2,0.25,0.3,0.35,0.45})*P$2-LOOKUP(P$2/12,{0,1500.001,4500.001,9000.001,35000.001,55000.001,80000.001},{0,105,555,1005,2755,5505,13505})</f>
        <v>30045</v>
      </c>
      <c r="Q58" s="27">
        <f>12*ROUND(MAX(($B58-3500)*{0.03,0.1,0.2,0.25,0.3,0.35,0.45}-{0,105,555,1005,2755,5505,13505},0),2)+LOOKUP(Q$2/12,{0,1500.001,4500.001,9000.001,35000.001,55000.001,80000.001},{0.03,0.1,0.2,0.25,0.3,0.35,0.45})*Q$2-LOOKUP(Q$2/12,{0,1500.001,4500.001,9000.001,35000.001,55000.001,80000.001},{0,105,555,1005,2755,5505,13505})</f>
        <v>30060</v>
      </c>
      <c r="R58" s="27">
        <f>12*ROUND(MAX(($B58-3500)*{0.03,0.1,0.2,0.25,0.3,0.35,0.45}-{0,105,555,1005,2755,5505,13505},0),2)+LOOKUP(R$2/12,{0,1500.001,4500.001,9000.001,35000.001,55000.001,80000.001},{0.03,0.1,0.2,0.25,0.3,0.35,0.45})*R$2-LOOKUP(R$2/12,{0,1500.001,4500.001,9000.001,35000.001,55000.001,80000.001},{0,105,555,1005,2755,5505,13505})</f>
        <v>30075</v>
      </c>
      <c r="S58" s="27">
        <f>12*ROUND(MAX(($B58-3500)*{0.03,0.1,0.2,0.25,0.3,0.35,0.45}-{0,105,555,1005,2755,5505,13505},0),2)+LOOKUP(S$2/12,{0,1500.001,4500.001,9000.001,35000.001,55000.001,80000.001},{0.03,0.1,0.2,0.25,0.3,0.35,0.45})*S$2-LOOKUP(S$2/12,{0,1500.001,4500.001,9000.001,35000.001,55000.001,80000.001},{0,105,555,1005,2755,5505,13505})</f>
        <v>30090</v>
      </c>
      <c r="T58" s="2">
        <f>12*ROUND(MAX(($B58-3500)*{0.03,0.1,0.2,0.25,0.3,0.35,0.45}-{0,105,555,1005,2755,5505,13505},0),2)+LOOKUP(T$2/12,{0,1500.001,4500.001,9000.001,35000.001,55000.001,80000.001},{0.03,0.1,0.2,0.25,0.3,0.35,0.45})*T$2-LOOKUP(T$2/12,{0,1500.001,4500.001,9000.001,35000.001,55000.001,80000.001},{0,105,555,1005,2755,5505,13505})</f>
        <v>30105</v>
      </c>
      <c r="U58" s="2">
        <f>12*ROUND(MAX(($B58-3500)*{0.03,0.1,0.2,0.25,0.3,0.35,0.45}-{0,105,555,1005,2755,5505,13505},0),2)+LOOKUP(U$2/12,{0,1500.001,4500.001,9000.001,35000.001,55000.001,80000.001},{0.03,0.1,0.2,0.25,0.3,0.35,0.45})*U$2-LOOKUP(U$2/12,{0,1500.001,4500.001,9000.001,35000.001,55000.001,80000.001},{0,105,555,1005,2755,5505,13505})</f>
        <v>30120</v>
      </c>
      <c r="V58" s="2">
        <f>12*ROUND(MAX(($B58-3500)*{0.03,0.1,0.2,0.25,0.3,0.35,0.45}-{0,105,555,1005,2755,5505,13505},0),2)+LOOKUP(V$2/12,{0,1500.001,4500.001,9000.001,35000.001,55000.001,80000.001},{0.03,0.1,0.2,0.25,0.3,0.35,0.45})*V$2-LOOKUP(V$2/12,{0,1500.001,4500.001,9000.001,35000.001,55000.001,80000.001},{0,105,555,1005,2755,5505,13505})</f>
        <v>30135</v>
      </c>
      <c r="W58" s="2">
        <f>12*ROUND(MAX(($B58-3500)*{0.03,0.1,0.2,0.25,0.3,0.35,0.45}-{0,105,555,1005,2755,5505,13505},0),2)+LOOKUP(W$2/12,{0,1500.001,4500.001,9000.001,35000.001,55000.001,80000.001},{0.03,0.1,0.2,0.25,0.3,0.35,0.45})*W$2-LOOKUP(W$2/12,{0,1500.001,4500.001,9000.001,35000.001,55000.001,80000.001},{0,105,555,1005,2755,5505,13505})</f>
        <v>30150</v>
      </c>
      <c r="X58" s="2">
        <f>12*ROUND(MAX(($B58-3500)*{0.03,0.1,0.2,0.25,0.3,0.35,0.45}-{0,105,555,1005,2755,5505,13505},0),2)+LOOKUP(X$2/12,{0,1500.001,4500.001,9000.001,35000.001,55000.001,80000.001},{0.03,0.1,0.2,0.25,0.3,0.35,0.45})*X$2-LOOKUP(X$2/12,{0,1500.001,4500.001,9000.001,35000.001,55000.001,80000.001},{0,105,555,1005,2755,5505,13505})</f>
        <v>30165</v>
      </c>
      <c r="Y58" s="2">
        <f>12*ROUND(MAX(($B58-3500)*{0.03,0.1,0.2,0.25,0.3,0.35,0.45}-{0,105,555,1005,2755,5505,13505},0),2)+LOOKUP(Y$2/12,{0,1500.001,4500.001,9000.001,35000.001,55000.001,80000.001},{0.03,0.1,0.2,0.25,0.3,0.35,0.45})*Y$2-LOOKUP(Y$2/12,{0,1500.001,4500.001,9000.001,35000.001,55000.001,80000.001},{0,105,555,1005,2755,5505,13505})</f>
        <v>30180</v>
      </c>
      <c r="Z58" s="2">
        <f>12*ROUND(MAX(($B58-3500)*{0.03,0.1,0.2,0.25,0.3,0.35,0.45}-{0,105,555,1005,2755,5505,13505},0),2)+LOOKUP(Z$2/12,{0,1500.001,4500.001,9000.001,35000.001,55000.001,80000.001},{0.03,0.1,0.2,0.25,0.3,0.35,0.45})*Z$2-LOOKUP(Z$2/12,{0,1500.001,4500.001,9000.001,35000.001,55000.001,80000.001},{0,105,555,1005,2755,5505,13505})</f>
        <v>30195</v>
      </c>
      <c r="AA58" s="2">
        <f>12*ROUND(MAX(($B58-3500)*{0.03,0.1,0.2,0.25,0.3,0.35,0.45}-{0,105,555,1005,2755,5505,13505},0),2)+LOOKUP(AA$2/12,{0,1500.001,4500.001,9000.001,35000.001,55000.001,80000.001},{0.03,0.1,0.2,0.25,0.3,0.35,0.45})*AA$2-LOOKUP(AA$2/12,{0,1500.001,4500.001,9000.001,35000.001,55000.001,80000.001},{0,105,555,1005,2755,5505,13505})</f>
        <v>30210</v>
      </c>
      <c r="AB58" s="2">
        <f>12*ROUND(MAX(($B58-3500)*{0.03,0.1,0.2,0.25,0.3,0.35,0.45}-{0,105,555,1005,2755,5505,13505},0),2)+LOOKUP(AB$2/12,{0,1500.001,4500.001,9000.001,35000.001,55000.001,80000.001},{0.03,0.1,0.2,0.25,0.3,0.35,0.45})*AB$2-LOOKUP(AB$2/12,{0,1500.001,4500.001,9000.001,35000.001,55000.001,80000.001},{0,105,555,1005,2755,5505,13505})</f>
        <v>30225</v>
      </c>
      <c r="AC58" s="12">
        <f>12*ROUND(MAX(($B58-3500)*{0.03,0.1,0.2,0.25,0.3,0.35,0.45}-{0,105,555,1005,2755,5505,13505},0),2)+LOOKUP(AC$2/12,{0,1500.001,4500.001,9000.001,35000.001,55000.001,80000.001},{0.03,0.1,0.2,0.25,0.3,0.35,0.45})*AC$2-LOOKUP(AC$2/12,{0,1500.001,4500.001,9000.001,35000.001,55000.001,80000.001},{0,105,555,1005,2755,5505,13505})</f>
        <v>30240</v>
      </c>
      <c r="AD58" s="2">
        <f>12*ROUND(MAX(($B58-3500)*{0.03,0.1,0.2,0.25,0.3,0.35,0.45}-{0,105,555,1005,2755,5505,13505},0),2)+LOOKUP(AD$2/12,{0,1500.001,4500.001,9000.001,35000.001,55000.001,80000.001},{0.03,0.1,0.2,0.25,0.3,0.35,0.45})*AD$2-LOOKUP(AD$2/12,{0,1500.001,4500.001,9000.001,35000.001,55000.001,80000.001},{0,105,555,1005,2755,5505,13505})</f>
        <v>30270</v>
      </c>
      <c r="AE58" s="2">
        <f>12*ROUND(MAX(($B58-3500)*{0.03,0.1,0.2,0.25,0.3,0.35,0.45}-{0,105,555,1005,2755,5505,13505},0),2)+LOOKUP(AE$2/12,{0,1500.001,4500.001,9000.001,35000.001,55000.001,80000.001},{0.03,0.1,0.2,0.25,0.3,0.35,0.45})*AE$2-LOOKUP(AE$2/12,{0,1500.001,4500.001,9000.001,35000.001,55000.001,80000.001},{0,105,555,1005,2755,5505,13505})</f>
        <v>30300</v>
      </c>
      <c r="AF58" s="2">
        <f>12*ROUND(MAX(($B58-3500)*{0.03,0.1,0.2,0.25,0.3,0.35,0.45}-{0,105,555,1005,2755,5505,13505},0),2)+LOOKUP(AF$2/12,{0,1500.001,4500.001,9000.001,35000.001,55000.001,80000.001},{0.03,0.1,0.2,0.25,0.3,0.35,0.45})*AF$2-LOOKUP(AF$2/12,{0,1500.001,4500.001,9000.001,35000.001,55000.001,80000.001},{0,105,555,1005,2755,5505,13505})</f>
        <v>30330</v>
      </c>
      <c r="AG58" s="2">
        <f>12*ROUND(MAX(($B58-3500)*{0.03,0.1,0.2,0.25,0.3,0.35,0.45}-{0,105,555,1005,2755,5505,13505},0),2)+LOOKUP(AG$2/12,{0,1500.001,4500.001,9000.001,35000.001,55000.001,80000.001},{0.03,0.1,0.2,0.25,0.3,0.35,0.45})*AG$2-LOOKUP(AG$2/12,{0,1500.001,4500.001,9000.001,35000.001,55000.001,80000.001},{0,105,555,1005,2755,5505,13505})</f>
        <v>30360</v>
      </c>
      <c r="AH58" s="2">
        <f>12*ROUND(MAX(($B58-3500)*{0.03,0.1,0.2,0.25,0.3,0.35,0.45}-{0,105,555,1005,2755,5505,13505},0),2)+LOOKUP(AH$2/12,{0,1500.001,4500.001,9000.001,35000.001,55000.001,80000.001},{0.03,0.1,0.2,0.25,0.3,0.35,0.45})*AH$2-LOOKUP(AH$2/12,{0,1500.001,4500.001,9000.001,35000.001,55000.001,80000.001},{0,105,555,1005,2755,5505,13505})</f>
        <v>30390</v>
      </c>
      <c r="AI58" s="2">
        <f>12*ROUND(MAX(($B58-3500)*{0.03,0.1,0.2,0.25,0.3,0.35,0.45}-{0,105,555,1005,2755,5505,13505},0),2)+LOOKUP(AI$2/12,{0,1500.001,4500.001,9000.001,35000.001,55000.001,80000.001},{0.03,0.1,0.2,0.25,0.3,0.35,0.45})*AI$2-LOOKUP(AI$2/12,{0,1500.001,4500.001,9000.001,35000.001,55000.001,80000.001},{0,105,555,1005,2755,5505,13505})</f>
        <v>30420</v>
      </c>
      <c r="AJ58" s="2">
        <f>12*ROUND(MAX(($B58-3500)*{0.03,0.1,0.2,0.25,0.3,0.35,0.45}-{0,105,555,1005,2755,5505,13505},0),2)+LOOKUP(AJ$2/12,{0,1500.001,4500.001,9000.001,35000.001,55000.001,80000.001},{0.03,0.1,0.2,0.25,0.3,0.35,0.45})*AJ$2-LOOKUP(AJ$2/12,{0,1500.001,4500.001,9000.001,35000.001,55000.001,80000.001},{0,105,555,1005,2755,5505,13505})</f>
        <v>30450</v>
      </c>
      <c r="AK58" s="2">
        <f>12*ROUND(MAX(($B58-3500)*{0.03,0.1,0.2,0.25,0.3,0.35,0.45}-{0,105,555,1005,2755,5505,13505},0),2)+LOOKUP(AK$2/12,{0,1500.001,4500.001,9000.001,35000.001,55000.001,80000.001},{0.03,0.1,0.2,0.25,0.3,0.35,0.45})*AK$2-LOOKUP(AK$2/12,{0,1500.001,4500.001,9000.001,35000.001,55000.001,80000.001},{0,105,555,1005,2755,5505,13505})</f>
        <v>30480</v>
      </c>
      <c r="AL58" s="2">
        <f>12*ROUND(MAX(($B58-3500)*{0.03,0.1,0.2,0.25,0.3,0.35,0.45}-{0,105,555,1005,2755,5505,13505},0),2)+LOOKUP(AL$2/12,{0,1500.001,4500.001,9000.001,35000.001,55000.001,80000.001},{0.03,0.1,0.2,0.25,0.3,0.35,0.45})*AL$2-LOOKUP(AL$2/12,{0,1500.001,4500.001,9000.001,35000.001,55000.001,80000.001},{0,105,555,1005,2755,5505,13505})</f>
        <v>31735</v>
      </c>
      <c r="AM58" s="2">
        <f>12*ROUND(MAX(($B58-3500)*{0.03,0.1,0.2,0.25,0.3,0.35,0.45}-{0,105,555,1005,2755,5505,13505},0),2)+LOOKUP(AM$2/12,{0,1500.001,4500.001,9000.001,35000.001,55000.001,80000.001},{0.03,0.1,0.2,0.25,0.3,0.35,0.45})*AM$2-LOOKUP(AM$2/12,{0,1500.001,4500.001,9000.001,35000.001,55000.001,80000.001},{0,105,555,1005,2755,5505,13505})</f>
        <v>31835</v>
      </c>
      <c r="AN58" s="2">
        <f>12*ROUND(MAX(($B58-3500)*{0.03,0.1,0.2,0.25,0.3,0.35,0.45}-{0,105,555,1005,2755,5505,13505},0),2)+LOOKUP(AN$2/12,{0,1500.001,4500.001,9000.001,35000.001,55000.001,80000.001},{0.03,0.1,0.2,0.25,0.3,0.35,0.45})*AN$2-LOOKUP(AN$2/12,{0,1500.001,4500.001,9000.001,35000.001,55000.001,80000.001},{0,105,555,1005,2755,5505,13505})</f>
        <v>32035</v>
      </c>
      <c r="AO58" s="2">
        <f>12*ROUND(MAX(($B58-3500)*{0.03,0.1,0.2,0.25,0.3,0.35,0.45}-{0,105,555,1005,2755,5505,13505},0),2)+LOOKUP(AO$2/12,{0,1500.001,4500.001,9000.001,35000.001,55000.001,80000.001},{0.03,0.1,0.2,0.25,0.3,0.35,0.45})*AO$2-LOOKUP(AO$2/12,{0,1500.001,4500.001,9000.001,35000.001,55000.001,80000.001},{0,105,555,1005,2755,5505,13505})</f>
        <v>32235</v>
      </c>
      <c r="AP58" s="2">
        <f>12*ROUND(MAX(($B58-3500)*{0.03,0.1,0.2,0.25,0.3,0.35,0.45}-{0,105,555,1005,2755,5505,13505},0),2)+LOOKUP(AP$2/12,{0,1500.001,4500.001,9000.001,35000.001,55000.001,80000.001},{0.03,0.1,0.2,0.25,0.3,0.35,0.45})*AP$2-LOOKUP(AP$2/12,{0,1500.001,4500.001,9000.001,35000.001,55000.001,80000.001},{0,105,555,1005,2755,5505,13505})</f>
        <v>32435</v>
      </c>
      <c r="AQ58" s="2">
        <f>12*ROUND(MAX(($B58-3500)*{0.03,0.1,0.2,0.25,0.3,0.35,0.45}-{0,105,555,1005,2755,5505,13505},0),2)+LOOKUP(AQ$2/12,{0,1500.001,4500.001,9000.001,35000.001,55000.001,80000.001},{0.03,0.1,0.2,0.25,0.3,0.35,0.45})*AQ$2-LOOKUP(AQ$2/12,{0,1500.001,4500.001,9000.001,35000.001,55000.001,80000.001},{0,105,555,1005,2755,5505,13505})</f>
        <v>32635</v>
      </c>
      <c r="AR58" s="2">
        <f>12*ROUND(MAX(($B58-3500)*{0.03,0.1,0.2,0.25,0.3,0.35,0.45}-{0,105,555,1005,2755,5505,13505},0),2)+LOOKUP(AR$2/12,{0,1500.001,4500.001,9000.001,35000.001,55000.001,80000.001},{0.03,0.1,0.2,0.25,0.3,0.35,0.45})*AR$2-LOOKUP(AR$2/12,{0,1500.001,4500.001,9000.001,35000.001,55000.001,80000.001},{0,105,555,1005,2755,5505,13505})</f>
        <v>32835</v>
      </c>
      <c r="AS58" s="2">
        <f>12*ROUND(MAX(($B58-3500)*{0.03,0.1,0.2,0.25,0.3,0.35,0.45}-{0,105,555,1005,2755,5505,13505},0),2)+LOOKUP(AS$2/12,{0,1500.001,4500.001,9000.001,35000.001,55000.001,80000.001},{0.03,0.1,0.2,0.25,0.3,0.35,0.45})*AS$2-LOOKUP(AS$2/12,{0,1500.001,4500.001,9000.001,35000.001,55000.001,80000.001},{0,105,555,1005,2755,5505,13505})</f>
        <v>33335</v>
      </c>
      <c r="AT58" s="12">
        <f>12*ROUND(MAX(($B58-3500)*{0.03,0.1,0.2,0.25,0.3,0.35,0.45}-{0,105,555,1005,2755,5505,13505},0),2)+LOOKUP(AT$2/12,{0,1500.001,4500.001,9000.001,35000.001,55000.001,80000.001},{0.03,0.1,0.2,0.25,0.3,0.35,0.45})*AT$2-LOOKUP(AT$2/12,{0,1500.001,4500.001,9000.001,35000.001,55000.001,80000.001},{0,105,555,1005,2755,5505,13505})</f>
        <v>33835</v>
      </c>
      <c r="AU58" s="2">
        <f>12*ROUND(MAX(($B58-3500)*{0.03,0.1,0.2,0.25,0.3,0.35,0.45}-{0,105,555,1005,2755,5505,13505},0),2)+LOOKUP(AU$2/12,{0,1500.001,4500.001,9000.001,35000.001,55000.001,80000.001},{0.03,0.1,0.2,0.25,0.3,0.35,0.45})*AU$2-LOOKUP(AU$2/12,{0,1500.001,4500.001,9000.001,35000.001,55000.001,80000.001},{0,105,555,1005,2755,5505,13505})</f>
        <v>34335</v>
      </c>
      <c r="AV58" s="2">
        <f>12*ROUND(MAX(($B58-3500)*{0.03,0.1,0.2,0.25,0.3,0.35,0.45}-{0,105,555,1005,2755,5505,13505},0),2)+LOOKUP(AV$2/12,{0,1500.001,4500.001,9000.001,35000.001,55000.001,80000.001},{0.03,0.1,0.2,0.25,0.3,0.35,0.45})*AV$2-LOOKUP(AV$2/12,{0,1500.001,4500.001,9000.001,35000.001,55000.001,80000.001},{0,105,555,1005,2755,5505,13505})</f>
        <v>34835</v>
      </c>
      <c r="AW58" s="2">
        <f>12*ROUND(MAX(($B58-3500)*{0.03,0.1,0.2,0.25,0.3,0.35,0.45}-{0,105,555,1005,2755,5505,13505},0),2)+LOOKUP(AW$2/12,{0,1500.001,4500.001,9000.001,35000.001,55000.001,80000.001},{0.03,0.1,0.2,0.25,0.3,0.35,0.45})*AW$2-LOOKUP(AW$2/12,{0,1500.001,4500.001,9000.001,35000.001,55000.001,80000.001},{0,105,555,1005,2755,5505,13505})</f>
        <v>40385</v>
      </c>
      <c r="AX58" s="2">
        <f>12*ROUND(MAX(($B58-3500)*{0.03,0.1,0.2,0.25,0.3,0.35,0.45}-{0,105,555,1005,2755,5505,13505},0),2)+LOOKUP(AX$2/12,{0,1500.001,4500.001,9000.001,35000.001,55000.001,80000.001},{0.03,0.1,0.2,0.25,0.3,0.35,0.45})*AX$2-LOOKUP(AX$2/12,{0,1500.001,4500.001,9000.001,35000.001,55000.001,80000.001},{0,105,555,1005,2755,5505,13505})</f>
        <v>41385</v>
      </c>
      <c r="AY58" s="2">
        <f>12*ROUND(MAX(($B58-3500)*{0.03,0.1,0.2,0.25,0.3,0.35,0.45}-{0,105,555,1005,2755,5505,13505},0),2)+LOOKUP(AY$2/12,{0,1500.001,4500.001,9000.001,35000.001,55000.001,80000.001},{0.03,0.1,0.2,0.25,0.3,0.35,0.45})*AY$2-LOOKUP(AY$2/12,{0,1500.001,4500.001,9000.001,35000.001,55000.001,80000.001},{0,105,555,1005,2755,5505,13505})</f>
        <v>42385</v>
      </c>
      <c r="AZ58" s="2">
        <f>12*ROUND(MAX(($B58-3500)*{0.03,0.1,0.2,0.25,0.3,0.35,0.45}-{0,105,555,1005,2755,5505,13505},0),2)+LOOKUP(AZ$2/12,{0,1500.001,4500.001,9000.001,35000.001,55000.001,80000.001},{0.03,0.1,0.2,0.25,0.3,0.35,0.45})*AZ$2-LOOKUP(AZ$2/12,{0,1500.001,4500.001,9000.001,35000.001,55000.001,80000.001},{0,105,555,1005,2755,5505,13505})</f>
        <v>43385</v>
      </c>
      <c r="BA58" s="2">
        <f>12*ROUND(MAX(($B58-3500)*{0.03,0.1,0.2,0.25,0.3,0.35,0.45}-{0,105,555,1005,2755,5505,13505},0),2)+LOOKUP(BA$2/12,{0,1500.001,4500.001,9000.001,35000.001,55000.001,80000.001},{0.03,0.1,0.2,0.25,0.3,0.35,0.45})*BA$2-LOOKUP(BA$2/12,{0,1500.001,4500.001,9000.001,35000.001,55000.001,80000.001},{0,105,555,1005,2755,5505,13505})</f>
        <v>44385</v>
      </c>
      <c r="BB58" s="2">
        <f>12*ROUND(MAX(($B58-3500)*{0.03,0.1,0.2,0.25,0.3,0.35,0.45}-{0,105,555,1005,2755,5505,13505},0),2)+LOOKUP(BB$2/12,{0,1500.001,4500.001,9000.001,35000.001,55000.001,80000.001},{0.03,0.1,0.2,0.25,0.3,0.35,0.45})*BB$2-LOOKUP(BB$2/12,{0,1500.001,4500.001,9000.001,35000.001,55000.001,80000.001},{0,105,555,1005,2755,5505,13505})</f>
        <v>45385</v>
      </c>
      <c r="BC58" s="2">
        <f>12*ROUND(MAX(($B58-3500)*{0.03,0.1,0.2,0.25,0.3,0.35,0.45}-{0,105,555,1005,2755,5505,13505},0),2)+LOOKUP(BC$2/12,{0,1500.001,4500.001,9000.001,35000.001,55000.001,80000.001},{0.03,0.1,0.2,0.25,0.3,0.35,0.45})*BC$2-LOOKUP(BC$2/12,{0,1500.001,4500.001,9000.001,35000.001,55000.001,80000.001},{0,105,555,1005,2755,5505,13505})</f>
        <v>46385</v>
      </c>
      <c r="BD58" s="2">
        <f>12*ROUND(MAX(($B58-3500)*{0.03,0.1,0.2,0.25,0.3,0.35,0.45}-{0,105,555,1005,2755,5505,13505},0),2)+LOOKUP(BD$2/12,{0,1500.001,4500.001,9000.001,35000.001,55000.001,80000.001},{0.03,0.1,0.2,0.25,0.3,0.35,0.45})*BD$2-LOOKUP(BD$2/12,{0,1500.001,4500.001,9000.001,35000.001,55000.001,80000.001},{0,105,555,1005,2755,5505,13505})</f>
        <v>47385</v>
      </c>
      <c r="BE58" s="2">
        <f>12*ROUND(MAX(($B58-3500)*{0.03,0.1,0.2,0.25,0.3,0.35,0.45}-{0,105,555,1005,2755,5505,13505},0),2)+LOOKUP(BE$2/12,{0,1500.001,4500.001,9000.001,35000.001,55000.001,80000.001},{0.03,0.1,0.2,0.25,0.3,0.35,0.45})*BE$2-LOOKUP(BE$2/12,{0,1500.001,4500.001,9000.001,35000.001,55000.001,80000.001},{0,105,555,1005,2755,5505,13505})</f>
        <v>48385</v>
      </c>
      <c r="BF58" s="2">
        <f>12*ROUND(MAX(($B58-3500)*{0.03,0.1,0.2,0.25,0.3,0.35,0.45}-{0,105,555,1005,2755,5505,13505},0),2)+LOOKUP(BF$2/12,{0,1500.001,4500.001,9000.001,35000.001,55000.001,80000.001},{0.03,0.1,0.2,0.25,0.3,0.35,0.45})*BF$2-LOOKUP(BF$2/12,{0,1500.001,4500.001,9000.001,35000.001,55000.001,80000.001},{0,105,555,1005,2755,5505,13505})</f>
        <v>49385</v>
      </c>
    </row>
    <row r="59" spans="1:58">
      <c r="A59" s="21"/>
      <c r="B59" s="22">
        <v>18000</v>
      </c>
      <c r="C59" s="27">
        <f>12*ROUND(MAX(($B59-3500)*{0.03,0.1,0.2,0.25,0.3,0.35,0.45}-{0,105,555,1005,2755,5505,13505},0),2)+LOOKUP(C$2/12,{0,1500.001,4500.001,9000.001,35000.001,55000.001,80000.001},{0.03,0.1,0.2,0.25,0.3,0.35,0.45})*C$2-LOOKUP(C$2/12,{0,1500.001,4500.001,9000.001,35000.001,55000.001,80000.001},{0,105,555,1005,2755,5505,13505})</f>
        <v>31440</v>
      </c>
      <c r="D59" s="27">
        <f>12*ROUND(MAX(($B59-3500)*{0.03,0.1,0.2,0.25,0.3,0.35,0.45}-{0,105,555,1005,2755,5505,13505},0),2)+LOOKUP(D$2/12,{0,1500.001,4500.001,9000.001,35000.001,55000.001,80000.001},{0.03,0.1,0.2,0.25,0.3,0.35,0.45})*D$2-LOOKUP(D$2/12,{0,1500.001,4500.001,9000.001,35000.001,55000.001,80000.001},{0,105,555,1005,2755,5505,13505})</f>
        <v>31446</v>
      </c>
      <c r="E59" s="27">
        <f>12*ROUND(MAX(($B59-3500)*{0.03,0.1,0.2,0.25,0.3,0.35,0.45}-{0,105,555,1005,2755,5505,13505},0),2)+LOOKUP(E$2/12,{0,1500.001,4500.001,9000.001,35000.001,55000.001,80000.001},{0.03,0.1,0.2,0.25,0.3,0.35,0.45})*E$2-LOOKUP(E$2/12,{0,1500.001,4500.001,9000.001,35000.001,55000.001,80000.001},{0,105,555,1005,2755,5505,13505})</f>
        <v>31452</v>
      </c>
      <c r="F59" s="27">
        <f>12*ROUND(MAX(($B59-3500)*{0.03,0.1,0.2,0.25,0.3,0.35,0.45}-{0,105,555,1005,2755,5505,13505},0),2)+LOOKUP(F$2/12,{0,1500.001,4500.001,9000.001,35000.001,55000.001,80000.001},{0.03,0.1,0.2,0.25,0.3,0.35,0.45})*F$2-LOOKUP(F$2/12,{0,1500.001,4500.001,9000.001,35000.001,55000.001,80000.001},{0,105,555,1005,2755,5505,13505})</f>
        <v>31458</v>
      </c>
      <c r="G59" s="27">
        <f>12*ROUND(MAX(($B59-3500)*{0.03,0.1,0.2,0.25,0.3,0.35,0.45}-{0,105,555,1005,2755,5505,13505},0),2)+LOOKUP(G$2/12,{0,1500.001,4500.001,9000.001,35000.001,55000.001,80000.001},{0.03,0.1,0.2,0.25,0.3,0.35,0.45})*G$2-LOOKUP(G$2/12,{0,1500.001,4500.001,9000.001,35000.001,55000.001,80000.001},{0,105,555,1005,2755,5505,13505})</f>
        <v>31464</v>
      </c>
      <c r="H59" s="27">
        <f>12*ROUND(MAX(($B59-3500)*{0.03,0.1,0.2,0.25,0.3,0.35,0.45}-{0,105,555,1005,2755,5505,13505},0),2)+LOOKUP(H$2/12,{0,1500.001,4500.001,9000.001,35000.001,55000.001,80000.001},{0.03,0.1,0.2,0.25,0.3,0.35,0.45})*H$2-LOOKUP(H$2/12,{0,1500.001,4500.001,9000.001,35000.001,55000.001,80000.001},{0,105,555,1005,2755,5505,13505})</f>
        <v>31470</v>
      </c>
      <c r="I59" s="27">
        <f>12*ROUND(MAX(($B59-3500)*{0.03,0.1,0.2,0.25,0.3,0.35,0.45}-{0,105,555,1005,2755,5505,13505},0),2)+LOOKUP(I$2/12,{0,1500.001,4500.001,9000.001,35000.001,55000.001,80000.001},{0.03,0.1,0.2,0.25,0.3,0.35,0.45})*I$2-LOOKUP(I$2/12,{0,1500.001,4500.001,9000.001,35000.001,55000.001,80000.001},{0,105,555,1005,2755,5505,13505})</f>
        <v>31476</v>
      </c>
      <c r="J59" s="27">
        <f>12*ROUND(MAX(($B59-3500)*{0.03,0.1,0.2,0.25,0.3,0.35,0.45}-{0,105,555,1005,2755,5505,13505},0),2)+LOOKUP(J$2/12,{0,1500.001,4500.001,9000.001,35000.001,55000.001,80000.001},{0.03,0.1,0.2,0.25,0.3,0.35,0.45})*J$2-LOOKUP(J$2/12,{0,1500.001,4500.001,9000.001,35000.001,55000.001,80000.001},{0,105,555,1005,2755,5505,13505})</f>
        <v>31482</v>
      </c>
      <c r="K59" s="27">
        <f>12*ROUND(MAX(($B59-3500)*{0.03,0.1,0.2,0.25,0.3,0.35,0.45}-{0,105,555,1005,2755,5505,13505},0),2)+LOOKUP(K$2/12,{0,1500.001,4500.001,9000.001,35000.001,55000.001,80000.001},{0.03,0.1,0.2,0.25,0.3,0.35,0.45})*K$2-LOOKUP(K$2/12,{0,1500.001,4500.001,9000.001,35000.001,55000.001,80000.001},{0,105,555,1005,2755,5505,13505})</f>
        <v>31488</v>
      </c>
      <c r="L59" s="27">
        <f>12*ROUND(MAX(($B59-3500)*{0.03,0.1,0.2,0.25,0.3,0.35,0.45}-{0,105,555,1005,2755,5505,13505},0),2)+LOOKUP(L$2/12,{0,1500.001,4500.001,9000.001,35000.001,55000.001,80000.001},{0.03,0.1,0.2,0.25,0.3,0.35,0.45})*L$2-LOOKUP(L$2/12,{0,1500.001,4500.001,9000.001,35000.001,55000.001,80000.001},{0,105,555,1005,2755,5505,13505})</f>
        <v>31494</v>
      </c>
      <c r="M59" s="13">
        <f>12*ROUND(MAX(($B59-3500)*{0.03,0.1,0.2,0.25,0.3,0.35,0.45}-{0,105,555,1005,2755,5505,13505},0),2)+LOOKUP(M$2/12,{0,1500.001,4500.001,9000.001,35000.001,55000.001,80000.001},{0.03,0.1,0.2,0.25,0.3,0.35,0.45})*M$2-LOOKUP(M$2/12,{0,1500.001,4500.001,9000.001,35000.001,55000.001,80000.001},{0,105,555,1005,2755,5505,13505})</f>
        <v>31500</v>
      </c>
      <c r="N59" s="27">
        <f>12*ROUND(MAX(($B59-3500)*{0.03,0.1,0.2,0.25,0.3,0.35,0.45}-{0,105,555,1005,2755,5505,13505},0),2)+LOOKUP(N$2/12,{0,1500.001,4500.001,9000.001,35000.001,55000.001,80000.001},{0.03,0.1,0.2,0.25,0.3,0.35,0.45})*N$2-LOOKUP(N$2/12,{0,1500.001,4500.001,9000.001,35000.001,55000.001,80000.001},{0,105,555,1005,2755,5505,13505})</f>
        <v>31515</v>
      </c>
      <c r="O59" s="27">
        <f>12*ROUND(MAX(($B59-3500)*{0.03,0.1,0.2,0.25,0.3,0.35,0.45}-{0,105,555,1005,2755,5505,13505},0),2)+LOOKUP(O$2/12,{0,1500.001,4500.001,9000.001,35000.001,55000.001,80000.001},{0.03,0.1,0.2,0.25,0.3,0.35,0.45})*O$2-LOOKUP(O$2/12,{0,1500.001,4500.001,9000.001,35000.001,55000.001,80000.001},{0,105,555,1005,2755,5505,13505})</f>
        <v>31530</v>
      </c>
      <c r="P59" s="27">
        <f>12*ROUND(MAX(($B59-3500)*{0.03,0.1,0.2,0.25,0.3,0.35,0.45}-{0,105,555,1005,2755,5505,13505},0),2)+LOOKUP(P$2/12,{0,1500.001,4500.001,9000.001,35000.001,55000.001,80000.001},{0.03,0.1,0.2,0.25,0.3,0.35,0.45})*P$2-LOOKUP(P$2/12,{0,1500.001,4500.001,9000.001,35000.001,55000.001,80000.001},{0,105,555,1005,2755,5505,13505})</f>
        <v>31545</v>
      </c>
      <c r="Q59" s="27">
        <f>12*ROUND(MAX(($B59-3500)*{0.03,0.1,0.2,0.25,0.3,0.35,0.45}-{0,105,555,1005,2755,5505,13505},0),2)+LOOKUP(Q$2/12,{0,1500.001,4500.001,9000.001,35000.001,55000.001,80000.001},{0.03,0.1,0.2,0.25,0.3,0.35,0.45})*Q$2-LOOKUP(Q$2/12,{0,1500.001,4500.001,9000.001,35000.001,55000.001,80000.001},{0,105,555,1005,2755,5505,13505})</f>
        <v>31560</v>
      </c>
      <c r="R59" s="27">
        <f>12*ROUND(MAX(($B59-3500)*{0.03,0.1,0.2,0.25,0.3,0.35,0.45}-{0,105,555,1005,2755,5505,13505},0),2)+LOOKUP(R$2/12,{0,1500.001,4500.001,9000.001,35000.001,55000.001,80000.001},{0.03,0.1,0.2,0.25,0.3,0.35,0.45})*R$2-LOOKUP(R$2/12,{0,1500.001,4500.001,9000.001,35000.001,55000.001,80000.001},{0,105,555,1005,2755,5505,13505})</f>
        <v>31575</v>
      </c>
      <c r="S59" s="27">
        <f>12*ROUND(MAX(($B59-3500)*{0.03,0.1,0.2,0.25,0.3,0.35,0.45}-{0,105,555,1005,2755,5505,13505},0),2)+LOOKUP(S$2/12,{0,1500.001,4500.001,9000.001,35000.001,55000.001,80000.001},{0.03,0.1,0.2,0.25,0.3,0.35,0.45})*S$2-LOOKUP(S$2/12,{0,1500.001,4500.001,9000.001,35000.001,55000.001,80000.001},{0,105,555,1005,2755,5505,13505})</f>
        <v>31590</v>
      </c>
      <c r="T59" s="2">
        <f>12*ROUND(MAX(($B59-3500)*{0.03,0.1,0.2,0.25,0.3,0.35,0.45}-{0,105,555,1005,2755,5505,13505},0),2)+LOOKUP(T$2/12,{0,1500.001,4500.001,9000.001,35000.001,55000.001,80000.001},{0.03,0.1,0.2,0.25,0.3,0.35,0.45})*T$2-LOOKUP(T$2/12,{0,1500.001,4500.001,9000.001,35000.001,55000.001,80000.001},{0,105,555,1005,2755,5505,13505})</f>
        <v>31605</v>
      </c>
      <c r="U59" s="2">
        <f>12*ROUND(MAX(($B59-3500)*{0.03,0.1,0.2,0.25,0.3,0.35,0.45}-{0,105,555,1005,2755,5505,13505},0),2)+LOOKUP(U$2/12,{0,1500.001,4500.001,9000.001,35000.001,55000.001,80000.001},{0.03,0.1,0.2,0.25,0.3,0.35,0.45})*U$2-LOOKUP(U$2/12,{0,1500.001,4500.001,9000.001,35000.001,55000.001,80000.001},{0,105,555,1005,2755,5505,13505})</f>
        <v>31620</v>
      </c>
      <c r="V59" s="2">
        <f>12*ROUND(MAX(($B59-3500)*{0.03,0.1,0.2,0.25,0.3,0.35,0.45}-{0,105,555,1005,2755,5505,13505},0),2)+LOOKUP(V$2/12,{0,1500.001,4500.001,9000.001,35000.001,55000.001,80000.001},{0.03,0.1,0.2,0.25,0.3,0.35,0.45})*V$2-LOOKUP(V$2/12,{0,1500.001,4500.001,9000.001,35000.001,55000.001,80000.001},{0,105,555,1005,2755,5505,13505})</f>
        <v>31635</v>
      </c>
      <c r="W59" s="2">
        <f>12*ROUND(MAX(($B59-3500)*{0.03,0.1,0.2,0.25,0.3,0.35,0.45}-{0,105,555,1005,2755,5505,13505},0),2)+LOOKUP(W$2/12,{0,1500.001,4500.001,9000.001,35000.001,55000.001,80000.001},{0.03,0.1,0.2,0.25,0.3,0.35,0.45})*W$2-LOOKUP(W$2/12,{0,1500.001,4500.001,9000.001,35000.001,55000.001,80000.001},{0,105,555,1005,2755,5505,13505})</f>
        <v>31650</v>
      </c>
      <c r="X59" s="2">
        <f>12*ROUND(MAX(($B59-3500)*{0.03,0.1,0.2,0.25,0.3,0.35,0.45}-{0,105,555,1005,2755,5505,13505},0),2)+LOOKUP(X$2/12,{0,1500.001,4500.001,9000.001,35000.001,55000.001,80000.001},{0.03,0.1,0.2,0.25,0.3,0.35,0.45})*X$2-LOOKUP(X$2/12,{0,1500.001,4500.001,9000.001,35000.001,55000.001,80000.001},{0,105,555,1005,2755,5505,13505})</f>
        <v>31665</v>
      </c>
      <c r="Y59" s="2">
        <f>12*ROUND(MAX(($B59-3500)*{0.03,0.1,0.2,0.25,0.3,0.35,0.45}-{0,105,555,1005,2755,5505,13505},0),2)+LOOKUP(Y$2/12,{0,1500.001,4500.001,9000.001,35000.001,55000.001,80000.001},{0.03,0.1,0.2,0.25,0.3,0.35,0.45})*Y$2-LOOKUP(Y$2/12,{0,1500.001,4500.001,9000.001,35000.001,55000.001,80000.001},{0,105,555,1005,2755,5505,13505})</f>
        <v>31680</v>
      </c>
      <c r="Z59" s="2">
        <f>12*ROUND(MAX(($B59-3500)*{0.03,0.1,0.2,0.25,0.3,0.35,0.45}-{0,105,555,1005,2755,5505,13505},0),2)+LOOKUP(Z$2/12,{0,1500.001,4500.001,9000.001,35000.001,55000.001,80000.001},{0.03,0.1,0.2,0.25,0.3,0.35,0.45})*Z$2-LOOKUP(Z$2/12,{0,1500.001,4500.001,9000.001,35000.001,55000.001,80000.001},{0,105,555,1005,2755,5505,13505})</f>
        <v>31695</v>
      </c>
      <c r="AA59" s="2">
        <f>12*ROUND(MAX(($B59-3500)*{0.03,0.1,0.2,0.25,0.3,0.35,0.45}-{0,105,555,1005,2755,5505,13505},0),2)+LOOKUP(AA$2/12,{0,1500.001,4500.001,9000.001,35000.001,55000.001,80000.001},{0.03,0.1,0.2,0.25,0.3,0.35,0.45})*AA$2-LOOKUP(AA$2/12,{0,1500.001,4500.001,9000.001,35000.001,55000.001,80000.001},{0,105,555,1005,2755,5505,13505})</f>
        <v>31710</v>
      </c>
      <c r="AB59" s="2">
        <f>12*ROUND(MAX(($B59-3500)*{0.03,0.1,0.2,0.25,0.3,0.35,0.45}-{0,105,555,1005,2755,5505,13505},0),2)+LOOKUP(AB$2/12,{0,1500.001,4500.001,9000.001,35000.001,55000.001,80000.001},{0.03,0.1,0.2,0.25,0.3,0.35,0.45})*AB$2-LOOKUP(AB$2/12,{0,1500.001,4500.001,9000.001,35000.001,55000.001,80000.001},{0,105,555,1005,2755,5505,13505})</f>
        <v>31725</v>
      </c>
      <c r="AC59" s="12">
        <f>12*ROUND(MAX(($B59-3500)*{0.03,0.1,0.2,0.25,0.3,0.35,0.45}-{0,105,555,1005,2755,5505,13505},0),2)+LOOKUP(AC$2/12,{0,1500.001,4500.001,9000.001,35000.001,55000.001,80000.001},{0.03,0.1,0.2,0.25,0.3,0.35,0.45})*AC$2-LOOKUP(AC$2/12,{0,1500.001,4500.001,9000.001,35000.001,55000.001,80000.001},{0,105,555,1005,2755,5505,13505})</f>
        <v>31740</v>
      </c>
      <c r="AD59" s="2">
        <f>12*ROUND(MAX(($B59-3500)*{0.03,0.1,0.2,0.25,0.3,0.35,0.45}-{0,105,555,1005,2755,5505,13505},0),2)+LOOKUP(AD$2/12,{0,1500.001,4500.001,9000.001,35000.001,55000.001,80000.001},{0.03,0.1,0.2,0.25,0.3,0.35,0.45})*AD$2-LOOKUP(AD$2/12,{0,1500.001,4500.001,9000.001,35000.001,55000.001,80000.001},{0,105,555,1005,2755,5505,13505})</f>
        <v>31770</v>
      </c>
      <c r="AE59" s="2">
        <f>12*ROUND(MAX(($B59-3500)*{0.03,0.1,0.2,0.25,0.3,0.35,0.45}-{0,105,555,1005,2755,5505,13505},0),2)+LOOKUP(AE$2/12,{0,1500.001,4500.001,9000.001,35000.001,55000.001,80000.001},{0.03,0.1,0.2,0.25,0.3,0.35,0.45})*AE$2-LOOKUP(AE$2/12,{0,1500.001,4500.001,9000.001,35000.001,55000.001,80000.001},{0,105,555,1005,2755,5505,13505})</f>
        <v>31800</v>
      </c>
      <c r="AF59" s="2">
        <f>12*ROUND(MAX(($B59-3500)*{0.03,0.1,0.2,0.25,0.3,0.35,0.45}-{0,105,555,1005,2755,5505,13505},0),2)+LOOKUP(AF$2/12,{0,1500.001,4500.001,9000.001,35000.001,55000.001,80000.001},{0.03,0.1,0.2,0.25,0.3,0.35,0.45})*AF$2-LOOKUP(AF$2/12,{0,1500.001,4500.001,9000.001,35000.001,55000.001,80000.001},{0,105,555,1005,2755,5505,13505})</f>
        <v>31830</v>
      </c>
      <c r="AG59" s="2">
        <f>12*ROUND(MAX(($B59-3500)*{0.03,0.1,0.2,0.25,0.3,0.35,0.45}-{0,105,555,1005,2755,5505,13505},0),2)+LOOKUP(AG$2/12,{0,1500.001,4500.001,9000.001,35000.001,55000.001,80000.001},{0.03,0.1,0.2,0.25,0.3,0.35,0.45})*AG$2-LOOKUP(AG$2/12,{0,1500.001,4500.001,9000.001,35000.001,55000.001,80000.001},{0,105,555,1005,2755,5505,13505})</f>
        <v>31860</v>
      </c>
      <c r="AH59" s="2">
        <f>12*ROUND(MAX(($B59-3500)*{0.03,0.1,0.2,0.25,0.3,0.35,0.45}-{0,105,555,1005,2755,5505,13505},0),2)+LOOKUP(AH$2/12,{0,1500.001,4500.001,9000.001,35000.001,55000.001,80000.001},{0.03,0.1,0.2,0.25,0.3,0.35,0.45})*AH$2-LOOKUP(AH$2/12,{0,1500.001,4500.001,9000.001,35000.001,55000.001,80000.001},{0,105,555,1005,2755,5505,13505})</f>
        <v>31890</v>
      </c>
      <c r="AI59" s="2">
        <f>12*ROUND(MAX(($B59-3500)*{0.03,0.1,0.2,0.25,0.3,0.35,0.45}-{0,105,555,1005,2755,5505,13505},0),2)+LOOKUP(AI$2/12,{0,1500.001,4500.001,9000.001,35000.001,55000.001,80000.001},{0.03,0.1,0.2,0.25,0.3,0.35,0.45})*AI$2-LOOKUP(AI$2/12,{0,1500.001,4500.001,9000.001,35000.001,55000.001,80000.001},{0,105,555,1005,2755,5505,13505})</f>
        <v>31920</v>
      </c>
      <c r="AJ59" s="2">
        <f>12*ROUND(MAX(($B59-3500)*{0.03,0.1,0.2,0.25,0.3,0.35,0.45}-{0,105,555,1005,2755,5505,13505},0),2)+LOOKUP(AJ$2/12,{0,1500.001,4500.001,9000.001,35000.001,55000.001,80000.001},{0.03,0.1,0.2,0.25,0.3,0.35,0.45})*AJ$2-LOOKUP(AJ$2/12,{0,1500.001,4500.001,9000.001,35000.001,55000.001,80000.001},{0,105,555,1005,2755,5505,13505})</f>
        <v>31950</v>
      </c>
      <c r="AK59" s="2">
        <f>12*ROUND(MAX(($B59-3500)*{0.03,0.1,0.2,0.25,0.3,0.35,0.45}-{0,105,555,1005,2755,5505,13505},0),2)+LOOKUP(AK$2/12,{0,1500.001,4500.001,9000.001,35000.001,55000.001,80000.001},{0.03,0.1,0.2,0.25,0.3,0.35,0.45})*AK$2-LOOKUP(AK$2/12,{0,1500.001,4500.001,9000.001,35000.001,55000.001,80000.001},{0,105,555,1005,2755,5505,13505})</f>
        <v>31980</v>
      </c>
      <c r="AL59" s="2">
        <f>12*ROUND(MAX(($B59-3500)*{0.03,0.1,0.2,0.25,0.3,0.35,0.45}-{0,105,555,1005,2755,5505,13505},0),2)+LOOKUP(AL$2/12,{0,1500.001,4500.001,9000.001,35000.001,55000.001,80000.001},{0.03,0.1,0.2,0.25,0.3,0.35,0.45})*AL$2-LOOKUP(AL$2/12,{0,1500.001,4500.001,9000.001,35000.001,55000.001,80000.001},{0,105,555,1005,2755,5505,13505})</f>
        <v>33235</v>
      </c>
      <c r="AM59" s="2">
        <f>12*ROUND(MAX(($B59-3500)*{0.03,0.1,0.2,0.25,0.3,0.35,0.45}-{0,105,555,1005,2755,5505,13505},0),2)+LOOKUP(AM$2/12,{0,1500.001,4500.001,9000.001,35000.001,55000.001,80000.001},{0.03,0.1,0.2,0.25,0.3,0.35,0.45})*AM$2-LOOKUP(AM$2/12,{0,1500.001,4500.001,9000.001,35000.001,55000.001,80000.001},{0,105,555,1005,2755,5505,13505})</f>
        <v>33335</v>
      </c>
      <c r="AN59" s="2">
        <f>12*ROUND(MAX(($B59-3500)*{0.03,0.1,0.2,0.25,0.3,0.35,0.45}-{0,105,555,1005,2755,5505,13505},0),2)+LOOKUP(AN$2/12,{0,1500.001,4500.001,9000.001,35000.001,55000.001,80000.001},{0.03,0.1,0.2,0.25,0.3,0.35,0.45})*AN$2-LOOKUP(AN$2/12,{0,1500.001,4500.001,9000.001,35000.001,55000.001,80000.001},{0,105,555,1005,2755,5505,13505})</f>
        <v>33535</v>
      </c>
      <c r="AO59" s="2">
        <f>12*ROUND(MAX(($B59-3500)*{0.03,0.1,0.2,0.25,0.3,0.35,0.45}-{0,105,555,1005,2755,5505,13505},0),2)+LOOKUP(AO$2/12,{0,1500.001,4500.001,9000.001,35000.001,55000.001,80000.001},{0.03,0.1,0.2,0.25,0.3,0.35,0.45})*AO$2-LOOKUP(AO$2/12,{0,1500.001,4500.001,9000.001,35000.001,55000.001,80000.001},{0,105,555,1005,2755,5505,13505})</f>
        <v>33735</v>
      </c>
      <c r="AP59" s="2">
        <f>12*ROUND(MAX(($B59-3500)*{0.03,0.1,0.2,0.25,0.3,0.35,0.45}-{0,105,555,1005,2755,5505,13505},0),2)+LOOKUP(AP$2/12,{0,1500.001,4500.001,9000.001,35000.001,55000.001,80000.001},{0.03,0.1,0.2,0.25,0.3,0.35,0.45})*AP$2-LOOKUP(AP$2/12,{0,1500.001,4500.001,9000.001,35000.001,55000.001,80000.001},{0,105,555,1005,2755,5505,13505})</f>
        <v>33935</v>
      </c>
      <c r="AQ59" s="2">
        <f>12*ROUND(MAX(($B59-3500)*{0.03,0.1,0.2,0.25,0.3,0.35,0.45}-{0,105,555,1005,2755,5505,13505},0),2)+LOOKUP(AQ$2/12,{0,1500.001,4500.001,9000.001,35000.001,55000.001,80000.001},{0.03,0.1,0.2,0.25,0.3,0.35,0.45})*AQ$2-LOOKUP(AQ$2/12,{0,1500.001,4500.001,9000.001,35000.001,55000.001,80000.001},{0,105,555,1005,2755,5505,13505})</f>
        <v>34135</v>
      </c>
      <c r="AR59" s="2">
        <f>12*ROUND(MAX(($B59-3500)*{0.03,0.1,0.2,0.25,0.3,0.35,0.45}-{0,105,555,1005,2755,5505,13505},0),2)+LOOKUP(AR$2/12,{0,1500.001,4500.001,9000.001,35000.001,55000.001,80000.001},{0.03,0.1,0.2,0.25,0.3,0.35,0.45})*AR$2-LOOKUP(AR$2/12,{0,1500.001,4500.001,9000.001,35000.001,55000.001,80000.001},{0,105,555,1005,2755,5505,13505})</f>
        <v>34335</v>
      </c>
      <c r="AS59" s="2">
        <f>12*ROUND(MAX(($B59-3500)*{0.03,0.1,0.2,0.25,0.3,0.35,0.45}-{0,105,555,1005,2755,5505,13505},0),2)+LOOKUP(AS$2/12,{0,1500.001,4500.001,9000.001,35000.001,55000.001,80000.001},{0.03,0.1,0.2,0.25,0.3,0.35,0.45})*AS$2-LOOKUP(AS$2/12,{0,1500.001,4500.001,9000.001,35000.001,55000.001,80000.001},{0,105,555,1005,2755,5505,13505})</f>
        <v>34835</v>
      </c>
      <c r="AT59" s="12">
        <f>12*ROUND(MAX(($B59-3500)*{0.03,0.1,0.2,0.25,0.3,0.35,0.45}-{0,105,555,1005,2755,5505,13505},0),2)+LOOKUP(AT$2/12,{0,1500.001,4500.001,9000.001,35000.001,55000.001,80000.001},{0.03,0.1,0.2,0.25,0.3,0.35,0.45})*AT$2-LOOKUP(AT$2/12,{0,1500.001,4500.001,9000.001,35000.001,55000.001,80000.001},{0,105,555,1005,2755,5505,13505})</f>
        <v>35335</v>
      </c>
      <c r="AU59" s="2">
        <f>12*ROUND(MAX(($B59-3500)*{0.03,0.1,0.2,0.25,0.3,0.35,0.45}-{0,105,555,1005,2755,5505,13505},0),2)+LOOKUP(AU$2/12,{0,1500.001,4500.001,9000.001,35000.001,55000.001,80000.001},{0.03,0.1,0.2,0.25,0.3,0.35,0.45})*AU$2-LOOKUP(AU$2/12,{0,1500.001,4500.001,9000.001,35000.001,55000.001,80000.001},{0,105,555,1005,2755,5505,13505})</f>
        <v>35835</v>
      </c>
      <c r="AV59" s="2">
        <f>12*ROUND(MAX(($B59-3500)*{0.03,0.1,0.2,0.25,0.3,0.35,0.45}-{0,105,555,1005,2755,5505,13505},0),2)+LOOKUP(AV$2/12,{0,1500.001,4500.001,9000.001,35000.001,55000.001,80000.001},{0.03,0.1,0.2,0.25,0.3,0.35,0.45})*AV$2-LOOKUP(AV$2/12,{0,1500.001,4500.001,9000.001,35000.001,55000.001,80000.001},{0,105,555,1005,2755,5505,13505})</f>
        <v>36335</v>
      </c>
      <c r="AW59" s="2">
        <f>12*ROUND(MAX(($B59-3500)*{0.03,0.1,0.2,0.25,0.3,0.35,0.45}-{0,105,555,1005,2755,5505,13505},0),2)+LOOKUP(AW$2/12,{0,1500.001,4500.001,9000.001,35000.001,55000.001,80000.001},{0.03,0.1,0.2,0.25,0.3,0.35,0.45})*AW$2-LOOKUP(AW$2/12,{0,1500.001,4500.001,9000.001,35000.001,55000.001,80000.001},{0,105,555,1005,2755,5505,13505})</f>
        <v>41885</v>
      </c>
      <c r="AX59" s="2">
        <f>12*ROUND(MAX(($B59-3500)*{0.03,0.1,0.2,0.25,0.3,0.35,0.45}-{0,105,555,1005,2755,5505,13505},0),2)+LOOKUP(AX$2/12,{0,1500.001,4500.001,9000.001,35000.001,55000.001,80000.001},{0.03,0.1,0.2,0.25,0.3,0.35,0.45})*AX$2-LOOKUP(AX$2/12,{0,1500.001,4500.001,9000.001,35000.001,55000.001,80000.001},{0,105,555,1005,2755,5505,13505})</f>
        <v>42885</v>
      </c>
      <c r="AY59" s="2">
        <f>12*ROUND(MAX(($B59-3500)*{0.03,0.1,0.2,0.25,0.3,0.35,0.45}-{0,105,555,1005,2755,5505,13505},0),2)+LOOKUP(AY$2/12,{0,1500.001,4500.001,9000.001,35000.001,55000.001,80000.001},{0.03,0.1,0.2,0.25,0.3,0.35,0.45})*AY$2-LOOKUP(AY$2/12,{0,1500.001,4500.001,9000.001,35000.001,55000.001,80000.001},{0,105,555,1005,2755,5505,13505})</f>
        <v>43885</v>
      </c>
      <c r="AZ59" s="2">
        <f>12*ROUND(MAX(($B59-3500)*{0.03,0.1,0.2,0.25,0.3,0.35,0.45}-{0,105,555,1005,2755,5505,13505},0),2)+LOOKUP(AZ$2/12,{0,1500.001,4500.001,9000.001,35000.001,55000.001,80000.001},{0.03,0.1,0.2,0.25,0.3,0.35,0.45})*AZ$2-LOOKUP(AZ$2/12,{0,1500.001,4500.001,9000.001,35000.001,55000.001,80000.001},{0,105,555,1005,2755,5505,13505})</f>
        <v>44885</v>
      </c>
      <c r="BA59" s="2">
        <f>12*ROUND(MAX(($B59-3500)*{0.03,0.1,0.2,0.25,0.3,0.35,0.45}-{0,105,555,1005,2755,5505,13505},0),2)+LOOKUP(BA$2/12,{0,1500.001,4500.001,9000.001,35000.001,55000.001,80000.001},{0.03,0.1,0.2,0.25,0.3,0.35,0.45})*BA$2-LOOKUP(BA$2/12,{0,1500.001,4500.001,9000.001,35000.001,55000.001,80000.001},{0,105,555,1005,2755,5505,13505})</f>
        <v>45885</v>
      </c>
      <c r="BB59" s="2">
        <f>12*ROUND(MAX(($B59-3500)*{0.03,0.1,0.2,0.25,0.3,0.35,0.45}-{0,105,555,1005,2755,5505,13505},0),2)+LOOKUP(BB$2/12,{0,1500.001,4500.001,9000.001,35000.001,55000.001,80000.001},{0.03,0.1,0.2,0.25,0.3,0.35,0.45})*BB$2-LOOKUP(BB$2/12,{0,1500.001,4500.001,9000.001,35000.001,55000.001,80000.001},{0,105,555,1005,2755,5505,13505})</f>
        <v>46885</v>
      </c>
      <c r="BC59" s="2">
        <f>12*ROUND(MAX(($B59-3500)*{0.03,0.1,0.2,0.25,0.3,0.35,0.45}-{0,105,555,1005,2755,5505,13505},0),2)+LOOKUP(BC$2/12,{0,1500.001,4500.001,9000.001,35000.001,55000.001,80000.001},{0.03,0.1,0.2,0.25,0.3,0.35,0.45})*BC$2-LOOKUP(BC$2/12,{0,1500.001,4500.001,9000.001,35000.001,55000.001,80000.001},{0,105,555,1005,2755,5505,13505})</f>
        <v>47885</v>
      </c>
      <c r="BD59" s="2">
        <f>12*ROUND(MAX(($B59-3500)*{0.03,0.1,0.2,0.25,0.3,0.35,0.45}-{0,105,555,1005,2755,5505,13505},0),2)+LOOKUP(BD$2/12,{0,1500.001,4500.001,9000.001,35000.001,55000.001,80000.001},{0.03,0.1,0.2,0.25,0.3,0.35,0.45})*BD$2-LOOKUP(BD$2/12,{0,1500.001,4500.001,9000.001,35000.001,55000.001,80000.001},{0,105,555,1005,2755,5505,13505})</f>
        <v>48885</v>
      </c>
      <c r="BE59" s="2">
        <f>12*ROUND(MAX(($B59-3500)*{0.03,0.1,0.2,0.25,0.3,0.35,0.45}-{0,105,555,1005,2755,5505,13505},0),2)+LOOKUP(BE$2/12,{0,1500.001,4500.001,9000.001,35000.001,55000.001,80000.001},{0.03,0.1,0.2,0.25,0.3,0.35,0.45})*BE$2-LOOKUP(BE$2/12,{0,1500.001,4500.001,9000.001,35000.001,55000.001,80000.001},{0,105,555,1005,2755,5505,13505})</f>
        <v>49885</v>
      </c>
      <c r="BF59" s="2">
        <f>12*ROUND(MAX(($B59-3500)*{0.03,0.1,0.2,0.25,0.3,0.35,0.45}-{0,105,555,1005,2755,5505,13505},0),2)+LOOKUP(BF$2/12,{0,1500.001,4500.001,9000.001,35000.001,55000.001,80000.001},{0.03,0.1,0.2,0.25,0.3,0.35,0.45})*BF$2-LOOKUP(BF$2/12,{0,1500.001,4500.001,9000.001,35000.001,55000.001,80000.001},{0,105,555,1005,2755,5505,13505})</f>
        <v>50885</v>
      </c>
    </row>
    <row r="60" spans="1:58">
      <c r="A60" s="21"/>
      <c r="B60" s="22">
        <v>18500</v>
      </c>
      <c r="C60" s="27">
        <f>12*ROUND(MAX(($B60-3500)*{0.03,0.1,0.2,0.25,0.3,0.35,0.45}-{0,105,555,1005,2755,5505,13505},0),2)+LOOKUP(C$2/12,{0,1500.001,4500.001,9000.001,35000.001,55000.001,80000.001},{0.03,0.1,0.2,0.25,0.3,0.35,0.45})*C$2-LOOKUP(C$2/12,{0,1500.001,4500.001,9000.001,35000.001,55000.001,80000.001},{0,105,555,1005,2755,5505,13505})</f>
        <v>32940</v>
      </c>
      <c r="D60" s="27">
        <f>12*ROUND(MAX(($B60-3500)*{0.03,0.1,0.2,0.25,0.3,0.35,0.45}-{0,105,555,1005,2755,5505,13505},0),2)+LOOKUP(D$2/12,{0,1500.001,4500.001,9000.001,35000.001,55000.001,80000.001},{0.03,0.1,0.2,0.25,0.3,0.35,0.45})*D$2-LOOKUP(D$2/12,{0,1500.001,4500.001,9000.001,35000.001,55000.001,80000.001},{0,105,555,1005,2755,5505,13505})</f>
        <v>32946</v>
      </c>
      <c r="E60" s="27">
        <f>12*ROUND(MAX(($B60-3500)*{0.03,0.1,0.2,0.25,0.3,0.35,0.45}-{0,105,555,1005,2755,5505,13505},0),2)+LOOKUP(E$2/12,{0,1500.001,4500.001,9000.001,35000.001,55000.001,80000.001},{0.03,0.1,0.2,0.25,0.3,0.35,0.45})*E$2-LOOKUP(E$2/12,{0,1500.001,4500.001,9000.001,35000.001,55000.001,80000.001},{0,105,555,1005,2755,5505,13505})</f>
        <v>32952</v>
      </c>
      <c r="F60" s="27">
        <f>12*ROUND(MAX(($B60-3500)*{0.03,0.1,0.2,0.25,0.3,0.35,0.45}-{0,105,555,1005,2755,5505,13505},0),2)+LOOKUP(F$2/12,{0,1500.001,4500.001,9000.001,35000.001,55000.001,80000.001},{0.03,0.1,0.2,0.25,0.3,0.35,0.45})*F$2-LOOKUP(F$2/12,{0,1500.001,4500.001,9000.001,35000.001,55000.001,80000.001},{0,105,555,1005,2755,5505,13505})</f>
        <v>32958</v>
      </c>
      <c r="G60" s="27">
        <f>12*ROUND(MAX(($B60-3500)*{0.03,0.1,0.2,0.25,0.3,0.35,0.45}-{0,105,555,1005,2755,5505,13505},0),2)+LOOKUP(G$2/12,{0,1500.001,4500.001,9000.001,35000.001,55000.001,80000.001},{0.03,0.1,0.2,0.25,0.3,0.35,0.45})*G$2-LOOKUP(G$2/12,{0,1500.001,4500.001,9000.001,35000.001,55000.001,80000.001},{0,105,555,1005,2755,5505,13505})</f>
        <v>32964</v>
      </c>
      <c r="H60" s="27">
        <f>12*ROUND(MAX(($B60-3500)*{0.03,0.1,0.2,0.25,0.3,0.35,0.45}-{0,105,555,1005,2755,5505,13505},0),2)+LOOKUP(H$2/12,{0,1500.001,4500.001,9000.001,35000.001,55000.001,80000.001},{0.03,0.1,0.2,0.25,0.3,0.35,0.45})*H$2-LOOKUP(H$2/12,{0,1500.001,4500.001,9000.001,35000.001,55000.001,80000.001},{0,105,555,1005,2755,5505,13505})</f>
        <v>32970</v>
      </c>
      <c r="I60" s="27">
        <f>12*ROUND(MAX(($B60-3500)*{0.03,0.1,0.2,0.25,0.3,0.35,0.45}-{0,105,555,1005,2755,5505,13505},0),2)+LOOKUP(I$2/12,{0,1500.001,4500.001,9000.001,35000.001,55000.001,80000.001},{0.03,0.1,0.2,0.25,0.3,0.35,0.45})*I$2-LOOKUP(I$2/12,{0,1500.001,4500.001,9000.001,35000.001,55000.001,80000.001},{0,105,555,1005,2755,5505,13505})</f>
        <v>32976</v>
      </c>
      <c r="J60" s="27">
        <f>12*ROUND(MAX(($B60-3500)*{0.03,0.1,0.2,0.25,0.3,0.35,0.45}-{0,105,555,1005,2755,5505,13505},0),2)+LOOKUP(J$2/12,{0,1500.001,4500.001,9000.001,35000.001,55000.001,80000.001},{0.03,0.1,0.2,0.25,0.3,0.35,0.45})*J$2-LOOKUP(J$2/12,{0,1500.001,4500.001,9000.001,35000.001,55000.001,80000.001},{0,105,555,1005,2755,5505,13505})</f>
        <v>32982</v>
      </c>
      <c r="K60" s="27">
        <f>12*ROUND(MAX(($B60-3500)*{0.03,0.1,0.2,0.25,0.3,0.35,0.45}-{0,105,555,1005,2755,5505,13505},0),2)+LOOKUP(K$2/12,{0,1500.001,4500.001,9000.001,35000.001,55000.001,80000.001},{0.03,0.1,0.2,0.25,0.3,0.35,0.45})*K$2-LOOKUP(K$2/12,{0,1500.001,4500.001,9000.001,35000.001,55000.001,80000.001},{0,105,555,1005,2755,5505,13505})</f>
        <v>32988</v>
      </c>
      <c r="L60" s="27">
        <f>12*ROUND(MAX(($B60-3500)*{0.03,0.1,0.2,0.25,0.3,0.35,0.45}-{0,105,555,1005,2755,5505,13505},0),2)+LOOKUP(L$2/12,{0,1500.001,4500.001,9000.001,35000.001,55000.001,80000.001},{0.03,0.1,0.2,0.25,0.3,0.35,0.45})*L$2-LOOKUP(L$2/12,{0,1500.001,4500.001,9000.001,35000.001,55000.001,80000.001},{0,105,555,1005,2755,5505,13505})</f>
        <v>32994</v>
      </c>
      <c r="M60" s="13">
        <f>12*ROUND(MAX(($B60-3500)*{0.03,0.1,0.2,0.25,0.3,0.35,0.45}-{0,105,555,1005,2755,5505,13505},0),2)+LOOKUP(M$2/12,{0,1500.001,4500.001,9000.001,35000.001,55000.001,80000.001},{0.03,0.1,0.2,0.25,0.3,0.35,0.45})*M$2-LOOKUP(M$2/12,{0,1500.001,4500.001,9000.001,35000.001,55000.001,80000.001},{0,105,555,1005,2755,5505,13505})</f>
        <v>33000</v>
      </c>
      <c r="N60" s="27">
        <f>12*ROUND(MAX(($B60-3500)*{0.03,0.1,0.2,0.25,0.3,0.35,0.45}-{0,105,555,1005,2755,5505,13505},0),2)+LOOKUP(N$2/12,{0,1500.001,4500.001,9000.001,35000.001,55000.001,80000.001},{0.03,0.1,0.2,0.25,0.3,0.35,0.45})*N$2-LOOKUP(N$2/12,{0,1500.001,4500.001,9000.001,35000.001,55000.001,80000.001},{0,105,555,1005,2755,5505,13505})</f>
        <v>33015</v>
      </c>
      <c r="O60" s="27">
        <f>12*ROUND(MAX(($B60-3500)*{0.03,0.1,0.2,0.25,0.3,0.35,0.45}-{0,105,555,1005,2755,5505,13505},0),2)+LOOKUP(O$2/12,{0,1500.001,4500.001,9000.001,35000.001,55000.001,80000.001},{0.03,0.1,0.2,0.25,0.3,0.35,0.45})*O$2-LOOKUP(O$2/12,{0,1500.001,4500.001,9000.001,35000.001,55000.001,80000.001},{0,105,555,1005,2755,5505,13505})</f>
        <v>33030</v>
      </c>
      <c r="P60" s="27">
        <f>12*ROUND(MAX(($B60-3500)*{0.03,0.1,0.2,0.25,0.3,0.35,0.45}-{0,105,555,1005,2755,5505,13505},0),2)+LOOKUP(P$2/12,{0,1500.001,4500.001,9000.001,35000.001,55000.001,80000.001},{0.03,0.1,0.2,0.25,0.3,0.35,0.45})*P$2-LOOKUP(P$2/12,{0,1500.001,4500.001,9000.001,35000.001,55000.001,80000.001},{0,105,555,1005,2755,5505,13505})</f>
        <v>33045</v>
      </c>
      <c r="Q60" s="27">
        <f>12*ROUND(MAX(($B60-3500)*{0.03,0.1,0.2,0.25,0.3,0.35,0.45}-{0,105,555,1005,2755,5505,13505},0),2)+LOOKUP(Q$2/12,{0,1500.001,4500.001,9000.001,35000.001,55000.001,80000.001},{0.03,0.1,0.2,0.25,0.3,0.35,0.45})*Q$2-LOOKUP(Q$2/12,{0,1500.001,4500.001,9000.001,35000.001,55000.001,80000.001},{0,105,555,1005,2755,5505,13505})</f>
        <v>33060</v>
      </c>
      <c r="R60" s="27">
        <f>12*ROUND(MAX(($B60-3500)*{0.03,0.1,0.2,0.25,0.3,0.35,0.45}-{0,105,555,1005,2755,5505,13505},0),2)+LOOKUP(R$2/12,{0,1500.001,4500.001,9000.001,35000.001,55000.001,80000.001},{0.03,0.1,0.2,0.25,0.3,0.35,0.45})*R$2-LOOKUP(R$2/12,{0,1500.001,4500.001,9000.001,35000.001,55000.001,80000.001},{0,105,555,1005,2755,5505,13505})</f>
        <v>33075</v>
      </c>
      <c r="S60" s="27">
        <f>12*ROUND(MAX(($B60-3500)*{0.03,0.1,0.2,0.25,0.3,0.35,0.45}-{0,105,555,1005,2755,5505,13505},0),2)+LOOKUP(S$2/12,{0,1500.001,4500.001,9000.001,35000.001,55000.001,80000.001},{0.03,0.1,0.2,0.25,0.3,0.35,0.45})*S$2-LOOKUP(S$2/12,{0,1500.001,4500.001,9000.001,35000.001,55000.001,80000.001},{0,105,555,1005,2755,5505,13505})</f>
        <v>33090</v>
      </c>
      <c r="T60" s="2">
        <f>12*ROUND(MAX(($B60-3500)*{0.03,0.1,0.2,0.25,0.3,0.35,0.45}-{0,105,555,1005,2755,5505,13505},0),2)+LOOKUP(T$2/12,{0,1500.001,4500.001,9000.001,35000.001,55000.001,80000.001},{0.03,0.1,0.2,0.25,0.3,0.35,0.45})*T$2-LOOKUP(T$2/12,{0,1500.001,4500.001,9000.001,35000.001,55000.001,80000.001},{0,105,555,1005,2755,5505,13505})</f>
        <v>33105</v>
      </c>
      <c r="U60" s="2">
        <f>12*ROUND(MAX(($B60-3500)*{0.03,0.1,0.2,0.25,0.3,0.35,0.45}-{0,105,555,1005,2755,5505,13505},0),2)+LOOKUP(U$2/12,{0,1500.001,4500.001,9000.001,35000.001,55000.001,80000.001},{0.03,0.1,0.2,0.25,0.3,0.35,0.45})*U$2-LOOKUP(U$2/12,{0,1500.001,4500.001,9000.001,35000.001,55000.001,80000.001},{0,105,555,1005,2755,5505,13505})</f>
        <v>33120</v>
      </c>
      <c r="V60" s="2">
        <f>12*ROUND(MAX(($B60-3500)*{0.03,0.1,0.2,0.25,0.3,0.35,0.45}-{0,105,555,1005,2755,5505,13505},0),2)+LOOKUP(V$2/12,{0,1500.001,4500.001,9000.001,35000.001,55000.001,80000.001},{0.03,0.1,0.2,0.25,0.3,0.35,0.45})*V$2-LOOKUP(V$2/12,{0,1500.001,4500.001,9000.001,35000.001,55000.001,80000.001},{0,105,555,1005,2755,5505,13505})</f>
        <v>33135</v>
      </c>
      <c r="W60" s="2">
        <f>12*ROUND(MAX(($B60-3500)*{0.03,0.1,0.2,0.25,0.3,0.35,0.45}-{0,105,555,1005,2755,5505,13505},0),2)+LOOKUP(W$2/12,{0,1500.001,4500.001,9000.001,35000.001,55000.001,80000.001},{0.03,0.1,0.2,0.25,0.3,0.35,0.45})*W$2-LOOKUP(W$2/12,{0,1500.001,4500.001,9000.001,35000.001,55000.001,80000.001},{0,105,555,1005,2755,5505,13505})</f>
        <v>33150</v>
      </c>
      <c r="X60" s="2">
        <f>12*ROUND(MAX(($B60-3500)*{0.03,0.1,0.2,0.25,0.3,0.35,0.45}-{0,105,555,1005,2755,5505,13505},0),2)+LOOKUP(X$2/12,{0,1500.001,4500.001,9000.001,35000.001,55000.001,80000.001},{0.03,0.1,0.2,0.25,0.3,0.35,0.45})*X$2-LOOKUP(X$2/12,{0,1500.001,4500.001,9000.001,35000.001,55000.001,80000.001},{0,105,555,1005,2755,5505,13505})</f>
        <v>33165</v>
      </c>
      <c r="Y60" s="2">
        <f>12*ROUND(MAX(($B60-3500)*{0.03,0.1,0.2,0.25,0.3,0.35,0.45}-{0,105,555,1005,2755,5505,13505},0),2)+LOOKUP(Y$2/12,{0,1500.001,4500.001,9000.001,35000.001,55000.001,80000.001},{0.03,0.1,0.2,0.25,0.3,0.35,0.45})*Y$2-LOOKUP(Y$2/12,{0,1500.001,4500.001,9000.001,35000.001,55000.001,80000.001},{0,105,555,1005,2755,5505,13505})</f>
        <v>33180</v>
      </c>
      <c r="Z60" s="2">
        <f>12*ROUND(MAX(($B60-3500)*{0.03,0.1,0.2,0.25,0.3,0.35,0.45}-{0,105,555,1005,2755,5505,13505},0),2)+LOOKUP(Z$2/12,{0,1500.001,4500.001,9000.001,35000.001,55000.001,80000.001},{0.03,0.1,0.2,0.25,0.3,0.35,0.45})*Z$2-LOOKUP(Z$2/12,{0,1500.001,4500.001,9000.001,35000.001,55000.001,80000.001},{0,105,555,1005,2755,5505,13505})</f>
        <v>33195</v>
      </c>
      <c r="AA60" s="2">
        <f>12*ROUND(MAX(($B60-3500)*{0.03,0.1,0.2,0.25,0.3,0.35,0.45}-{0,105,555,1005,2755,5505,13505},0),2)+LOOKUP(AA$2/12,{0,1500.001,4500.001,9000.001,35000.001,55000.001,80000.001},{0.03,0.1,0.2,0.25,0.3,0.35,0.45})*AA$2-LOOKUP(AA$2/12,{0,1500.001,4500.001,9000.001,35000.001,55000.001,80000.001},{0,105,555,1005,2755,5505,13505})</f>
        <v>33210</v>
      </c>
      <c r="AB60" s="2">
        <f>12*ROUND(MAX(($B60-3500)*{0.03,0.1,0.2,0.25,0.3,0.35,0.45}-{0,105,555,1005,2755,5505,13505},0),2)+LOOKUP(AB$2/12,{0,1500.001,4500.001,9000.001,35000.001,55000.001,80000.001},{0.03,0.1,0.2,0.25,0.3,0.35,0.45})*AB$2-LOOKUP(AB$2/12,{0,1500.001,4500.001,9000.001,35000.001,55000.001,80000.001},{0,105,555,1005,2755,5505,13505})</f>
        <v>33225</v>
      </c>
      <c r="AC60" s="12">
        <f>12*ROUND(MAX(($B60-3500)*{0.03,0.1,0.2,0.25,0.3,0.35,0.45}-{0,105,555,1005,2755,5505,13505},0),2)+LOOKUP(AC$2/12,{0,1500.001,4500.001,9000.001,35000.001,55000.001,80000.001},{0.03,0.1,0.2,0.25,0.3,0.35,0.45})*AC$2-LOOKUP(AC$2/12,{0,1500.001,4500.001,9000.001,35000.001,55000.001,80000.001},{0,105,555,1005,2755,5505,13505})</f>
        <v>33240</v>
      </c>
      <c r="AD60" s="2">
        <f>12*ROUND(MAX(($B60-3500)*{0.03,0.1,0.2,0.25,0.3,0.35,0.45}-{0,105,555,1005,2755,5505,13505},0),2)+LOOKUP(AD$2/12,{0,1500.001,4500.001,9000.001,35000.001,55000.001,80000.001},{0.03,0.1,0.2,0.25,0.3,0.35,0.45})*AD$2-LOOKUP(AD$2/12,{0,1500.001,4500.001,9000.001,35000.001,55000.001,80000.001},{0,105,555,1005,2755,5505,13505})</f>
        <v>33270</v>
      </c>
      <c r="AE60" s="2">
        <f>12*ROUND(MAX(($B60-3500)*{0.03,0.1,0.2,0.25,0.3,0.35,0.45}-{0,105,555,1005,2755,5505,13505},0),2)+LOOKUP(AE$2/12,{0,1500.001,4500.001,9000.001,35000.001,55000.001,80000.001},{0.03,0.1,0.2,0.25,0.3,0.35,0.45})*AE$2-LOOKUP(AE$2/12,{0,1500.001,4500.001,9000.001,35000.001,55000.001,80000.001},{0,105,555,1005,2755,5505,13505})</f>
        <v>33300</v>
      </c>
      <c r="AF60" s="2">
        <f>12*ROUND(MAX(($B60-3500)*{0.03,0.1,0.2,0.25,0.3,0.35,0.45}-{0,105,555,1005,2755,5505,13505},0),2)+LOOKUP(AF$2/12,{0,1500.001,4500.001,9000.001,35000.001,55000.001,80000.001},{0.03,0.1,0.2,0.25,0.3,0.35,0.45})*AF$2-LOOKUP(AF$2/12,{0,1500.001,4500.001,9000.001,35000.001,55000.001,80000.001},{0,105,555,1005,2755,5505,13505})</f>
        <v>33330</v>
      </c>
      <c r="AG60" s="2">
        <f>12*ROUND(MAX(($B60-3500)*{0.03,0.1,0.2,0.25,0.3,0.35,0.45}-{0,105,555,1005,2755,5505,13505},0),2)+LOOKUP(AG$2/12,{0,1500.001,4500.001,9000.001,35000.001,55000.001,80000.001},{0.03,0.1,0.2,0.25,0.3,0.35,0.45})*AG$2-LOOKUP(AG$2/12,{0,1500.001,4500.001,9000.001,35000.001,55000.001,80000.001},{0,105,555,1005,2755,5505,13505})</f>
        <v>33360</v>
      </c>
      <c r="AH60" s="2">
        <f>12*ROUND(MAX(($B60-3500)*{0.03,0.1,0.2,0.25,0.3,0.35,0.45}-{0,105,555,1005,2755,5505,13505},0),2)+LOOKUP(AH$2/12,{0,1500.001,4500.001,9000.001,35000.001,55000.001,80000.001},{0.03,0.1,0.2,0.25,0.3,0.35,0.45})*AH$2-LOOKUP(AH$2/12,{0,1500.001,4500.001,9000.001,35000.001,55000.001,80000.001},{0,105,555,1005,2755,5505,13505})</f>
        <v>33390</v>
      </c>
      <c r="AI60" s="2">
        <f>12*ROUND(MAX(($B60-3500)*{0.03,0.1,0.2,0.25,0.3,0.35,0.45}-{0,105,555,1005,2755,5505,13505},0),2)+LOOKUP(AI$2/12,{0,1500.001,4500.001,9000.001,35000.001,55000.001,80000.001},{0.03,0.1,0.2,0.25,0.3,0.35,0.45})*AI$2-LOOKUP(AI$2/12,{0,1500.001,4500.001,9000.001,35000.001,55000.001,80000.001},{0,105,555,1005,2755,5505,13505})</f>
        <v>33420</v>
      </c>
      <c r="AJ60" s="2">
        <f>12*ROUND(MAX(($B60-3500)*{0.03,0.1,0.2,0.25,0.3,0.35,0.45}-{0,105,555,1005,2755,5505,13505},0),2)+LOOKUP(AJ$2/12,{0,1500.001,4500.001,9000.001,35000.001,55000.001,80000.001},{0.03,0.1,0.2,0.25,0.3,0.35,0.45})*AJ$2-LOOKUP(AJ$2/12,{0,1500.001,4500.001,9000.001,35000.001,55000.001,80000.001},{0,105,555,1005,2755,5505,13505})</f>
        <v>33450</v>
      </c>
      <c r="AK60" s="2">
        <f>12*ROUND(MAX(($B60-3500)*{0.03,0.1,0.2,0.25,0.3,0.35,0.45}-{0,105,555,1005,2755,5505,13505},0),2)+LOOKUP(AK$2/12,{0,1500.001,4500.001,9000.001,35000.001,55000.001,80000.001},{0.03,0.1,0.2,0.25,0.3,0.35,0.45})*AK$2-LOOKUP(AK$2/12,{0,1500.001,4500.001,9000.001,35000.001,55000.001,80000.001},{0,105,555,1005,2755,5505,13505})</f>
        <v>33480</v>
      </c>
      <c r="AL60" s="2">
        <f>12*ROUND(MAX(($B60-3500)*{0.03,0.1,0.2,0.25,0.3,0.35,0.45}-{0,105,555,1005,2755,5505,13505},0),2)+LOOKUP(AL$2/12,{0,1500.001,4500.001,9000.001,35000.001,55000.001,80000.001},{0.03,0.1,0.2,0.25,0.3,0.35,0.45})*AL$2-LOOKUP(AL$2/12,{0,1500.001,4500.001,9000.001,35000.001,55000.001,80000.001},{0,105,555,1005,2755,5505,13505})</f>
        <v>34735</v>
      </c>
      <c r="AM60" s="2">
        <f>12*ROUND(MAX(($B60-3500)*{0.03,0.1,0.2,0.25,0.3,0.35,0.45}-{0,105,555,1005,2755,5505,13505},0),2)+LOOKUP(AM$2/12,{0,1500.001,4500.001,9000.001,35000.001,55000.001,80000.001},{0.03,0.1,0.2,0.25,0.3,0.35,0.45})*AM$2-LOOKUP(AM$2/12,{0,1500.001,4500.001,9000.001,35000.001,55000.001,80000.001},{0,105,555,1005,2755,5505,13505})</f>
        <v>34835</v>
      </c>
      <c r="AN60" s="2">
        <f>12*ROUND(MAX(($B60-3500)*{0.03,0.1,0.2,0.25,0.3,0.35,0.45}-{0,105,555,1005,2755,5505,13505},0),2)+LOOKUP(AN$2/12,{0,1500.001,4500.001,9000.001,35000.001,55000.001,80000.001},{0.03,0.1,0.2,0.25,0.3,0.35,0.45})*AN$2-LOOKUP(AN$2/12,{0,1500.001,4500.001,9000.001,35000.001,55000.001,80000.001},{0,105,555,1005,2755,5505,13505})</f>
        <v>35035</v>
      </c>
      <c r="AO60" s="2">
        <f>12*ROUND(MAX(($B60-3500)*{0.03,0.1,0.2,0.25,0.3,0.35,0.45}-{0,105,555,1005,2755,5505,13505},0),2)+LOOKUP(AO$2/12,{0,1500.001,4500.001,9000.001,35000.001,55000.001,80000.001},{0.03,0.1,0.2,0.25,0.3,0.35,0.45})*AO$2-LOOKUP(AO$2/12,{0,1500.001,4500.001,9000.001,35000.001,55000.001,80000.001},{0,105,555,1005,2755,5505,13505})</f>
        <v>35235</v>
      </c>
      <c r="AP60" s="2">
        <f>12*ROUND(MAX(($B60-3500)*{0.03,0.1,0.2,0.25,0.3,0.35,0.45}-{0,105,555,1005,2755,5505,13505},0),2)+LOOKUP(AP$2/12,{0,1500.001,4500.001,9000.001,35000.001,55000.001,80000.001},{0.03,0.1,0.2,0.25,0.3,0.35,0.45})*AP$2-LOOKUP(AP$2/12,{0,1500.001,4500.001,9000.001,35000.001,55000.001,80000.001},{0,105,555,1005,2755,5505,13505})</f>
        <v>35435</v>
      </c>
      <c r="AQ60" s="2">
        <f>12*ROUND(MAX(($B60-3500)*{0.03,0.1,0.2,0.25,0.3,0.35,0.45}-{0,105,555,1005,2755,5505,13505},0),2)+LOOKUP(AQ$2/12,{0,1500.001,4500.001,9000.001,35000.001,55000.001,80000.001},{0.03,0.1,0.2,0.25,0.3,0.35,0.45})*AQ$2-LOOKUP(AQ$2/12,{0,1500.001,4500.001,9000.001,35000.001,55000.001,80000.001},{0,105,555,1005,2755,5505,13505})</f>
        <v>35635</v>
      </c>
      <c r="AR60" s="2">
        <f>12*ROUND(MAX(($B60-3500)*{0.03,0.1,0.2,0.25,0.3,0.35,0.45}-{0,105,555,1005,2755,5505,13505},0),2)+LOOKUP(AR$2/12,{0,1500.001,4500.001,9000.001,35000.001,55000.001,80000.001},{0.03,0.1,0.2,0.25,0.3,0.35,0.45})*AR$2-LOOKUP(AR$2/12,{0,1500.001,4500.001,9000.001,35000.001,55000.001,80000.001},{0,105,555,1005,2755,5505,13505})</f>
        <v>35835</v>
      </c>
      <c r="AS60" s="2">
        <f>12*ROUND(MAX(($B60-3500)*{0.03,0.1,0.2,0.25,0.3,0.35,0.45}-{0,105,555,1005,2755,5505,13505},0),2)+LOOKUP(AS$2/12,{0,1500.001,4500.001,9000.001,35000.001,55000.001,80000.001},{0.03,0.1,0.2,0.25,0.3,0.35,0.45})*AS$2-LOOKUP(AS$2/12,{0,1500.001,4500.001,9000.001,35000.001,55000.001,80000.001},{0,105,555,1005,2755,5505,13505})</f>
        <v>36335</v>
      </c>
      <c r="AT60" s="12">
        <f>12*ROUND(MAX(($B60-3500)*{0.03,0.1,0.2,0.25,0.3,0.35,0.45}-{0,105,555,1005,2755,5505,13505},0),2)+LOOKUP(AT$2/12,{0,1500.001,4500.001,9000.001,35000.001,55000.001,80000.001},{0.03,0.1,0.2,0.25,0.3,0.35,0.45})*AT$2-LOOKUP(AT$2/12,{0,1500.001,4500.001,9000.001,35000.001,55000.001,80000.001},{0,105,555,1005,2755,5505,13505})</f>
        <v>36835</v>
      </c>
      <c r="AU60" s="2">
        <f>12*ROUND(MAX(($B60-3500)*{0.03,0.1,0.2,0.25,0.3,0.35,0.45}-{0,105,555,1005,2755,5505,13505},0),2)+LOOKUP(AU$2/12,{0,1500.001,4500.001,9000.001,35000.001,55000.001,80000.001},{0.03,0.1,0.2,0.25,0.3,0.35,0.45})*AU$2-LOOKUP(AU$2/12,{0,1500.001,4500.001,9000.001,35000.001,55000.001,80000.001},{0,105,555,1005,2755,5505,13505})</f>
        <v>37335</v>
      </c>
      <c r="AV60" s="2">
        <f>12*ROUND(MAX(($B60-3500)*{0.03,0.1,0.2,0.25,0.3,0.35,0.45}-{0,105,555,1005,2755,5505,13505},0),2)+LOOKUP(AV$2/12,{0,1500.001,4500.001,9000.001,35000.001,55000.001,80000.001},{0.03,0.1,0.2,0.25,0.3,0.35,0.45})*AV$2-LOOKUP(AV$2/12,{0,1500.001,4500.001,9000.001,35000.001,55000.001,80000.001},{0,105,555,1005,2755,5505,13505})</f>
        <v>37835</v>
      </c>
      <c r="AW60" s="2">
        <f>12*ROUND(MAX(($B60-3500)*{0.03,0.1,0.2,0.25,0.3,0.35,0.45}-{0,105,555,1005,2755,5505,13505},0),2)+LOOKUP(AW$2/12,{0,1500.001,4500.001,9000.001,35000.001,55000.001,80000.001},{0.03,0.1,0.2,0.25,0.3,0.35,0.45})*AW$2-LOOKUP(AW$2/12,{0,1500.001,4500.001,9000.001,35000.001,55000.001,80000.001},{0,105,555,1005,2755,5505,13505})</f>
        <v>43385</v>
      </c>
      <c r="AX60" s="2">
        <f>12*ROUND(MAX(($B60-3500)*{0.03,0.1,0.2,0.25,0.3,0.35,0.45}-{0,105,555,1005,2755,5505,13505},0),2)+LOOKUP(AX$2/12,{0,1500.001,4500.001,9000.001,35000.001,55000.001,80000.001},{0.03,0.1,0.2,0.25,0.3,0.35,0.45})*AX$2-LOOKUP(AX$2/12,{0,1500.001,4500.001,9000.001,35000.001,55000.001,80000.001},{0,105,555,1005,2755,5505,13505})</f>
        <v>44385</v>
      </c>
      <c r="AY60" s="2">
        <f>12*ROUND(MAX(($B60-3500)*{0.03,0.1,0.2,0.25,0.3,0.35,0.45}-{0,105,555,1005,2755,5505,13505},0),2)+LOOKUP(AY$2/12,{0,1500.001,4500.001,9000.001,35000.001,55000.001,80000.001},{0.03,0.1,0.2,0.25,0.3,0.35,0.45})*AY$2-LOOKUP(AY$2/12,{0,1500.001,4500.001,9000.001,35000.001,55000.001,80000.001},{0,105,555,1005,2755,5505,13505})</f>
        <v>45385</v>
      </c>
      <c r="AZ60" s="2">
        <f>12*ROUND(MAX(($B60-3500)*{0.03,0.1,0.2,0.25,0.3,0.35,0.45}-{0,105,555,1005,2755,5505,13505},0),2)+LOOKUP(AZ$2/12,{0,1500.001,4500.001,9000.001,35000.001,55000.001,80000.001},{0.03,0.1,0.2,0.25,0.3,0.35,0.45})*AZ$2-LOOKUP(AZ$2/12,{0,1500.001,4500.001,9000.001,35000.001,55000.001,80000.001},{0,105,555,1005,2755,5505,13505})</f>
        <v>46385</v>
      </c>
      <c r="BA60" s="2">
        <f>12*ROUND(MAX(($B60-3500)*{0.03,0.1,0.2,0.25,0.3,0.35,0.45}-{0,105,555,1005,2755,5505,13505},0),2)+LOOKUP(BA$2/12,{0,1500.001,4500.001,9000.001,35000.001,55000.001,80000.001},{0.03,0.1,0.2,0.25,0.3,0.35,0.45})*BA$2-LOOKUP(BA$2/12,{0,1500.001,4500.001,9000.001,35000.001,55000.001,80000.001},{0,105,555,1005,2755,5505,13505})</f>
        <v>47385</v>
      </c>
      <c r="BB60" s="2">
        <f>12*ROUND(MAX(($B60-3500)*{0.03,0.1,0.2,0.25,0.3,0.35,0.45}-{0,105,555,1005,2755,5505,13505},0),2)+LOOKUP(BB$2/12,{0,1500.001,4500.001,9000.001,35000.001,55000.001,80000.001},{0.03,0.1,0.2,0.25,0.3,0.35,0.45})*BB$2-LOOKUP(BB$2/12,{0,1500.001,4500.001,9000.001,35000.001,55000.001,80000.001},{0,105,555,1005,2755,5505,13505})</f>
        <v>48385</v>
      </c>
      <c r="BC60" s="2">
        <f>12*ROUND(MAX(($B60-3500)*{0.03,0.1,0.2,0.25,0.3,0.35,0.45}-{0,105,555,1005,2755,5505,13505},0),2)+LOOKUP(BC$2/12,{0,1500.001,4500.001,9000.001,35000.001,55000.001,80000.001},{0.03,0.1,0.2,0.25,0.3,0.35,0.45})*BC$2-LOOKUP(BC$2/12,{0,1500.001,4500.001,9000.001,35000.001,55000.001,80000.001},{0,105,555,1005,2755,5505,13505})</f>
        <v>49385</v>
      </c>
      <c r="BD60" s="2">
        <f>12*ROUND(MAX(($B60-3500)*{0.03,0.1,0.2,0.25,0.3,0.35,0.45}-{0,105,555,1005,2755,5505,13505},0),2)+LOOKUP(BD$2/12,{0,1500.001,4500.001,9000.001,35000.001,55000.001,80000.001},{0.03,0.1,0.2,0.25,0.3,0.35,0.45})*BD$2-LOOKUP(BD$2/12,{0,1500.001,4500.001,9000.001,35000.001,55000.001,80000.001},{0,105,555,1005,2755,5505,13505})</f>
        <v>50385</v>
      </c>
      <c r="BE60" s="2">
        <f>12*ROUND(MAX(($B60-3500)*{0.03,0.1,0.2,0.25,0.3,0.35,0.45}-{0,105,555,1005,2755,5505,13505},0),2)+LOOKUP(BE$2/12,{0,1500.001,4500.001,9000.001,35000.001,55000.001,80000.001},{0.03,0.1,0.2,0.25,0.3,0.35,0.45})*BE$2-LOOKUP(BE$2/12,{0,1500.001,4500.001,9000.001,35000.001,55000.001,80000.001},{0,105,555,1005,2755,5505,13505})</f>
        <v>51385</v>
      </c>
      <c r="BF60" s="2">
        <f>12*ROUND(MAX(($B60-3500)*{0.03,0.1,0.2,0.25,0.3,0.35,0.45}-{0,105,555,1005,2755,5505,13505},0),2)+LOOKUP(BF$2/12,{0,1500.001,4500.001,9000.001,35000.001,55000.001,80000.001},{0.03,0.1,0.2,0.25,0.3,0.35,0.45})*BF$2-LOOKUP(BF$2/12,{0,1500.001,4500.001,9000.001,35000.001,55000.001,80000.001},{0,105,555,1005,2755,5505,13505})</f>
        <v>52385</v>
      </c>
    </row>
    <row r="61" spans="1:58">
      <c r="A61" s="21"/>
      <c r="B61" s="22">
        <v>19000</v>
      </c>
      <c r="C61" s="27">
        <f>12*ROUND(MAX(($B61-3500)*{0.03,0.1,0.2,0.25,0.3,0.35,0.45}-{0,105,555,1005,2755,5505,13505},0),2)+LOOKUP(C$2/12,{0,1500.001,4500.001,9000.001,35000.001,55000.001,80000.001},{0.03,0.1,0.2,0.25,0.3,0.35,0.45})*C$2-LOOKUP(C$2/12,{0,1500.001,4500.001,9000.001,35000.001,55000.001,80000.001},{0,105,555,1005,2755,5505,13505})</f>
        <v>34440</v>
      </c>
      <c r="D61" s="27">
        <f>12*ROUND(MAX(($B61-3500)*{0.03,0.1,0.2,0.25,0.3,0.35,0.45}-{0,105,555,1005,2755,5505,13505},0),2)+LOOKUP(D$2/12,{0,1500.001,4500.001,9000.001,35000.001,55000.001,80000.001},{0.03,0.1,0.2,0.25,0.3,0.35,0.45})*D$2-LOOKUP(D$2/12,{0,1500.001,4500.001,9000.001,35000.001,55000.001,80000.001},{0,105,555,1005,2755,5505,13505})</f>
        <v>34446</v>
      </c>
      <c r="E61" s="27">
        <f>12*ROUND(MAX(($B61-3500)*{0.03,0.1,0.2,0.25,0.3,0.35,0.45}-{0,105,555,1005,2755,5505,13505},0),2)+LOOKUP(E$2/12,{0,1500.001,4500.001,9000.001,35000.001,55000.001,80000.001},{0.03,0.1,0.2,0.25,0.3,0.35,0.45})*E$2-LOOKUP(E$2/12,{0,1500.001,4500.001,9000.001,35000.001,55000.001,80000.001},{0,105,555,1005,2755,5505,13505})</f>
        <v>34452</v>
      </c>
      <c r="F61" s="27">
        <f>12*ROUND(MAX(($B61-3500)*{0.03,0.1,0.2,0.25,0.3,0.35,0.45}-{0,105,555,1005,2755,5505,13505},0),2)+LOOKUP(F$2/12,{0,1500.001,4500.001,9000.001,35000.001,55000.001,80000.001},{0.03,0.1,0.2,0.25,0.3,0.35,0.45})*F$2-LOOKUP(F$2/12,{0,1500.001,4500.001,9000.001,35000.001,55000.001,80000.001},{0,105,555,1005,2755,5505,13505})</f>
        <v>34458</v>
      </c>
      <c r="G61" s="27">
        <f>12*ROUND(MAX(($B61-3500)*{0.03,0.1,0.2,0.25,0.3,0.35,0.45}-{0,105,555,1005,2755,5505,13505},0),2)+LOOKUP(G$2/12,{0,1500.001,4500.001,9000.001,35000.001,55000.001,80000.001},{0.03,0.1,0.2,0.25,0.3,0.35,0.45})*G$2-LOOKUP(G$2/12,{0,1500.001,4500.001,9000.001,35000.001,55000.001,80000.001},{0,105,555,1005,2755,5505,13505})</f>
        <v>34464</v>
      </c>
      <c r="H61" s="27">
        <f>12*ROUND(MAX(($B61-3500)*{0.03,0.1,0.2,0.25,0.3,0.35,0.45}-{0,105,555,1005,2755,5505,13505},0),2)+LOOKUP(H$2/12,{0,1500.001,4500.001,9000.001,35000.001,55000.001,80000.001},{0.03,0.1,0.2,0.25,0.3,0.35,0.45})*H$2-LOOKUP(H$2/12,{0,1500.001,4500.001,9000.001,35000.001,55000.001,80000.001},{0,105,555,1005,2755,5505,13505})</f>
        <v>34470</v>
      </c>
      <c r="I61" s="27">
        <f>12*ROUND(MAX(($B61-3500)*{0.03,0.1,0.2,0.25,0.3,0.35,0.45}-{0,105,555,1005,2755,5505,13505},0),2)+LOOKUP(I$2/12,{0,1500.001,4500.001,9000.001,35000.001,55000.001,80000.001},{0.03,0.1,0.2,0.25,0.3,0.35,0.45})*I$2-LOOKUP(I$2/12,{0,1500.001,4500.001,9000.001,35000.001,55000.001,80000.001},{0,105,555,1005,2755,5505,13505})</f>
        <v>34476</v>
      </c>
      <c r="J61" s="27">
        <f>12*ROUND(MAX(($B61-3500)*{0.03,0.1,0.2,0.25,0.3,0.35,0.45}-{0,105,555,1005,2755,5505,13505},0),2)+LOOKUP(J$2/12,{0,1500.001,4500.001,9000.001,35000.001,55000.001,80000.001},{0.03,0.1,0.2,0.25,0.3,0.35,0.45})*J$2-LOOKUP(J$2/12,{0,1500.001,4500.001,9000.001,35000.001,55000.001,80000.001},{0,105,555,1005,2755,5505,13505})</f>
        <v>34482</v>
      </c>
      <c r="K61" s="27">
        <f>12*ROUND(MAX(($B61-3500)*{0.03,0.1,0.2,0.25,0.3,0.35,0.45}-{0,105,555,1005,2755,5505,13505},0),2)+LOOKUP(K$2/12,{0,1500.001,4500.001,9000.001,35000.001,55000.001,80000.001},{0.03,0.1,0.2,0.25,0.3,0.35,0.45})*K$2-LOOKUP(K$2/12,{0,1500.001,4500.001,9000.001,35000.001,55000.001,80000.001},{0,105,555,1005,2755,5505,13505})</f>
        <v>34488</v>
      </c>
      <c r="L61" s="27">
        <f>12*ROUND(MAX(($B61-3500)*{0.03,0.1,0.2,0.25,0.3,0.35,0.45}-{0,105,555,1005,2755,5505,13505},0),2)+LOOKUP(L$2/12,{0,1500.001,4500.001,9000.001,35000.001,55000.001,80000.001},{0.03,0.1,0.2,0.25,0.3,0.35,0.45})*L$2-LOOKUP(L$2/12,{0,1500.001,4500.001,9000.001,35000.001,55000.001,80000.001},{0,105,555,1005,2755,5505,13505})</f>
        <v>34494</v>
      </c>
      <c r="M61" s="13">
        <f>12*ROUND(MAX(($B61-3500)*{0.03,0.1,0.2,0.25,0.3,0.35,0.45}-{0,105,555,1005,2755,5505,13505},0),2)+LOOKUP(M$2/12,{0,1500.001,4500.001,9000.001,35000.001,55000.001,80000.001},{0.03,0.1,0.2,0.25,0.3,0.35,0.45})*M$2-LOOKUP(M$2/12,{0,1500.001,4500.001,9000.001,35000.001,55000.001,80000.001},{0,105,555,1005,2755,5505,13505})</f>
        <v>34500</v>
      </c>
      <c r="N61" s="27">
        <f>12*ROUND(MAX(($B61-3500)*{0.03,0.1,0.2,0.25,0.3,0.35,0.45}-{0,105,555,1005,2755,5505,13505},0),2)+LOOKUP(N$2/12,{0,1500.001,4500.001,9000.001,35000.001,55000.001,80000.001},{0.03,0.1,0.2,0.25,0.3,0.35,0.45})*N$2-LOOKUP(N$2/12,{0,1500.001,4500.001,9000.001,35000.001,55000.001,80000.001},{0,105,555,1005,2755,5505,13505})</f>
        <v>34515</v>
      </c>
      <c r="O61" s="27">
        <f>12*ROUND(MAX(($B61-3500)*{0.03,0.1,0.2,0.25,0.3,0.35,0.45}-{0,105,555,1005,2755,5505,13505},0),2)+LOOKUP(O$2/12,{0,1500.001,4500.001,9000.001,35000.001,55000.001,80000.001},{0.03,0.1,0.2,0.25,0.3,0.35,0.45})*O$2-LOOKUP(O$2/12,{0,1500.001,4500.001,9000.001,35000.001,55000.001,80000.001},{0,105,555,1005,2755,5505,13505})</f>
        <v>34530</v>
      </c>
      <c r="P61" s="27">
        <f>12*ROUND(MAX(($B61-3500)*{0.03,0.1,0.2,0.25,0.3,0.35,0.45}-{0,105,555,1005,2755,5505,13505},0),2)+LOOKUP(P$2/12,{0,1500.001,4500.001,9000.001,35000.001,55000.001,80000.001},{0.03,0.1,0.2,0.25,0.3,0.35,0.45})*P$2-LOOKUP(P$2/12,{0,1500.001,4500.001,9000.001,35000.001,55000.001,80000.001},{0,105,555,1005,2755,5505,13505})</f>
        <v>34545</v>
      </c>
      <c r="Q61" s="27">
        <f>12*ROUND(MAX(($B61-3500)*{0.03,0.1,0.2,0.25,0.3,0.35,0.45}-{0,105,555,1005,2755,5505,13505},0),2)+LOOKUP(Q$2/12,{0,1500.001,4500.001,9000.001,35000.001,55000.001,80000.001},{0.03,0.1,0.2,0.25,0.3,0.35,0.45})*Q$2-LOOKUP(Q$2/12,{0,1500.001,4500.001,9000.001,35000.001,55000.001,80000.001},{0,105,555,1005,2755,5505,13505})</f>
        <v>34560</v>
      </c>
      <c r="R61" s="27">
        <f>12*ROUND(MAX(($B61-3500)*{0.03,0.1,0.2,0.25,0.3,0.35,0.45}-{0,105,555,1005,2755,5505,13505},0),2)+LOOKUP(R$2/12,{0,1500.001,4500.001,9000.001,35000.001,55000.001,80000.001},{0.03,0.1,0.2,0.25,0.3,0.35,0.45})*R$2-LOOKUP(R$2/12,{0,1500.001,4500.001,9000.001,35000.001,55000.001,80000.001},{0,105,555,1005,2755,5505,13505})</f>
        <v>34575</v>
      </c>
      <c r="S61" s="27">
        <f>12*ROUND(MAX(($B61-3500)*{0.03,0.1,0.2,0.25,0.3,0.35,0.45}-{0,105,555,1005,2755,5505,13505},0),2)+LOOKUP(S$2/12,{0,1500.001,4500.001,9000.001,35000.001,55000.001,80000.001},{0.03,0.1,0.2,0.25,0.3,0.35,0.45})*S$2-LOOKUP(S$2/12,{0,1500.001,4500.001,9000.001,35000.001,55000.001,80000.001},{0,105,555,1005,2755,5505,13505})</f>
        <v>34590</v>
      </c>
      <c r="T61" s="2">
        <f>12*ROUND(MAX(($B61-3500)*{0.03,0.1,0.2,0.25,0.3,0.35,0.45}-{0,105,555,1005,2755,5505,13505},0),2)+LOOKUP(T$2/12,{0,1500.001,4500.001,9000.001,35000.001,55000.001,80000.001},{0.03,0.1,0.2,0.25,0.3,0.35,0.45})*T$2-LOOKUP(T$2/12,{0,1500.001,4500.001,9000.001,35000.001,55000.001,80000.001},{0,105,555,1005,2755,5505,13505})</f>
        <v>34605</v>
      </c>
      <c r="U61" s="2">
        <f>12*ROUND(MAX(($B61-3500)*{0.03,0.1,0.2,0.25,0.3,0.35,0.45}-{0,105,555,1005,2755,5505,13505},0),2)+LOOKUP(U$2/12,{0,1500.001,4500.001,9000.001,35000.001,55000.001,80000.001},{0.03,0.1,0.2,0.25,0.3,0.35,0.45})*U$2-LOOKUP(U$2/12,{0,1500.001,4500.001,9000.001,35000.001,55000.001,80000.001},{0,105,555,1005,2755,5505,13505})</f>
        <v>34620</v>
      </c>
      <c r="V61" s="2">
        <f>12*ROUND(MAX(($B61-3500)*{0.03,0.1,0.2,0.25,0.3,0.35,0.45}-{0,105,555,1005,2755,5505,13505},0),2)+LOOKUP(V$2/12,{0,1500.001,4500.001,9000.001,35000.001,55000.001,80000.001},{0.03,0.1,0.2,0.25,0.3,0.35,0.45})*V$2-LOOKUP(V$2/12,{0,1500.001,4500.001,9000.001,35000.001,55000.001,80000.001},{0,105,555,1005,2755,5505,13505})</f>
        <v>34635</v>
      </c>
      <c r="W61" s="2">
        <f>12*ROUND(MAX(($B61-3500)*{0.03,0.1,0.2,0.25,0.3,0.35,0.45}-{0,105,555,1005,2755,5505,13505},0),2)+LOOKUP(W$2/12,{0,1500.001,4500.001,9000.001,35000.001,55000.001,80000.001},{0.03,0.1,0.2,0.25,0.3,0.35,0.45})*W$2-LOOKUP(W$2/12,{0,1500.001,4500.001,9000.001,35000.001,55000.001,80000.001},{0,105,555,1005,2755,5505,13505})</f>
        <v>34650</v>
      </c>
      <c r="X61" s="2">
        <f>12*ROUND(MAX(($B61-3500)*{0.03,0.1,0.2,0.25,0.3,0.35,0.45}-{0,105,555,1005,2755,5505,13505},0),2)+LOOKUP(X$2/12,{0,1500.001,4500.001,9000.001,35000.001,55000.001,80000.001},{0.03,0.1,0.2,0.25,0.3,0.35,0.45})*X$2-LOOKUP(X$2/12,{0,1500.001,4500.001,9000.001,35000.001,55000.001,80000.001},{0,105,555,1005,2755,5505,13505})</f>
        <v>34665</v>
      </c>
      <c r="Y61" s="2">
        <f>12*ROUND(MAX(($B61-3500)*{0.03,0.1,0.2,0.25,0.3,0.35,0.45}-{0,105,555,1005,2755,5505,13505},0),2)+LOOKUP(Y$2/12,{0,1500.001,4500.001,9000.001,35000.001,55000.001,80000.001},{0.03,0.1,0.2,0.25,0.3,0.35,0.45})*Y$2-LOOKUP(Y$2/12,{0,1500.001,4500.001,9000.001,35000.001,55000.001,80000.001},{0,105,555,1005,2755,5505,13505})</f>
        <v>34680</v>
      </c>
      <c r="Z61" s="2">
        <f>12*ROUND(MAX(($B61-3500)*{0.03,0.1,0.2,0.25,0.3,0.35,0.45}-{0,105,555,1005,2755,5505,13505},0),2)+LOOKUP(Z$2/12,{0,1500.001,4500.001,9000.001,35000.001,55000.001,80000.001},{0.03,0.1,0.2,0.25,0.3,0.35,0.45})*Z$2-LOOKUP(Z$2/12,{0,1500.001,4500.001,9000.001,35000.001,55000.001,80000.001},{0,105,555,1005,2755,5505,13505})</f>
        <v>34695</v>
      </c>
      <c r="AA61" s="2">
        <f>12*ROUND(MAX(($B61-3500)*{0.03,0.1,0.2,0.25,0.3,0.35,0.45}-{0,105,555,1005,2755,5505,13505},0),2)+LOOKUP(AA$2/12,{0,1500.001,4500.001,9000.001,35000.001,55000.001,80000.001},{0.03,0.1,0.2,0.25,0.3,0.35,0.45})*AA$2-LOOKUP(AA$2/12,{0,1500.001,4500.001,9000.001,35000.001,55000.001,80000.001},{0,105,555,1005,2755,5505,13505})</f>
        <v>34710</v>
      </c>
      <c r="AB61" s="2">
        <f>12*ROUND(MAX(($B61-3500)*{0.03,0.1,0.2,0.25,0.3,0.35,0.45}-{0,105,555,1005,2755,5505,13505},0),2)+LOOKUP(AB$2/12,{0,1500.001,4500.001,9000.001,35000.001,55000.001,80000.001},{0.03,0.1,0.2,0.25,0.3,0.35,0.45})*AB$2-LOOKUP(AB$2/12,{0,1500.001,4500.001,9000.001,35000.001,55000.001,80000.001},{0,105,555,1005,2755,5505,13505})</f>
        <v>34725</v>
      </c>
      <c r="AC61" s="12">
        <f>12*ROUND(MAX(($B61-3500)*{0.03,0.1,0.2,0.25,0.3,0.35,0.45}-{0,105,555,1005,2755,5505,13505},0),2)+LOOKUP(AC$2/12,{0,1500.001,4500.001,9000.001,35000.001,55000.001,80000.001},{0.03,0.1,0.2,0.25,0.3,0.35,0.45})*AC$2-LOOKUP(AC$2/12,{0,1500.001,4500.001,9000.001,35000.001,55000.001,80000.001},{0,105,555,1005,2755,5505,13505})</f>
        <v>34740</v>
      </c>
      <c r="AD61" s="2">
        <f>12*ROUND(MAX(($B61-3500)*{0.03,0.1,0.2,0.25,0.3,0.35,0.45}-{0,105,555,1005,2755,5505,13505},0),2)+LOOKUP(AD$2/12,{0,1500.001,4500.001,9000.001,35000.001,55000.001,80000.001},{0.03,0.1,0.2,0.25,0.3,0.35,0.45})*AD$2-LOOKUP(AD$2/12,{0,1500.001,4500.001,9000.001,35000.001,55000.001,80000.001},{0,105,555,1005,2755,5505,13505})</f>
        <v>34770</v>
      </c>
      <c r="AE61" s="2">
        <f>12*ROUND(MAX(($B61-3500)*{0.03,0.1,0.2,0.25,0.3,0.35,0.45}-{0,105,555,1005,2755,5505,13505},0),2)+LOOKUP(AE$2/12,{0,1500.001,4500.001,9000.001,35000.001,55000.001,80000.001},{0.03,0.1,0.2,0.25,0.3,0.35,0.45})*AE$2-LOOKUP(AE$2/12,{0,1500.001,4500.001,9000.001,35000.001,55000.001,80000.001},{0,105,555,1005,2755,5505,13505})</f>
        <v>34800</v>
      </c>
      <c r="AF61" s="2">
        <f>12*ROUND(MAX(($B61-3500)*{0.03,0.1,0.2,0.25,0.3,0.35,0.45}-{0,105,555,1005,2755,5505,13505},0),2)+LOOKUP(AF$2/12,{0,1500.001,4500.001,9000.001,35000.001,55000.001,80000.001},{0.03,0.1,0.2,0.25,0.3,0.35,0.45})*AF$2-LOOKUP(AF$2/12,{0,1500.001,4500.001,9000.001,35000.001,55000.001,80000.001},{0,105,555,1005,2755,5505,13505})</f>
        <v>34830</v>
      </c>
      <c r="AG61" s="2">
        <f>12*ROUND(MAX(($B61-3500)*{0.03,0.1,0.2,0.25,0.3,0.35,0.45}-{0,105,555,1005,2755,5505,13505},0),2)+LOOKUP(AG$2/12,{0,1500.001,4500.001,9000.001,35000.001,55000.001,80000.001},{0.03,0.1,0.2,0.25,0.3,0.35,0.45})*AG$2-LOOKUP(AG$2/12,{0,1500.001,4500.001,9000.001,35000.001,55000.001,80000.001},{0,105,555,1005,2755,5505,13505})</f>
        <v>34860</v>
      </c>
      <c r="AH61" s="2">
        <f>12*ROUND(MAX(($B61-3500)*{0.03,0.1,0.2,0.25,0.3,0.35,0.45}-{0,105,555,1005,2755,5505,13505},0),2)+LOOKUP(AH$2/12,{0,1500.001,4500.001,9000.001,35000.001,55000.001,80000.001},{0.03,0.1,0.2,0.25,0.3,0.35,0.45})*AH$2-LOOKUP(AH$2/12,{0,1500.001,4500.001,9000.001,35000.001,55000.001,80000.001},{0,105,555,1005,2755,5505,13505})</f>
        <v>34890</v>
      </c>
      <c r="AI61" s="2">
        <f>12*ROUND(MAX(($B61-3500)*{0.03,0.1,0.2,0.25,0.3,0.35,0.45}-{0,105,555,1005,2755,5505,13505},0),2)+LOOKUP(AI$2/12,{0,1500.001,4500.001,9000.001,35000.001,55000.001,80000.001},{0.03,0.1,0.2,0.25,0.3,0.35,0.45})*AI$2-LOOKUP(AI$2/12,{0,1500.001,4500.001,9000.001,35000.001,55000.001,80000.001},{0,105,555,1005,2755,5505,13505})</f>
        <v>34920</v>
      </c>
      <c r="AJ61" s="2">
        <f>12*ROUND(MAX(($B61-3500)*{0.03,0.1,0.2,0.25,0.3,0.35,0.45}-{0,105,555,1005,2755,5505,13505},0),2)+LOOKUP(AJ$2/12,{0,1500.001,4500.001,9000.001,35000.001,55000.001,80000.001},{0.03,0.1,0.2,0.25,0.3,0.35,0.45})*AJ$2-LOOKUP(AJ$2/12,{0,1500.001,4500.001,9000.001,35000.001,55000.001,80000.001},{0,105,555,1005,2755,5505,13505})</f>
        <v>34950</v>
      </c>
      <c r="AK61" s="2">
        <f>12*ROUND(MAX(($B61-3500)*{0.03,0.1,0.2,0.25,0.3,0.35,0.45}-{0,105,555,1005,2755,5505,13505},0),2)+LOOKUP(AK$2/12,{0,1500.001,4500.001,9000.001,35000.001,55000.001,80000.001},{0.03,0.1,0.2,0.25,0.3,0.35,0.45})*AK$2-LOOKUP(AK$2/12,{0,1500.001,4500.001,9000.001,35000.001,55000.001,80000.001},{0,105,555,1005,2755,5505,13505})</f>
        <v>34980</v>
      </c>
      <c r="AL61" s="2">
        <f>12*ROUND(MAX(($B61-3500)*{0.03,0.1,0.2,0.25,0.3,0.35,0.45}-{0,105,555,1005,2755,5505,13505},0),2)+LOOKUP(AL$2/12,{0,1500.001,4500.001,9000.001,35000.001,55000.001,80000.001},{0.03,0.1,0.2,0.25,0.3,0.35,0.45})*AL$2-LOOKUP(AL$2/12,{0,1500.001,4500.001,9000.001,35000.001,55000.001,80000.001},{0,105,555,1005,2755,5505,13505})</f>
        <v>36235</v>
      </c>
      <c r="AM61" s="2">
        <f>12*ROUND(MAX(($B61-3500)*{0.03,0.1,0.2,0.25,0.3,0.35,0.45}-{0,105,555,1005,2755,5505,13505},0),2)+LOOKUP(AM$2/12,{0,1500.001,4500.001,9000.001,35000.001,55000.001,80000.001},{0.03,0.1,0.2,0.25,0.3,0.35,0.45})*AM$2-LOOKUP(AM$2/12,{0,1500.001,4500.001,9000.001,35000.001,55000.001,80000.001},{0,105,555,1005,2755,5505,13505})</f>
        <v>36335</v>
      </c>
      <c r="AN61" s="2">
        <f>12*ROUND(MAX(($B61-3500)*{0.03,0.1,0.2,0.25,0.3,0.35,0.45}-{0,105,555,1005,2755,5505,13505},0),2)+LOOKUP(AN$2/12,{0,1500.001,4500.001,9000.001,35000.001,55000.001,80000.001},{0.03,0.1,0.2,0.25,0.3,0.35,0.45})*AN$2-LOOKUP(AN$2/12,{0,1500.001,4500.001,9000.001,35000.001,55000.001,80000.001},{0,105,555,1005,2755,5505,13505})</f>
        <v>36535</v>
      </c>
      <c r="AO61" s="2">
        <f>12*ROUND(MAX(($B61-3500)*{0.03,0.1,0.2,0.25,0.3,0.35,0.45}-{0,105,555,1005,2755,5505,13505},0),2)+LOOKUP(AO$2/12,{0,1500.001,4500.001,9000.001,35000.001,55000.001,80000.001},{0.03,0.1,0.2,0.25,0.3,0.35,0.45})*AO$2-LOOKUP(AO$2/12,{0,1500.001,4500.001,9000.001,35000.001,55000.001,80000.001},{0,105,555,1005,2755,5505,13505})</f>
        <v>36735</v>
      </c>
      <c r="AP61" s="2">
        <f>12*ROUND(MAX(($B61-3500)*{0.03,0.1,0.2,0.25,0.3,0.35,0.45}-{0,105,555,1005,2755,5505,13505},0),2)+LOOKUP(AP$2/12,{0,1500.001,4500.001,9000.001,35000.001,55000.001,80000.001},{0.03,0.1,0.2,0.25,0.3,0.35,0.45})*AP$2-LOOKUP(AP$2/12,{0,1500.001,4500.001,9000.001,35000.001,55000.001,80000.001},{0,105,555,1005,2755,5505,13505})</f>
        <v>36935</v>
      </c>
      <c r="AQ61" s="2">
        <f>12*ROUND(MAX(($B61-3500)*{0.03,0.1,0.2,0.25,0.3,0.35,0.45}-{0,105,555,1005,2755,5505,13505},0),2)+LOOKUP(AQ$2/12,{0,1500.001,4500.001,9000.001,35000.001,55000.001,80000.001},{0.03,0.1,0.2,0.25,0.3,0.35,0.45})*AQ$2-LOOKUP(AQ$2/12,{0,1500.001,4500.001,9000.001,35000.001,55000.001,80000.001},{0,105,555,1005,2755,5505,13505})</f>
        <v>37135</v>
      </c>
      <c r="AR61" s="2">
        <f>12*ROUND(MAX(($B61-3500)*{0.03,0.1,0.2,0.25,0.3,0.35,0.45}-{0,105,555,1005,2755,5505,13505},0),2)+LOOKUP(AR$2/12,{0,1500.001,4500.001,9000.001,35000.001,55000.001,80000.001},{0.03,0.1,0.2,0.25,0.3,0.35,0.45})*AR$2-LOOKUP(AR$2/12,{0,1500.001,4500.001,9000.001,35000.001,55000.001,80000.001},{0,105,555,1005,2755,5505,13505})</f>
        <v>37335</v>
      </c>
      <c r="AS61" s="2">
        <f>12*ROUND(MAX(($B61-3500)*{0.03,0.1,0.2,0.25,0.3,0.35,0.45}-{0,105,555,1005,2755,5505,13505},0),2)+LOOKUP(AS$2/12,{0,1500.001,4500.001,9000.001,35000.001,55000.001,80000.001},{0.03,0.1,0.2,0.25,0.3,0.35,0.45})*AS$2-LOOKUP(AS$2/12,{0,1500.001,4500.001,9000.001,35000.001,55000.001,80000.001},{0,105,555,1005,2755,5505,13505})</f>
        <v>37835</v>
      </c>
      <c r="AT61" s="12">
        <f>12*ROUND(MAX(($B61-3500)*{0.03,0.1,0.2,0.25,0.3,0.35,0.45}-{0,105,555,1005,2755,5505,13505},0),2)+LOOKUP(AT$2/12,{0,1500.001,4500.001,9000.001,35000.001,55000.001,80000.001},{0.03,0.1,0.2,0.25,0.3,0.35,0.45})*AT$2-LOOKUP(AT$2/12,{0,1500.001,4500.001,9000.001,35000.001,55000.001,80000.001},{0,105,555,1005,2755,5505,13505})</f>
        <v>38335</v>
      </c>
      <c r="AU61" s="2">
        <f>12*ROUND(MAX(($B61-3500)*{0.03,0.1,0.2,0.25,0.3,0.35,0.45}-{0,105,555,1005,2755,5505,13505},0),2)+LOOKUP(AU$2/12,{0,1500.001,4500.001,9000.001,35000.001,55000.001,80000.001},{0.03,0.1,0.2,0.25,0.3,0.35,0.45})*AU$2-LOOKUP(AU$2/12,{0,1500.001,4500.001,9000.001,35000.001,55000.001,80000.001},{0,105,555,1005,2755,5505,13505})</f>
        <v>38835</v>
      </c>
      <c r="AV61" s="2">
        <f>12*ROUND(MAX(($B61-3500)*{0.03,0.1,0.2,0.25,0.3,0.35,0.45}-{0,105,555,1005,2755,5505,13505},0),2)+LOOKUP(AV$2/12,{0,1500.001,4500.001,9000.001,35000.001,55000.001,80000.001},{0.03,0.1,0.2,0.25,0.3,0.35,0.45})*AV$2-LOOKUP(AV$2/12,{0,1500.001,4500.001,9000.001,35000.001,55000.001,80000.001},{0,105,555,1005,2755,5505,13505})</f>
        <v>39335</v>
      </c>
      <c r="AW61" s="2">
        <f>12*ROUND(MAX(($B61-3500)*{0.03,0.1,0.2,0.25,0.3,0.35,0.45}-{0,105,555,1005,2755,5505,13505},0),2)+LOOKUP(AW$2/12,{0,1500.001,4500.001,9000.001,35000.001,55000.001,80000.001},{0.03,0.1,0.2,0.25,0.3,0.35,0.45})*AW$2-LOOKUP(AW$2/12,{0,1500.001,4500.001,9000.001,35000.001,55000.001,80000.001},{0,105,555,1005,2755,5505,13505})</f>
        <v>44885</v>
      </c>
      <c r="AX61" s="2">
        <f>12*ROUND(MAX(($B61-3500)*{0.03,0.1,0.2,0.25,0.3,0.35,0.45}-{0,105,555,1005,2755,5505,13505},0),2)+LOOKUP(AX$2/12,{0,1500.001,4500.001,9000.001,35000.001,55000.001,80000.001},{0.03,0.1,0.2,0.25,0.3,0.35,0.45})*AX$2-LOOKUP(AX$2/12,{0,1500.001,4500.001,9000.001,35000.001,55000.001,80000.001},{0,105,555,1005,2755,5505,13505})</f>
        <v>45885</v>
      </c>
      <c r="AY61" s="2">
        <f>12*ROUND(MAX(($B61-3500)*{0.03,0.1,0.2,0.25,0.3,0.35,0.45}-{0,105,555,1005,2755,5505,13505},0),2)+LOOKUP(AY$2/12,{0,1500.001,4500.001,9000.001,35000.001,55000.001,80000.001},{0.03,0.1,0.2,0.25,0.3,0.35,0.45})*AY$2-LOOKUP(AY$2/12,{0,1500.001,4500.001,9000.001,35000.001,55000.001,80000.001},{0,105,555,1005,2755,5505,13505})</f>
        <v>46885</v>
      </c>
      <c r="AZ61" s="2">
        <f>12*ROUND(MAX(($B61-3500)*{0.03,0.1,0.2,0.25,0.3,0.35,0.45}-{0,105,555,1005,2755,5505,13505},0),2)+LOOKUP(AZ$2/12,{0,1500.001,4500.001,9000.001,35000.001,55000.001,80000.001},{0.03,0.1,0.2,0.25,0.3,0.35,0.45})*AZ$2-LOOKUP(AZ$2/12,{0,1500.001,4500.001,9000.001,35000.001,55000.001,80000.001},{0,105,555,1005,2755,5505,13505})</f>
        <v>47885</v>
      </c>
      <c r="BA61" s="2">
        <f>12*ROUND(MAX(($B61-3500)*{0.03,0.1,0.2,0.25,0.3,0.35,0.45}-{0,105,555,1005,2755,5505,13505},0),2)+LOOKUP(BA$2/12,{0,1500.001,4500.001,9000.001,35000.001,55000.001,80000.001},{0.03,0.1,0.2,0.25,0.3,0.35,0.45})*BA$2-LOOKUP(BA$2/12,{0,1500.001,4500.001,9000.001,35000.001,55000.001,80000.001},{0,105,555,1005,2755,5505,13505})</f>
        <v>48885</v>
      </c>
      <c r="BB61" s="2">
        <f>12*ROUND(MAX(($B61-3500)*{0.03,0.1,0.2,0.25,0.3,0.35,0.45}-{0,105,555,1005,2755,5505,13505},0),2)+LOOKUP(BB$2/12,{0,1500.001,4500.001,9000.001,35000.001,55000.001,80000.001},{0.03,0.1,0.2,0.25,0.3,0.35,0.45})*BB$2-LOOKUP(BB$2/12,{0,1500.001,4500.001,9000.001,35000.001,55000.001,80000.001},{0,105,555,1005,2755,5505,13505})</f>
        <v>49885</v>
      </c>
      <c r="BC61" s="2">
        <f>12*ROUND(MAX(($B61-3500)*{0.03,0.1,0.2,0.25,0.3,0.35,0.45}-{0,105,555,1005,2755,5505,13505},0),2)+LOOKUP(BC$2/12,{0,1500.001,4500.001,9000.001,35000.001,55000.001,80000.001},{0.03,0.1,0.2,0.25,0.3,0.35,0.45})*BC$2-LOOKUP(BC$2/12,{0,1500.001,4500.001,9000.001,35000.001,55000.001,80000.001},{0,105,555,1005,2755,5505,13505})</f>
        <v>50885</v>
      </c>
      <c r="BD61" s="2">
        <f>12*ROUND(MAX(($B61-3500)*{0.03,0.1,0.2,0.25,0.3,0.35,0.45}-{0,105,555,1005,2755,5505,13505},0),2)+LOOKUP(BD$2/12,{0,1500.001,4500.001,9000.001,35000.001,55000.001,80000.001},{0.03,0.1,0.2,0.25,0.3,0.35,0.45})*BD$2-LOOKUP(BD$2/12,{0,1500.001,4500.001,9000.001,35000.001,55000.001,80000.001},{0,105,555,1005,2755,5505,13505})</f>
        <v>51885</v>
      </c>
      <c r="BE61" s="2">
        <f>12*ROUND(MAX(($B61-3500)*{0.03,0.1,0.2,0.25,0.3,0.35,0.45}-{0,105,555,1005,2755,5505,13505},0),2)+LOOKUP(BE$2/12,{0,1500.001,4500.001,9000.001,35000.001,55000.001,80000.001},{0.03,0.1,0.2,0.25,0.3,0.35,0.45})*BE$2-LOOKUP(BE$2/12,{0,1500.001,4500.001,9000.001,35000.001,55000.001,80000.001},{0,105,555,1005,2755,5505,13505})</f>
        <v>52885</v>
      </c>
      <c r="BF61" s="2">
        <f>12*ROUND(MAX(($B61-3500)*{0.03,0.1,0.2,0.25,0.3,0.35,0.45}-{0,105,555,1005,2755,5505,13505},0),2)+LOOKUP(BF$2/12,{0,1500.001,4500.001,9000.001,35000.001,55000.001,80000.001},{0.03,0.1,0.2,0.25,0.3,0.35,0.45})*BF$2-LOOKUP(BF$2/12,{0,1500.001,4500.001,9000.001,35000.001,55000.001,80000.001},{0,105,555,1005,2755,5505,13505})</f>
        <v>53885</v>
      </c>
    </row>
    <row r="62" spans="1:58">
      <c r="A62" s="21"/>
      <c r="B62" s="22">
        <v>19500</v>
      </c>
      <c r="C62" s="27">
        <f>12*ROUND(MAX(($B62-3500)*{0.03,0.1,0.2,0.25,0.3,0.35,0.45}-{0,105,555,1005,2755,5505,13505},0),2)+LOOKUP(C$2/12,{0,1500.001,4500.001,9000.001,35000.001,55000.001,80000.001},{0.03,0.1,0.2,0.25,0.3,0.35,0.45})*C$2-LOOKUP(C$2/12,{0,1500.001,4500.001,9000.001,35000.001,55000.001,80000.001},{0,105,555,1005,2755,5505,13505})</f>
        <v>35940</v>
      </c>
      <c r="D62" s="27">
        <f>12*ROUND(MAX(($B62-3500)*{0.03,0.1,0.2,0.25,0.3,0.35,0.45}-{0,105,555,1005,2755,5505,13505},0),2)+LOOKUP(D$2/12,{0,1500.001,4500.001,9000.001,35000.001,55000.001,80000.001},{0.03,0.1,0.2,0.25,0.3,0.35,0.45})*D$2-LOOKUP(D$2/12,{0,1500.001,4500.001,9000.001,35000.001,55000.001,80000.001},{0,105,555,1005,2755,5505,13505})</f>
        <v>35946</v>
      </c>
      <c r="E62" s="27">
        <f>12*ROUND(MAX(($B62-3500)*{0.03,0.1,0.2,0.25,0.3,0.35,0.45}-{0,105,555,1005,2755,5505,13505},0),2)+LOOKUP(E$2/12,{0,1500.001,4500.001,9000.001,35000.001,55000.001,80000.001},{0.03,0.1,0.2,0.25,0.3,0.35,0.45})*E$2-LOOKUP(E$2/12,{0,1500.001,4500.001,9000.001,35000.001,55000.001,80000.001},{0,105,555,1005,2755,5505,13505})</f>
        <v>35952</v>
      </c>
      <c r="F62" s="27">
        <f>12*ROUND(MAX(($B62-3500)*{0.03,0.1,0.2,0.25,0.3,0.35,0.45}-{0,105,555,1005,2755,5505,13505},0),2)+LOOKUP(F$2/12,{0,1500.001,4500.001,9000.001,35000.001,55000.001,80000.001},{0.03,0.1,0.2,0.25,0.3,0.35,0.45})*F$2-LOOKUP(F$2/12,{0,1500.001,4500.001,9000.001,35000.001,55000.001,80000.001},{0,105,555,1005,2755,5505,13505})</f>
        <v>35958</v>
      </c>
      <c r="G62" s="27">
        <f>12*ROUND(MAX(($B62-3500)*{0.03,0.1,0.2,0.25,0.3,0.35,0.45}-{0,105,555,1005,2755,5505,13505},0),2)+LOOKUP(G$2/12,{0,1500.001,4500.001,9000.001,35000.001,55000.001,80000.001},{0.03,0.1,0.2,0.25,0.3,0.35,0.45})*G$2-LOOKUP(G$2/12,{0,1500.001,4500.001,9000.001,35000.001,55000.001,80000.001},{0,105,555,1005,2755,5505,13505})</f>
        <v>35964</v>
      </c>
      <c r="H62" s="27">
        <f>12*ROUND(MAX(($B62-3500)*{0.03,0.1,0.2,0.25,0.3,0.35,0.45}-{0,105,555,1005,2755,5505,13505},0),2)+LOOKUP(H$2/12,{0,1500.001,4500.001,9000.001,35000.001,55000.001,80000.001},{0.03,0.1,0.2,0.25,0.3,0.35,0.45})*H$2-LOOKUP(H$2/12,{0,1500.001,4500.001,9000.001,35000.001,55000.001,80000.001},{0,105,555,1005,2755,5505,13505})</f>
        <v>35970</v>
      </c>
      <c r="I62" s="27">
        <f>12*ROUND(MAX(($B62-3500)*{0.03,0.1,0.2,0.25,0.3,0.35,0.45}-{0,105,555,1005,2755,5505,13505},0),2)+LOOKUP(I$2/12,{0,1500.001,4500.001,9000.001,35000.001,55000.001,80000.001},{0.03,0.1,0.2,0.25,0.3,0.35,0.45})*I$2-LOOKUP(I$2/12,{0,1500.001,4500.001,9000.001,35000.001,55000.001,80000.001},{0,105,555,1005,2755,5505,13505})</f>
        <v>35976</v>
      </c>
      <c r="J62" s="27">
        <f>12*ROUND(MAX(($B62-3500)*{0.03,0.1,0.2,0.25,0.3,0.35,0.45}-{0,105,555,1005,2755,5505,13505},0),2)+LOOKUP(J$2/12,{0,1500.001,4500.001,9000.001,35000.001,55000.001,80000.001},{0.03,0.1,0.2,0.25,0.3,0.35,0.45})*J$2-LOOKUP(J$2/12,{0,1500.001,4500.001,9000.001,35000.001,55000.001,80000.001},{0,105,555,1005,2755,5505,13505})</f>
        <v>35982</v>
      </c>
      <c r="K62" s="27">
        <f>12*ROUND(MAX(($B62-3500)*{0.03,0.1,0.2,0.25,0.3,0.35,0.45}-{0,105,555,1005,2755,5505,13505},0),2)+LOOKUP(K$2/12,{0,1500.001,4500.001,9000.001,35000.001,55000.001,80000.001},{0.03,0.1,0.2,0.25,0.3,0.35,0.45})*K$2-LOOKUP(K$2/12,{0,1500.001,4500.001,9000.001,35000.001,55000.001,80000.001},{0,105,555,1005,2755,5505,13505})</f>
        <v>35988</v>
      </c>
      <c r="L62" s="27">
        <f>12*ROUND(MAX(($B62-3500)*{0.03,0.1,0.2,0.25,0.3,0.35,0.45}-{0,105,555,1005,2755,5505,13505},0),2)+LOOKUP(L$2/12,{0,1500.001,4500.001,9000.001,35000.001,55000.001,80000.001},{0.03,0.1,0.2,0.25,0.3,0.35,0.45})*L$2-LOOKUP(L$2/12,{0,1500.001,4500.001,9000.001,35000.001,55000.001,80000.001},{0,105,555,1005,2755,5505,13505})</f>
        <v>35994</v>
      </c>
      <c r="M62" s="13">
        <f>12*ROUND(MAX(($B62-3500)*{0.03,0.1,0.2,0.25,0.3,0.35,0.45}-{0,105,555,1005,2755,5505,13505},0),2)+LOOKUP(M$2/12,{0,1500.001,4500.001,9000.001,35000.001,55000.001,80000.001},{0.03,0.1,0.2,0.25,0.3,0.35,0.45})*M$2-LOOKUP(M$2/12,{0,1500.001,4500.001,9000.001,35000.001,55000.001,80000.001},{0,105,555,1005,2755,5505,13505})</f>
        <v>36000</v>
      </c>
      <c r="N62" s="27">
        <f>12*ROUND(MAX(($B62-3500)*{0.03,0.1,0.2,0.25,0.3,0.35,0.45}-{0,105,555,1005,2755,5505,13505},0),2)+LOOKUP(N$2/12,{0,1500.001,4500.001,9000.001,35000.001,55000.001,80000.001},{0.03,0.1,0.2,0.25,0.3,0.35,0.45})*N$2-LOOKUP(N$2/12,{0,1500.001,4500.001,9000.001,35000.001,55000.001,80000.001},{0,105,555,1005,2755,5505,13505})</f>
        <v>36015</v>
      </c>
      <c r="O62" s="27">
        <f>12*ROUND(MAX(($B62-3500)*{0.03,0.1,0.2,0.25,0.3,0.35,0.45}-{0,105,555,1005,2755,5505,13505},0),2)+LOOKUP(O$2/12,{0,1500.001,4500.001,9000.001,35000.001,55000.001,80000.001},{0.03,0.1,0.2,0.25,0.3,0.35,0.45})*O$2-LOOKUP(O$2/12,{0,1500.001,4500.001,9000.001,35000.001,55000.001,80000.001},{0,105,555,1005,2755,5505,13505})</f>
        <v>36030</v>
      </c>
      <c r="P62" s="27">
        <f>12*ROUND(MAX(($B62-3500)*{0.03,0.1,0.2,0.25,0.3,0.35,0.45}-{0,105,555,1005,2755,5505,13505},0),2)+LOOKUP(P$2/12,{0,1500.001,4500.001,9000.001,35000.001,55000.001,80000.001},{0.03,0.1,0.2,0.25,0.3,0.35,0.45})*P$2-LOOKUP(P$2/12,{0,1500.001,4500.001,9000.001,35000.001,55000.001,80000.001},{0,105,555,1005,2755,5505,13505})</f>
        <v>36045</v>
      </c>
      <c r="Q62" s="27">
        <f>12*ROUND(MAX(($B62-3500)*{0.03,0.1,0.2,0.25,0.3,0.35,0.45}-{0,105,555,1005,2755,5505,13505},0),2)+LOOKUP(Q$2/12,{0,1500.001,4500.001,9000.001,35000.001,55000.001,80000.001},{0.03,0.1,0.2,0.25,0.3,0.35,0.45})*Q$2-LOOKUP(Q$2/12,{0,1500.001,4500.001,9000.001,35000.001,55000.001,80000.001},{0,105,555,1005,2755,5505,13505})</f>
        <v>36060</v>
      </c>
      <c r="R62" s="27">
        <f>12*ROUND(MAX(($B62-3500)*{0.03,0.1,0.2,0.25,0.3,0.35,0.45}-{0,105,555,1005,2755,5505,13505},0),2)+LOOKUP(R$2/12,{0,1500.001,4500.001,9000.001,35000.001,55000.001,80000.001},{0.03,0.1,0.2,0.25,0.3,0.35,0.45})*R$2-LOOKUP(R$2/12,{0,1500.001,4500.001,9000.001,35000.001,55000.001,80000.001},{0,105,555,1005,2755,5505,13505})</f>
        <v>36075</v>
      </c>
      <c r="S62" s="27">
        <f>12*ROUND(MAX(($B62-3500)*{0.03,0.1,0.2,0.25,0.3,0.35,0.45}-{0,105,555,1005,2755,5505,13505},0),2)+LOOKUP(S$2/12,{0,1500.001,4500.001,9000.001,35000.001,55000.001,80000.001},{0.03,0.1,0.2,0.25,0.3,0.35,0.45})*S$2-LOOKUP(S$2/12,{0,1500.001,4500.001,9000.001,35000.001,55000.001,80000.001},{0,105,555,1005,2755,5505,13505})</f>
        <v>36090</v>
      </c>
      <c r="T62" s="2">
        <f>12*ROUND(MAX(($B62-3500)*{0.03,0.1,0.2,0.25,0.3,0.35,0.45}-{0,105,555,1005,2755,5505,13505},0),2)+LOOKUP(T$2/12,{0,1500.001,4500.001,9000.001,35000.001,55000.001,80000.001},{0.03,0.1,0.2,0.25,0.3,0.35,0.45})*T$2-LOOKUP(T$2/12,{0,1500.001,4500.001,9000.001,35000.001,55000.001,80000.001},{0,105,555,1005,2755,5505,13505})</f>
        <v>36105</v>
      </c>
      <c r="U62" s="2">
        <f>12*ROUND(MAX(($B62-3500)*{0.03,0.1,0.2,0.25,0.3,0.35,0.45}-{0,105,555,1005,2755,5505,13505},0),2)+LOOKUP(U$2/12,{0,1500.001,4500.001,9000.001,35000.001,55000.001,80000.001},{0.03,0.1,0.2,0.25,0.3,0.35,0.45})*U$2-LOOKUP(U$2/12,{0,1500.001,4500.001,9000.001,35000.001,55000.001,80000.001},{0,105,555,1005,2755,5505,13505})</f>
        <v>36120</v>
      </c>
      <c r="V62" s="2">
        <f>12*ROUND(MAX(($B62-3500)*{0.03,0.1,0.2,0.25,0.3,0.35,0.45}-{0,105,555,1005,2755,5505,13505},0),2)+LOOKUP(V$2/12,{0,1500.001,4500.001,9000.001,35000.001,55000.001,80000.001},{0.03,0.1,0.2,0.25,0.3,0.35,0.45})*V$2-LOOKUP(V$2/12,{0,1500.001,4500.001,9000.001,35000.001,55000.001,80000.001},{0,105,555,1005,2755,5505,13505})</f>
        <v>36135</v>
      </c>
      <c r="W62" s="2">
        <f>12*ROUND(MAX(($B62-3500)*{0.03,0.1,0.2,0.25,0.3,0.35,0.45}-{0,105,555,1005,2755,5505,13505},0),2)+LOOKUP(W$2/12,{0,1500.001,4500.001,9000.001,35000.001,55000.001,80000.001},{0.03,0.1,0.2,0.25,0.3,0.35,0.45})*W$2-LOOKUP(W$2/12,{0,1500.001,4500.001,9000.001,35000.001,55000.001,80000.001},{0,105,555,1005,2755,5505,13505})</f>
        <v>36150</v>
      </c>
      <c r="X62" s="2">
        <f>12*ROUND(MAX(($B62-3500)*{0.03,0.1,0.2,0.25,0.3,0.35,0.45}-{0,105,555,1005,2755,5505,13505},0),2)+LOOKUP(X$2/12,{0,1500.001,4500.001,9000.001,35000.001,55000.001,80000.001},{0.03,0.1,0.2,0.25,0.3,0.35,0.45})*X$2-LOOKUP(X$2/12,{0,1500.001,4500.001,9000.001,35000.001,55000.001,80000.001},{0,105,555,1005,2755,5505,13505})</f>
        <v>36165</v>
      </c>
      <c r="Y62" s="2">
        <f>12*ROUND(MAX(($B62-3500)*{0.03,0.1,0.2,0.25,0.3,0.35,0.45}-{0,105,555,1005,2755,5505,13505},0),2)+LOOKUP(Y$2/12,{0,1500.001,4500.001,9000.001,35000.001,55000.001,80000.001},{0.03,0.1,0.2,0.25,0.3,0.35,0.45})*Y$2-LOOKUP(Y$2/12,{0,1500.001,4500.001,9000.001,35000.001,55000.001,80000.001},{0,105,555,1005,2755,5505,13505})</f>
        <v>36180</v>
      </c>
      <c r="Z62" s="2">
        <f>12*ROUND(MAX(($B62-3500)*{0.03,0.1,0.2,0.25,0.3,0.35,0.45}-{0,105,555,1005,2755,5505,13505},0),2)+LOOKUP(Z$2/12,{0,1500.001,4500.001,9000.001,35000.001,55000.001,80000.001},{0.03,0.1,0.2,0.25,0.3,0.35,0.45})*Z$2-LOOKUP(Z$2/12,{0,1500.001,4500.001,9000.001,35000.001,55000.001,80000.001},{0,105,555,1005,2755,5505,13505})</f>
        <v>36195</v>
      </c>
      <c r="AA62" s="2">
        <f>12*ROUND(MAX(($B62-3500)*{0.03,0.1,0.2,0.25,0.3,0.35,0.45}-{0,105,555,1005,2755,5505,13505},0),2)+LOOKUP(AA$2/12,{0,1500.001,4500.001,9000.001,35000.001,55000.001,80000.001},{0.03,0.1,0.2,0.25,0.3,0.35,0.45})*AA$2-LOOKUP(AA$2/12,{0,1500.001,4500.001,9000.001,35000.001,55000.001,80000.001},{0,105,555,1005,2755,5505,13505})</f>
        <v>36210</v>
      </c>
      <c r="AB62" s="2">
        <f>12*ROUND(MAX(($B62-3500)*{0.03,0.1,0.2,0.25,0.3,0.35,0.45}-{0,105,555,1005,2755,5505,13505},0),2)+LOOKUP(AB$2/12,{0,1500.001,4500.001,9000.001,35000.001,55000.001,80000.001},{0.03,0.1,0.2,0.25,0.3,0.35,0.45})*AB$2-LOOKUP(AB$2/12,{0,1500.001,4500.001,9000.001,35000.001,55000.001,80000.001},{0,105,555,1005,2755,5505,13505})</f>
        <v>36225</v>
      </c>
      <c r="AC62" s="12">
        <f>12*ROUND(MAX(($B62-3500)*{0.03,0.1,0.2,0.25,0.3,0.35,0.45}-{0,105,555,1005,2755,5505,13505},0),2)+LOOKUP(AC$2/12,{0,1500.001,4500.001,9000.001,35000.001,55000.001,80000.001},{0.03,0.1,0.2,0.25,0.3,0.35,0.45})*AC$2-LOOKUP(AC$2/12,{0,1500.001,4500.001,9000.001,35000.001,55000.001,80000.001},{0,105,555,1005,2755,5505,13505})</f>
        <v>36240</v>
      </c>
      <c r="AD62" s="2">
        <f>12*ROUND(MAX(($B62-3500)*{0.03,0.1,0.2,0.25,0.3,0.35,0.45}-{0,105,555,1005,2755,5505,13505},0),2)+LOOKUP(AD$2/12,{0,1500.001,4500.001,9000.001,35000.001,55000.001,80000.001},{0.03,0.1,0.2,0.25,0.3,0.35,0.45})*AD$2-LOOKUP(AD$2/12,{0,1500.001,4500.001,9000.001,35000.001,55000.001,80000.001},{0,105,555,1005,2755,5505,13505})</f>
        <v>36270</v>
      </c>
      <c r="AE62" s="2">
        <f>12*ROUND(MAX(($B62-3500)*{0.03,0.1,0.2,0.25,0.3,0.35,0.45}-{0,105,555,1005,2755,5505,13505},0),2)+LOOKUP(AE$2/12,{0,1500.001,4500.001,9000.001,35000.001,55000.001,80000.001},{0.03,0.1,0.2,0.25,0.3,0.35,0.45})*AE$2-LOOKUP(AE$2/12,{0,1500.001,4500.001,9000.001,35000.001,55000.001,80000.001},{0,105,555,1005,2755,5505,13505})</f>
        <v>36300</v>
      </c>
      <c r="AF62" s="2">
        <f>12*ROUND(MAX(($B62-3500)*{0.03,0.1,0.2,0.25,0.3,0.35,0.45}-{0,105,555,1005,2755,5505,13505},0),2)+LOOKUP(AF$2/12,{0,1500.001,4500.001,9000.001,35000.001,55000.001,80000.001},{0.03,0.1,0.2,0.25,0.3,0.35,0.45})*AF$2-LOOKUP(AF$2/12,{0,1500.001,4500.001,9000.001,35000.001,55000.001,80000.001},{0,105,555,1005,2755,5505,13505})</f>
        <v>36330</v>
      </c>
      <c r="AG62" s="2">
        <f>12*ROUND(MAX(($B62-3500)*{0.03,0.1,0.2,0.25,0.3,0.35,0.45}-{0,105,555,1005,2755,5505,13505},0),2)+LOOKUP(AG$2/12,{0,1500.001,4500.001,9000.001,35000.001,55000.001,80000.001},{0.03,0.1,0.2,0.25,0.3,0.35,0.45})*AG$2-LOOKUP(AG$2/12,{0,1500.001,4500.001,9000.001,35000.001,55000.001,80000.001},{0,105,555,1005,2755,5505,13505})</f>
        <v>36360</v>
      </c>
      <c r="AH62" s="2">
        <f>12*ROUND(MAX(($B62-3500)*{0.03,0.1,0.2,0.25,0.3,0.35,0.45}-{0,105,555,1005,2755,5505,13505},0),2)+LOOKUP(AH$2/12,{0,1500.001,4500.001,9000.001,35000.001,55000.001,80000.001},{0.03,0.1,0.2,0.25,0.3,0.35,0.45})*AH$2-LOOKUP(AH$2/12,{0,1500.001,4500.001,9000.001,35000.001,55000.001,80000.001},{0,105,555,1005,2755,5505,13505})</f>
        <v>36390</v>
      </c>
      <c r="AI62" s="2">
        <f>12*ROUND(MAX(($B62-3500)*{0.03,0.1,0.2,0.25,0.3,0.35,0.45}-{0,105,555,1005,2755,5505,13505},0),2)+LOOKUP(AI$2/12,{0,1500.001,4500.001,9000.001,35000.001,55000.001,80000.001},{0.03,0.1,0.2,0.25,0.3,0.35,0.45})*AI$2-LOOKUP(AI$2/12,{0,1500.001,4500.001,9000.001,35000.001,55000.001,80000.001},{0,105,555,1005,2755,5505,13505})</f>
        <v>36420</v>
      </c>
      <c r="AJ62" s="2">
        <f>12*ROUND(MAX(($B62-3500)*{0.03,0.1,0.2,0.25,0.3,0.35,0.45}-{0,105,555,1005,2755,5505,13505},0),2)+LOOKUP(AJ$2/12,{0,1500.001,4500.001,9000.001,35000.001,55000.001,80000.001},{0.03,0.1,0.2,0.25,0.3,0.35,0.45})*AJ$2-LOOKUP(AJ$2/12,{0,1500.001,4500.001,9000.001,35000.001,55000.001,80000.001},{0,105,555,1005,2755,5505,13505})</f>
        <v>36450</v>
      </c>
      <c r="AK62" s="2">
        <f>12*ROUND(MAX(($B62-3500)*{0.03,0.1,0.2,0.25,0.3,0.35,0.45}-{0,105,555,1005,2755,5505,13505},0),2)+LOOKUP(AK$2/12,{0,1500.001,4500.001,9000.001,35000.001,55000.001,80000.001},{0.03,0.1,0.2,0.25,0.3,0.35,0.45})*AK$2-LOOKUP(AK$2/12,{0,1500.001,4500.001,9000.001,35000.001,55000.001,80000.001},{0,105,555,1005,2755,5505,13505})</f>
        <v>36480</v>
      </c>
      <c r="AL62" s="2">
        <f>12*ROUND(MAX(($B62-3500)*{0.03,0.1,0.2,0.25,0.3,0.35,0.45}-{0,105,555,1005,2755,5505,13505},0),2)+LOOKUP(AL$2/12,{0,1500.001,4500.001,9000.001,35000.001,55000.001,80000.001},{0.03,0.1,0.2,0.25,0.3,0.35,0.45})*AL$2-LOOKUP(AL$2/12,{0,1500.001,4500.001,9000.001,35000.001,55000.001,80000.001},{0,105,555,1005,2755,5505,13505})</f>
        <v>37735</v>
      </c>
      <c r="AM62" s="2">
        <f>12*ROUND(MAX(($B62-3500)*{0.03,0.1,0.2,0.25,0.3,0.35,0.45}-{0,105,555,1005,2755,5505,13505},0),2)+LOOKUP(AM$2/12,{0,1500.001,4500.001,9000.001,35000.001,55000.001,80000.001},{0.03,0.1,0.2,0.25,0.3,0.35,0.45})*AM$2-LOOKUP(AM$2/12,{0,1500.001,4500.001,9000.001,35000.001,55000.001,80000.001},{0,105,555,1005,2755,5505,13505})</f>
        <v>37835</v>
      </c>
      <c r="AN62" s="2">
        <f>12*ROUND(MAX(($B62-3500)*{0.03,0.1,0.2,0.25,0.3,0.35,0.45}-{0,105,555,1005,2755,5505,13505},0),2)+LOOKUP(AN$2/12,{0,1500.001,4500.001,9000.001,35000.001,55000.001,80000.001},{0.03,0.1,0.2,0.25,0.3,0.35,0.45})*AN$2-LOOKUP(AN$2/12,{0,1500.001,4500.001,9000.001,35000.001,55000.001,80000.001},{0,105,555,1005,2755,5505,13505})</f>
        <v>38035</v>
      </c>
      <c r="AO62" s="2">
        <f>12*ROUND(MAX(($B62-3500)*{0.03,0.1,0.2,0.25,0.3,0.35,0.45}-{0,105,555,1005,2755,5505,13505},0),2)+LOOKUP(AO$2/12,{0,1500.001,4500.001,9000.001,35000.001,55000.001,80000.001},{0.03,0.1,0.2,0.25,0.3,0.35,0.45})*AO$2-LOOKUP(AO$2/12,{0,1500.001,4500.001,9000.001,35000.001,55000.001,80000.001},{0,105,555,1005,2755,5505,13505})</f>
        <v>38235</v>
      </c>
      <c r="AP62" s="2">
        <f>12*ROUND(MAX(($B62-3500)*{0.03,0.1,0.2,0.25,0.3,0.35,0.45}-{0,105,555,1005,2755,5505,13505},0),2)+LOOKUP(AP$2/12,{0,1500.001,4500.001,9000.001,35000.001,55000.001,80000.001},{0.03,0.1,0.2,0.25,0.3,0.35,0.45})*AP$2-LOOKUP(AP$2/12,{0,1500.001,4500.001,9000.001,35000.001,55000.001,80000.001},{0,105,555,1005,2755,5505,13505})</f>
        <v>38435</v>
      </c>
      <c r="AQ62" s="2">
        <f>12*ROUND(MAX(($B62-3500)*{0.03,0.1,0.2,0.25,0.3,0.35,0.45}-{0,105,555,1005,2755,5505,13505},0),2)+LOOKUP(AQ$2/12,{0,1500.001,4500.001,9000.001,35000.001,55000.001,80000.001},{0.03,0.1,0.2,0.25,0.3,0.35,0.45})*AQ$2-LOOKUP(AQ$2/12,{0,1500.001,4500.001,9000.001,35000.001,55000.001,80000.001},{0,105,555,1005,2755,5505,13505})</f>
        <v>38635</v>
      </c>
      <c r="AR62" s="2">
        <f>12*ROUND(MAX(($B62-3500)*{0.03,0.1,0.2,0.25,0.3,0.35,0.45}-{0,105,555,1005,2755,5505,13505},0),2)+LOOKUP(AR$2/12,{0,1500.001,4500.001,9000.001,35000.001,55000.001,80000.001},{0.03,0.1,0.2,0.25,0.3,0.35,0.45})*AR$2-LOOKUP(AR$2/12,{0,1500.001,4500.001,9000.001,35000.001,55000.001,80000.001},{0,105,555,1005,2755,5505,13505})</f>
        <v>38835</v>
      </c>
      <c r="AS62" s="2">
        <f>12*ROUND(MAX(($B62-3500)*{0.03,0.1,0.2,0.25,0.3,0.35,0.45}-{0,105,555,1005,2755,5505,13505},0),2)+LOOKUP(AS$2/12,{0,1500.001,4500.001,9000.001,35000.001,55000.001,80000.001},{0.03,0.1,0.2,0.25,0.3,0.35,0.45})*AS$2-LOOKUP(AS$2/12,{0,1500.001,4500.001,9000.001,35000.001,55000.001,80000.001},{0,105,555,1005,2755,5505,13505})</f>
        <v>39335</v>
      </c>
      <c r="AT62" s="12">
        <f>12*ROUND(MAX(($B62-3500)*{0.03,0.1,0.2,0.25,0.3,0.35,0.45}-{0,105,555,1005,2755,5505,13505},0),2)+LOOKUP(AT$2/12,{0,1500.001,4500.001,9000.001,35000.001,55000.001,80000.001},{0.03,0.1,0.2,0.25,0.3,0.35,0.45})*AT$2-LOOKUP(AT$2/12,{0,1500.001,4500.001,9000.001,35000.001,55000.001,80000.001},{0,105,555,1005,2755,5505,13505})</f>
        <v>39835</v>
      </c>
      <c r="AU62" s="2">
        <f>12*ROUND(MAX(($B62-3500)*{0.03,0.1,0.2,0.25,0.3,0.35,0.45}-{0,105,555,1005,2755,5505,13505},0),2)+LOOKUP(AU$2/12,{0,1500.001,4500.001,9000.001,35000.001,55000.001,80000.001},{0.03,0.1,0.2,0.25,0.3,0.35,0.45})*AU$2-LOOKUP(AU$2/12,{0,1500.001,4500.001,9000.001,35000.001,55000.001,80000.001},{0,105,555,1005,2755,5505,13505})</f>
        <v>40335</v>
      </c>
      <c r="AV62" s="2">
        <f>12*ROUND(MAX(($B62-3500)*{0.03,0.1,0.2,0.25,0.3,0.35,0.45}-{0,105,555,1005,2755,5505,13505},0),2)+LOOKUP(AV$2/12,{0,1500.001,4500.001,9000.001,35000.001,55000.001,80000.001},{0.03,0.1,0.2,0.25,0.3,0.35,0.45})*AV$2-LOOKUP(AV$2/12,{0,1500.001,4500.001,9000.001,35000.001,55000.001,80000.001},{0,105,555,1005,2755,5505,13505})</f>
        <v>40835</v>
      </c>
      <c r="AW62" s="2">
        <f>12*ROUND(MAX(($B62-3500)*{0.03,0.1,0.2,0.25,0.3,0.35,0.45}-{0,105,555,1005,2755,5505,13505},0),2)+LOOKUP(AW$2/12,{0,1500.001,4500.001,9000.001,35000.001,55000.001,80000.001},{0.03,0.1,0.2,0.25,0.3,0.35,0.45})*AW$2-LOOKUP(AW$2/12,{0,1500.001,4500.001,9000.001,35000.001,55000.001,80000.001},{0,105,555,1005,2755,5505,13505})</f>
        <v>46385</v>
      </c>
      <c r="AX62" s="2">
        <f>12*ROUND(MAX(($B62-3500)*{0.03,0.1,0.2,0.25,0.3,0.35,0.45}-{0,105,555,1005,2755,5505,13505},0),2)+LOOKUP(AX$2/12,{0,1500.001,4500.001,9000.001,35000.001,55000.001,80000.001},{0.03,0.1,0.2,0.25,0.3,0.35,0.45})*AX$2-LOOKUP(AX$2/12,{0,1500.001,4500.001,9000.001,35000.001,55000.001,80000.001},{0,105,555,1005,2755,5505,13505})</f>
        <v>47385</v>
      </c>
      <c r="AY62" s="2">
        <f>12*ROUND(MAX(($B62-3500)*{0.03,0.1,0.2,0.25,0.3,0.35,0.45}-{0,105,555,1005,2755,5505,13505},0),2)+LOOKUP(AY$2/12,{0,1500.001,4500.001,9000.001,35000.001,55000.001,80000.001},{0.03,0.1,0.2,0.25,0.3,0.35,0.45})*AY$2-LOOKUP(AY$2/12,{0,1500.001,4500.001,9000.001,35000.001,55000.001,80000.001},{0,105,555,1005,2755,5505,13505})</f>
        <v>48385</v>
      </c>
      <c r="AZ62" s="2">
        <f>12*ROUND(MAX(($B62-3500)*{0.03,0.1,0.2,0.25,0.3,0.35,0.45}-{0,105,555,1005,2755,5505,13505},0),2)+LOOKUP(AZ$2/12,{0,1500.001,4500.001,9000.001,35000.001,55000.001,80000.001},{0.03,0.1,0.2,0.25,0.3,0.35,0.45})*AZ$2-LOOKUP(AZ$2/12,{0,1500.001,4500.001,9000.001,35000.001,55000.001,80000.001},{0,105,555,1005,2755,5505,13505})</f>
        <v>49385</v>
      </c>
      <c r="BA62" s="2">
        <f>12*ROUND(MAX(($B62-3500)*{0.03,0.1,0.2,0.25,0.3,0.35,0.45}-{0,105,555,1005,2755,5505,13505},0),2)+LOOKUP(BA$2/12,{0,1500.001,4500.001,9000.001,35000.001,55000.001,80000.001},{0.03,0.1,0.2,0.25,0.3,0.35,0.45})*BA$2-LOOKUP(BA$2/12,{0,1500.001,4500.001,9000.001,35000.001,55000.001,80000.001},{0,105,555,1005,2755,5505,13505})</f>
        <v>50385</v>
      </c>
      <c r="BB62" s="2">
        <f>12*ROUND(MAX(($B62-3500)*{0.03,0.1,0.2,0.25,0.3,0.35,0.45}-{0,105,555,1005,2755,5505,13505},0),2)+LOOKUP(BB$2/12,{0,1500.001,4500.001,9000.001,35000.001,55000.001,80000.001},{0.03,0.1,0.2,0.25,0.3,0.35,0.45})*BB$2-LOOKUP(BB$2/12,{0,1500.001,4500.001,9000.001,35000.001,55000.001,80000.001},{0,105,555,1005,2755,5505,13505})</f>
        <v>51385</v>
      </c>
      <c r="BC62" s="2">
        <f>12*ROUND(MAX(($B62-3500)*{0.03,0.1,0.2,0.25,0.3,0.35,0.45}-{0,105,555,1005,2755,5505,13505},0),2)+LOOKUP(BC$2/12,{0,1500.001,4500.001,9000.001,35000.001,55000.001,80000.001},{0.03,0.1,0.2,0.25,0.3,0.35,0.45})*BC$2-LOOKUP(BC$2/12,{0,1500.001,4500.001,9000.001,35000.001,55000.001,80000.001},{0,105,555,1005,2755,5505,13505})</f>
        <v>52385</v>
      </c>
      <c r="BD62" s="2">
        <f>12*ROUND(MAX(($B62-3500)*{0.03,0.1,0.2,0.25,0.3,0.35,0.45}-{0,105,555,1005,2755,5505,13505},0),2)+LOOKUP(BD$2/12,{0,1500.001,4500.001,9000.001,35000.001,55000.001,80000.001},{0.03,0.1,0.2,0.25,0.3,0.35,0.45})*BD$2-LOOKUP(BD$2/12,{0,1500.001,4500.001,9000.001,35000.001,55000.001,80000.001},{0,105,555,1005,2755,5505,13505})</f>
        <v>53385</v>
      </c>
      <c r="BE62" s="2">
        <f>12*ROUND(MAX(($B62-3500)*{0.03,0.1,0.2,0.25,0.3,0.35,0.45}-{0,105,555,1005,2755,5505,13505},0),2)+LOOKUP(BE$2/12,{0,1500.001,4500.001,9000.001,35000.001,55000.001,80000.001},{0.03,0.1,0.2,0.25,0.3,0.35,0.45})*BE$2-LOOKUP(BE$2/12,{0,1500.001,4500.001,9000.001,35000.001,55000.001,80000.001},{0,105,555,1005,2755,5505,13505})</f>
        <v>54385</v>
      </c>
      <c r="BF62" s="2">
        <f>12*ROUND(MAX(($B62-3500)*{0.03,0.1,0.2,0.25,0.3,0.35,0.45}-{0,105,555,1005,2755,5505,13505},0),2)+LOOKUP(BF$2/12,{0,1500.001,4500.001,9000.001,35000.001,55000.001,80000.001},{0.03,0.1,0.2,0.25,0.3,0.35,0.45})*BF$2-LOOKUP(BF$2/12,{0,1500.001,4500.001,9000.001,35000.001,55000.001,80000.001},{0,105,555,1005,2755,5505,13505})</f>
        <v>55385</v>
      </c>
    </row>
    <row r="63" spans="1:58">
      <c r="A63" s="30"/>
      <c r="B63" s="31">
        <v>20000</v>
      </c>
      <c r="C63" s="37">
        <f>12*ROUND(MAX(($B63-3500)*{0.03,0.1,0.2,0.25,0.3,0.35,0.45}-{0,105,555,1005,2755,5505,13505},0),2)+LOOKUP(C$2/12,{0,1500.001,4500.001,9000.001,35000.001,55000.001,80000.001},{0.03,0.1,0.2,0.25,0.3,0.35,0.45})*C$2-LOOKUP(C$2/12,{0,1500.001,4500.001,9000.001,35000.001,55000.001,80000.001},{0,105,555,1005,2755,5505,13505})</f>
        <v>37440</v>
      </c>
      <c r="D63" s="37">
        <f>12*ROUND(MAX(($B63-3500)*{0.03,0.1,0.2,0.25,0.3,0.35,0.45}-{0,105,555,1005,2755,5505,13505},0),2)+LOOKUP(D$2/12,{0,1500.001,4500.001,9000.001,35000.001,55000.001,80000.001},{0.03,0.1,0.2,0.25,0.3,0.35,0.45})*D$2-LOOKUP(D$2/12,{0,1500.001,4500.001,9000.001,35000.001,55000.001,80000.001},{0,105,555,1005,2755,5505,13505})</f>
        <v>37446</v>
      </c>
      <c r="E63" s="37">
        <f>12*ROUND(MAX(($B63-3500)*{0.03,0.1,0.2,0.25,0.3,0.35,0.45}-{0,105,555,1005,2755,5505,13505},0),2)+LOOKUP(E$2/12,{0,1500.001,4500.001,9000.001,35000.001,55000.001,80000.001},{0.03,0.1,0.2,0.25,0.3,0.35,0.45})*E$2-LOOKUP(E$2/12,{0,1500.001,4500.001,9000.001,35000.001,55000.001,80000.001},{0,105,555,1005,2755,5505,13505})</f>
        <v>37452</v>
      </c>
      <c r="F63" s="37">
        <f>12*ROUND(MAX(($B63-3500)*{0.03,0.1,0.2,0.25,0.3,0.35,0.45}-{0,105,555,1005,2755,5505,13505},0),2)+LOOKUP(F$2/12,{0,1500.001,4500.001,9000.001,35000.001,55000.001,80000.001},{0.03,0.1,0.2,0.25,0.3,0.35,0.45})*F$2-LOOKUP(F$2/12,{0,1500.001,4500.001,9000.001,35000.001,55000.001,80000.001},{0,105,555,1005,2755,5505,13505})</f>
        <v>37458</v>
      </c>
      <c r="G63" s="37">
        <f>12*ROUND(MAX(($B63-3500)*{0.03,0.1,0.2,0.25,0.3,0.35,0.45}-{0,105,555,1005,2755,5505,13505},0),2)+LOOKUP(G$2/12,{0,1500.001,4500.001,9000.001,35000.001,55000.001,80000.001},{0.03,0.1,0.2,0.25,0.3,0.35,0.45})*G$2-LOOKUP(G$2/12,{0,1500.001,4500.001,9000.001,35000.001,55000.001,80000.001},{0,105,555,1005,2755,5505,13505})</f>
        <v>37464</v>
      </c>
      <c r="H63" s="37">
        <f>12*ROUND(MAX(($B63-3500)*{0.03,0.1,0.2,0.25,0.3,0.35,0.45}-{0,105,555,1005,2755,5505,13505},0),2)+LOOKUP(H$2/12,{0,1500.001,4500.001,9000.001,35000.001,55000.001,80000.001},{0.03,0.1,0.2,0.25,0.3,0.35,0.45})*H$2-LOOKUP(H$2/12,{0,1500.001,4500.001,9000.001,35000.001,55000.001,80000.001},{0,105,555,1005,2755,5505,13505})</f>
        <v>37470</v>
      </c>
      <c r="I63" s="37">
        <f>12*ROUND(MAX(($B63-3500)*{0.03,0.1,0.2,0.25,0.3,0.35,0.45}-{0,105,555,1005,2755,5505,13505},0),2)+LOOKUP(I$2/12,{0,1500.001,4500.001,9000.001,35000.001,55000.001,80000.001},{0.03,0.1,0.2,0.25,0.3,0.35,0.45})*I$2-LOOKUP(I$2/12,{0,1500.001,4500.001,9000.001,35000.001,55000.001,80000.001},{0,105,555,1005,2755,5505,13505})</f>
        <v>37476</v>
      </c>
      <c r="J63" s="37">
        <f>12*ROUND(MAX(($B63-3500)*{0.03,0.1,0.2,0.25,0.3,0.35,0.45}-{0,105,555,1005,2755,5505,13505},0),2)+LOOKUP(J$2/12,{0,1500.001,4500.001,9000.001,35000.001,55000.001,80000.001},{0.03,0.1,0.2,0.25,0.3,0.35,0.45})*J$2-LOOKUP(J$2/12,{0,1500.001,4500.001,9000.001,35000.001,55000.001,80000.001},{0,105,555,1005,2755,5505,13505})</f>
        <v>37482</v>
      </c>
      <c r="K63" s="37">
        <f>12*ROUND(MAX(($B63-3500)*{0.03,0.1,0.2,0.25,0.3,0.35,0.45}-{0,105,555,1005,2755,5505,13505},0),2)+LOOKUP(K$2/12,{0,1500.001,4500.001,9000.001,35000.001,55000.001,80000.001},{0.03,0.1,0.2,0.25,0.3,0.35,0.45})*K$2-LOOKUP(K$2/12,{0,1500.001,4500.001,9000.001,35000.001,55000.001,80000.001},{0,105,555,1005,2755,5505,13505})</f>
        <v>37488</v>
      </c>
      <c r="L63" s="37">
        <f>12*ROUND(MAX(($B63-3500)*{0.03,0.1,0.2,0.25,0.3,0.35,0.45}-{0,105,555,1005,2755,5505,13505},0),2)+LOOKUP(L$2/12,{0,1500.001,4500.001,9000.001,35000.001,55000.001,80000.001},{0.03,0.1,0.2,0.25,0.3,0.35,0.45})*L$2-LOOKUP(L$2/12,{0,1500.001,4500.001,9000.001,35000.001,55000.001,80000.001},{0,105,555,1005,2755,5505,13505})</f>
        <v>37494</v>
      </c>
      <c r="M63" s="14">
        <f>12*ROUND(MAX(($B63-3500)*{0.03,0.1,0.2,0.25,0.3,0.35,0.45}-{0,105,555,1005,2755,5505,13505},0),2)+LOOKUP(M$2/12,{0,1500.001,4500.001,9000.001,35000.001,55000.001,80000.001},{0.03,0.1,0.2,0.25,0.3,0.35,0.45})*M$2-LOOKUP(M$2/12,{0,1500.001,4500.001,9000.001,35000.001,55000.001,80000.001},{0,105,555,1005,2755,5505,13505})</f>
        <v>37500</v>
      </c>
      <c r="N63" s="37">
        <f>12*ROUND(MAX(($B63-3500)*{0.03,0.1,0.2,0.25,0.3,0.35,0.45}-{0,105,555,1005,2755,5505,13505},0),2)+LOOKUP(N$2/12,{0,1500.001,4500.001,9000.001,35000.001,55000.001,80000.001},{0.03,0.1,0.2,0.25,0.3,0.35,0.45})*N$2-LOOKUP(N$2/12,{0,1500.001,4500.001,9000.001,35000.001,55000.001,80000.001},{0,105,555,1005,2755,5505,13505})</f>
        <v>37515</v>
      </c>
      <c r="O63" s="37">
        <f>12*ROUND(MAX(($B63-3500)*{0.03,0.1,0.2,0.25,0.3,0.35,0.45}-{0,105,555,1005,2755,5505,13505},0),2)+LOOKUP(O$2/12,{0,1500.001,4500.001,9000.001,35000.001,55000.001,80000.001},{0.03,0.1,0.2,0.25,0.3,0.35,0.45})*O$2-LOOKUP(O$2/12,{0,1500.001,4500.001,9000.001,35000.001,55000.001,80000.001},{0,105,555,1005,2755,5505,13505})</f>
        <v>37530</v>
      </c>
      <c r="P63" s="37">
        <f>12*ROUND(MAX(($B63-3500)*{0.03,0.1,0.2,0.25,0.3,0.35,0.45}-{0,105,555,1005,2755,5505,13505},0),2)+LOOKUP(P$2/12,{0,1500.001,4500.001,9000.001,35000.001,55000.001,80000.001},{0.03,0.1,0.2,0.25,0.3,0.35,0.45})*P$2-LOOKUP(P$2/12,{0,1500.001,4500.001,9000.001,35000.001,55000.001,80000.001},{0,105,555,1005,2755,5505,13505})</f>
        <v>37545</v>
      </c>
      <c r="Q63" s="37">
        <f>12*ROUND(MAX(($B63-3500)*{0.03,0.1,0.2,0.25,0.3,0.35,0.45}-{0,105,555,1005,2755,5505,13505},0),2)+LOOKUP(Q$2/12,{0,1500.001,4500.001,9000.001,35000.001,55000.001,80000.001},{0.03,0.1,0.2,0.25,0.3,0.35,0.45})*Q$2-LOOKUP(Q$2/12,{0,1500.001,4500.001,9000.001,35000.001,55000.001,80000.001},{0,105,555,1005,2755,5505,13505})</f>
        <v>37560</v>
      </c>
      <c r="R63" s="37">
        <f>12*ROUND(MAX(($B63-3500)*{0.03,0.1,0.2,0.25,0.3,0.35,0.45}-{0,105,555,1005,2755,5505,13505},0),2)+LOOKUP(R$2/12,{0,1500.001,4500.001,9000.001,35000.001,55000.001,80000.001},{0.03,0.1,0.2,0.25,0.3,0.35,0.45})*R$2-LOOKUP(R$2/12,{0,1500.001,4500.001,9000.001,35000.001,55000.001,80000.001},{0,105,555,1005,2755,5505,13505})</f>
        <v>37575</v>
      </c>
      <c r="S63" s="37">
        <f>12*ROUND(MAX(($B63-3500)*{0.03,0.1,0.2,0.25,0.3,0.35,0.45}-{0,105,555,1005,2755,5505,13505},0),2)+LOOKUP(S$2/12,{0,1500.001,4500.001,9000.001,35000.001,55000.001,80000.001},{0.03,0.1,0.2,0.25,0.3,0.35,0.45})*S$2-LOOKUP(S$2/12,{0,1500.001,4500.001,9000.001,35000.001,55000.001,80000.001},{0,105,555,1005,2755,5505,13505})</f>
        <v>37590</v>
      </c>
      <c r="T63" s="11">
        <f>12*ROUND(MAX(($B63-3500)*{0.03,0.1,0.2,0.25,0.3,0.35,0.45}-{0,105,555,1005,2755,5505,13505},0),2)+LOOKUP(T$2/12,{0,1500.001,4500.001,9000.001,35000.001,55000.001,80000.001},{0.03,0.1,0.2,0.25,0.3,0.35,0.45})*T$2-LOOKUP(T$2/12,{0,1500.001,4500.001,9000.001,35000.001,55000.001,80000.001},{0,105,555,1005,2755,5505,13505})</f>
        <v>37605</v>
      </c>
      <c r="U63" s="11">
        <f>12*ROUND(MAX(($B63-3500)*{0.03,0.1,0.2,0.25,0.3,0.35,0.45}-{0,105,555,1005,2755,5505,13505},0),2)+LOOKUP(U$2/12,{0,1500.001,4500.001,9000.001,35000.001,55000.001,80000.001},{0.03,0.1,0.2,0.25,0.3,0.35,0.45})*U$2-LOOKUP(U$2/12,{0,1500.001,4500.001,9000.001,35000.001,55000.001,80000.001},{0,105,555,1005,2755,5505,13505})</f>
        <v>37620</v>
      </c>
      <c r="V63" s="11">
        <f>12*ROUND(MAX(($B63-3500)*{0.03,0.1,0.2,0.25,0.3,0.35,0.45}-{0,105,555,1005,2755,5505,13505},0),2)+LOOKUP(V$2/12,{0,1500.001,4500.001,9000.001,35000.001,55000.001,80000.001},{0.03,0.1,0.2,0.25,0.3,0.35,0.45})*V$2-LOOKUP(V$2/12,{0,1500.001,4500.001,9000.001,35000.001,55000.001,80000.001},{0,105,555,1005,2755,5505,13505})</f>
        <v>37635</v>
      </c>
      <c r="W63" s="11">
        <f>12*ROUND(MAX(($B63-3500)*{0.03,0.1,0.2,0.25,0.3,0.35,0.45}-{0,105,555,1005,2755,5505,13505},0),2)+LOOKUP(W$2/12,{0,1500.001,4500.001,9000.001,35000.001,55000.001,80000.001},{0.03,0.1,0.2,0.25,0.3,0.35,0.45})*W$2-LOOKUP(W$2/12,{0,1500.001,4500.001,9000.001,35000.001,55000.001,80000.001},{0,105,555,1005,2755,5505,13505})</f>
        <v>37650</v>
      </c>
      <c r="X63" s="11">
        <f>12*ROUND(MAX(($B63-3500)*{0.03,0.1,0.2,0.25,0.3,0.35,0.45}-{0,105,555,1005,2755,5505,13505},0),2)+LOOKUP(X$2/12,{0,1500.001,4500.001,9000.001,35000.001,55000.001,80000.001},{0.03,0.1,0.2,0.25,0.3,0.35,0.45})*X$2-LOOKUP(X$2/12,{0,1500.001,4500.001,9000.001,35000.001,55000.001,80000.001},{0,105,555,1005,2755,5505,13505})</f>
        <v>37665</v>
      </c>
      <c r="Y63" s="11">
        <f>12*ROUND(MAX(($B63-3500)*{0.03,0.1,0.2,0.25,0.3,0.35,0.45}-{0,105,555,1005,2755,5505,13505},0),2)+LOOKUP(Y$2/12,{0,1500.001,4500.001,9000.001,35000.001,55000.001,80000.001},{0.03,0.1,0.2,0.25,0.3,0.35,0.45})*Y$2-LOOKUP(Y$2/12,{0,1500.001,4500.001,9000.001,35000.001,55000.001,80000.001},{0,105,555,1005,2755,5505,13505})</f>
        <v>37680</v>
      </c>
      <c r="Z63" s="11">
        <f>12*ROUND(MAX(($B63-3500)*{0.03,0.1,0.2,0.25,0.3,0.35,0.45}-{0,105,555,1005,2755,5505,13505},0),2)+LOOKUP(Z$2/12,{0,1500.001,4500.001,9000.001,35000.001,55000.001,80000.001},{0.03,0.1,0.2,0.25,0.3,0.35,0.45})*Z$2-LOOKUP(Z$2/12,{0,1500.001,4500.001,9000.001,35000.001,55000.001,80000.001},{0,105,555,1005,2755,5505,13505})</f>
        <v>37695</v>
      </c>
      <c r="AA63" s="11">
        <f>12*ROUND(MAX(($B63-3500)*{0.03,0.1,0.2,0.25,0.3,0.35,0.45}-{0,105,555,1005,2755,5505,13505},0),2)+LOOKUP(AA$2/12,{0,1500.001,4500.001,9000.001,35000.001,55000.001,80000.001},{0.03,0.1,0.2,0.25,0.3,0.35,0.45})*AA$2-LOOKUP(AA$2/12,{0,1500.001,4500.001,9000.001,35000.001,55000.001,80000.001},{0,105,555,1005,2755,5505,13505})</f>
        <v>37710</v>
      </c>
      <c r="AB63" s="11">
        <f>12*ROUND(MAX(($B63-3500)*{0.03,0.1,0.2,0.25,0.3,0.35,0.45}-{0,105,555,1005,2755,5505,13505},0),2)+LOOKUP(AB$2/12,{0,1500.001,4500.001,9000.001,35000.001,55000.001,80000.001},{0.03,0.1,0.2,0.25,0.3,0.35,0.45})*AB$2-LOOKUP(AB$2/12,{0,1500.001,4500.001,9000.001,35000.001,55000.001,80000.001},{0,105,555,1005,2755,5505,13505})</f>
        <v>37725</v>
      </c>
      <c r="AC63" s="34">
        <f>12*ROUND(MAX(($B63-3500)*{0.03,0.1,0.2,0.25,0.3,0.35,0.45}-{0,105,555,1005,2755,5505,13505},0),2)+LOOKUP(AC$2/12,{0,1500.001,4500.001,9000.001,35000.001,55000.001,80000.001},{0.03,0.1,0.2,0.25,0.3,0.35,0.45})*AC$2-LOOKUP(AC$2/12,{0,1500.001,4500.001,9000.001,35000.001,55000.001,80000.001},{0,105,555,1005,2755,5505,13505})</f>
        <v>37740</v>
      </c>
      <c r="AD63" s="11">
        <f>12*ROUND(MAX(($B63-3500)*{0.03,0.1,0.2,0.25,0.3,0.35,0.45}-{0,105,555,1005,2755,5505,13505},0),2)+LOOKUP(AD$2/12,{0,1500.001,4500.001,9000.001,35000.001,55000.001,80000.001},{0.03,0.1,0.2,0.25,0.3,0.35,0.45})*AD$2-LOOKUP(AD$2/12,{0,1500.001,4500.001,9000.001,35000.001,55000.001,80000.001},{0,105,555,1005,2755,5505,13505})</f>
        <v>37770</v>
      </c>
      <c r="AE63" s="11">
        <f>12*ROUND(MAX(($B63-3500)*{0.03,0.1,0.2,0.25,0.3,0.35,0.45}-{0,105,555,1005,2755,5505,13505},0),2)+LOOKUP(AE$2/12,{0,1500.001,4500.001,9000.001,35000.001,55000.001,80000.001},{0.03,0.1,0.2,0.25,0.3,0.35,0.45})*AE$2-LOOKUP(AE$2/12,{0,1500.001,4500.001,9000.001,35000.001,55000.001,80000.001},{0,105,555,1005,2755,5505,13505})</f>
        <v>37800</v>
      </c>
      <c r="AF63" s="11">
        <f>12*ROUND(MAX(($B63-3500)*{0.03,0.1,0.2,0.25,0.3,0.35,0.45}-{0,105,555,1005,2755,5505,13505},0),2)+LOOKUP(AF$2/12,{0,1500.001,4500.001,9000.001,35000.001,55000.001,80000.001},{0.03,0.1,0.2,0.25,0.3,0.35,0.45})*AF$2-LOOKUP(AF$2/12,{0,1500.001,4500.001,9000.001,35000.001,55000.001,80000.001},{0,105,555,1005,2755,5505,13505})</f>
        <v>37830</v>
      </c>
      <c r="AG63" s="11">
        <f>12*ROUND(MAX(($B63-3500)*{0.03,0.1,0.2,0.25,0.3,0.35,0.45}-{0,105,555,1005,2755,5505,13505},0),2)+LOOKUP(AG$2/12,{0,1500.001,4500.001,9000.001,35000.001,55000.001,80000.001},{0.03,0.1,0.2,0.25,0.3,0.35,0.45})*AG$2-LOOKUP(AG$2/12,{0,1500.001,4500.001,9000.001,35000.001,55000.001,80000.001},{0,105,555,1005,2755,5505,13505})</f>
        <v>37860</v>
      </c>
      <c r="AH63" s="11">
        <f>12*ROUND(MAX(($B63-3500)*{0.03,0.1,0.2,0.25,0.3,0.35,0.45}-{0,105,555,1005,2755,5505,13505},0),2)+LOOKUP(AH$2/12,{0,1500.001,4500.001,9000.001,35000.001,55000.001,80000.001},{0.03,0.1,0.2,0.25,0.3,0.35,0.45})*AH$2-LOOKUP(AH$2/12,{0,1500.001,4500.001,9000.001,35000.001,55000.001,80000.001},{0,105,555,1005,2755,5505,13505})</f>
        <v>37890</v>
      </c>
      <c r="AI63" s="11">
        <f>12*ROUND(MAX(($B63-3500)*{0.03,0.1,0.2,0.25,0.3,0.35,0.45}-{0,105,555,1005,2755,5505,13505},0),2)+LOOKUP(AI$2/12,{0,1500.001,4500.001,9000.001,35000.001,55000.001,80000.001},{0.03,0.1,0.2,0.25,0.3,0.35,0.45})*AI$2-LOOKUP(AI$2/12,{0,1500.001,4500.001,9000.001,35000.001,55000.001,80000.001},{0,105,555,1005,2755,5505,13505})</f>
        <v>37920</v>
      </c>
      <c r="AJ63" s="11">
        <f>12*ROUND(MAX(($B63-3500)*{0.03,0.1,0.2,0.25,0.3,0.35,0.45}-{0,105,555,1005,2755,5505,13505},0),2)+LOOKUP(AJ$2/12,{0,1500.001,4500.001,9000.001,35000.001,55000.001,80000.001},{0.03,0.1,0.2,0.25,0.3,0.35,0.45})*AJ$2-LOOKUP(AJ$2/12,{0,1500.001,4500.001,9000.001,35000.001,55000.001,80000.001},{0,105,555,1005,2755,5505,13505})</f>
        <v>37950</v>
      </c>
      <c r="AK63" s="11">
        <f>12*ROUND(MAX(($B63-3500)*{0.03,0.1,0.2,0.25,0.3,0.35,0.45}-{0,105,555,1005,2755,5505,13505},0),2)+LOOKUP(AK$2/12,{0,1500.001,4500.001,9000.001,35000.001,55000.001,80000.001},{0.03,0.1,0.2,0.25,0.3,0.35,0.45})*AK$2-LOOKUP(AK$2/12,{0,1500.001,4500.001,9000.001,35000.001,55000.001,80000.001},{0,105,555,1005,2755,5505,13505})</f>
        <v>37980</v>
      </c>
      <c r="AL63" s="11">
        <f>12*ROUND(MAX(($B63-3500)*{0.03,0.1,0.2,0.25,0.3,0.35,0.45}-{0,105,555,1005,2755,5505,13505},0),2)+LOOKUP(AL$2/12,{0,1500.001,4500.001,9000.001,35000.001,55000.001,80000.001},{0.03,0.1,0.2,0.25,0.3,0.35,0.45})*AL$2-LOOKUP(AL$2/12,{0,1500.001,4500.001,9000.001,35000.001,55000.001,80000.001},{0,105,555,1005,2755,5505,13505})</f>
        <v>39235</v>
      </c>
      <c r="AM63" s="11">
        <f>12*ROUND(MAX(($B63-3500)*{0.03,0.1,0.2,0.25,0.3,0.35,0.45}-{0,105,555,1005,2755,5505,13505},0),2)+LOOKUP(AM$2/12,{0,1500.001,4500.001,9000.001,35000.001,55000.001,80000.001},{0.03,0.1,0.2,0.25,0.3,0.35,0.45})*AM$2-LOOKUP(AM$2/12,{0,1500.001,4500.001,9000.001,35000.001,55000.001,80000.001},{0,105,555,1005,2755,5505,13505})</f>
        <v>39335</v>
      </c>
      <c r="AN63" s="11">
        <f>12*ROUND(MAX(($B63-3500)*{0.03,0.1,0.2,0.25,0.3,0.35,0.45}-{0,105,555,1005,2755,5505,13505},0),2)+LOOKUP(AN$2/12,{0,1500.001,4500.001,9000.001,35000.001,55000.001,80000.001},{0.03,0.1,0.2,0.25,0.3,0.35,0.45})*AN$2-LOOKUP(AN$2/12,{0,1500.001,4500.001,9000.001,35000.001,55000.001,80000.001},{0,105,555,1005,2755,5505,13505})</f>
        <v>39535</v>
      </c>
      <c r="AO63" s="11">
        <f>12*ROUND(MAX(($B63-3500)*{0.03,0.1,0.2,0.25,0.3,0.35,0.45}-{0,105,555,1005,2755,5505,13505},0),2)+LOOKUP(AO$2/12,{0,1500.001,4500.001,9000.001,35000.001,55000.001,80000.001},{0.03,0.1,0.2,0.25,0.3,0.35,0.45})*AO$2-LOOKUP(AO$2/12,{0,1500.001,4500.001,9000.001,35000.001,55000.001,80000.001},{0,105,555,1005,2755,5505,13505})</f>
        <v>39735</v>
      </c>
      <c r="AP63" s="11">
        <f>12*ROUND(MAX(($B63-3500)*{0.03,0.1,0.2,0.25,0.3,0.35,0.45}-{0,105,555,1005,2755,5505,13505},0),2)+LOOKUP(AP$2/12,{0,1500.001,4500.001,9000.001,35000.001,55000.001,80000.001},{0.03,0.1,0.2,0.25,0.3,0.35,0.45})*AP$2-LOOKUP(AP$2/12,{0,1500.001,4500.001,9000.001,35000.001,55000.001,80000.001},{0,105,555,1005,2755,5505,13505})</f>
        <v>39935</v>
      </c>
      <c r="AQ63" s="11">
        <f>12*ROUND(MAX(($B63-3500)*{0.03,0.1,0.2,0.25,0.3,0.35,0.45}-{0,105,555,1005,2755,5505,13505},0),2)+LOOKUP(AQ$2/12,{0,1500.001,4500.001,9000.001,35000.001,55000.001,80000.001},{0.03,0.1,0.2,0.25,0.3,0.35,0.45})*AQ$2-LOOKUP(AQ$2/12,{0,1500.001,4500.001,9000.001,35000.001,55000.001,80000.001},{0,105,555,1005,2755,5505,13505})</f>
        <v>40135</v>
      </c>
      <c r="AR63" s="11">
        <f>12*ROUND(MAX(($B63-3500)*{0.03,0.1,0.2,0.25,0.3,0.35,0.45}-{0,105,555,1005,2755,5505,13505},0),2)+LOOKUP(AR$2/12,{0,1500.001,4500.001,9000.001,35000.001,55000.001,80000.001},{0.03,0.1,0.2,0.25,0.3,0.35,0.45})*AR$2-LOOKUP(AR$2/12,{0,1500.001,4500.001,9000.001,35000.001,55000.001,80000.001},{0,105,555,1005,2755,5505,13505})</f>
        <v>40335</v>
      </c>
      <c r="AS63" s="11">
        <f>12*ROUND(MAX(($B63-3500)*{0.03,0.1,0.2,0.25,0.3,0.35,0.45}-{0,105,555,1005,2755,5505,13505},0),2)+LOOKUP(AS$2/12,{0,1500.001,4500.001,9000.001,35000.001,55000.001,80000.001},{0.03,0.1,0.2,0.25,0.3,0.35,0.45})*AS$2-LOOKUP(AS$2/12,{0,1500.001,4500.001,9000.001,35000.001,55000.001,80000.001},{0,105,555,1005,2755,5505,13505})</f>
        <v>40835</v>
      </c>
      <c r="AT63" s="34">
        <f>12*ROUND(MAX(($B63-3500)*{0.03,0.1,0.2,0.25,0.3,0.35,0.45}-{0,105,555,1005,2755,5505,13505},0),2)+LOOKUP(AT$2/12,{0,1500.001,4500.001,9000.001,35000.001,55000.001,80000.001},{0.03,0.1,0.2,0.25,0.3,0.35,0.45})*AT$2-LOOKUP(AT$2/12,{0,1500.001,4500.001,9000.001,35000.001,55000.001,80000.001},{0,105,555,1005,2755,5505,13505})</f>
        <v>41335</v>
      </c>
      <c r="AU63" s="11">
        <f>12*ROUND(MAX(($B63-3500)*{0.03,0.1,0.2,0.25,0.3,0.35,0.45}-{0,105,555,1005,2755,5505,13505},0),2)+LOOKUP(AU$2/12,{0,1500.001,4500.001,9000.001,35000.001,55000.001,80000.001},{0.03,0.1,0.2,0.25,0.3,0.35,0.45})*AU$2-LOOKUP(AU$2/12,{0,1500.001,4500.001,9000.001,35000.001,55000.001,80000.001},{0,105,555,1005,2755,5505,13505})</f>
        <v>41835</v>
      </c>
      <c r="AV63" s="11">
        <f>12*ROUND(MAX(($B63-3500)*{0.03,0.1,0.2,0.25,0.3,0.35,0.45}-{0,105,555,1005,2755,5505,13505},0),2)+LOOKUP(AV$2/12,{0,1500.001,4500.001,9000.001,35000.001,55000.001,80000.001},{0.03,0.1,0.2,0.25,0.3,0.35,0.45})*AV$2-LOOKUP(AV$2/12,{0,1500.001,4500.001,9000.001,35000.001,55000.001,80000.001},{0,105,555,1005,2755,5505,13505})</f>
        <v>42335</v>
      </c>
      <c r="AW63" s="11">
        <f>12*ROUND(MAX(($B63-3500)*{0.03,0.1,0.2,0.25,0.3,0.35,0.45}-{0,105,555,1005,2755,5505,13505},0),2)+LOOKUP(AW$2/12,{0,1500.001,4500.001,9000.001,35000.001,55000.001,80000.001},{0.03,0.1,0.2,0.25,0.3,0.35,0.45})*AW$2-LOOKUP(AW$2/12,{0,1500.001,4500.001,9000.001,35000.001,55000.001,80000.001},{0,105,555,1005,2755,5505,13505})</f>
        <v>47885</v>
      </c>
      <c r="AX63" s="11">
        <f>12*ROUND(MAX(($B63-3500)*{0.03,0.1,0.2,0.25,0.3,0.35,0.45}-{0,105,555,1005,2755,5505,13505},0),2)+LOOKUP(AX$2/12,{0,1500.001,4500.001,9000.001,35000.001,55000.001,80000.001},{0.03,0.1,0.2,0.25,0.3,0.35,0.45})*AX$2-LOOKUP(AX$2/12,{0,1500.001,4500.001,9000.001,35000.001,55000.001,80000.001},{0,105,555,1005,2755,5505,13505})</f>
        <v>48885</v>
      </c>
      <c r="AY63" s="11">
        <f>12*ROUND(MAX(($B63-3500)*{0.03,0.1,0.2,0.25,0.3,0.35,0.45}-{0,105,555,1005,2755,5505,13505},0),2)+LOOKUP(AY$2/12,{0,1500.001,4500.001,9000.001,35000.001,55000.001,80000.001},{0.03,0.1,0.2,0.25,0.3,0.35,0.45})*AY$2-LOOKUP(AY$2/12,{0,1500.001,4500.001,9000.001,35000.001,55000.001,80000.001},{0,105,555,1005,2755,5505,13505})</f>
        <v>49885</v>
      </c>
      <c r="AZ63" s="11">
        <f>12*ROUND(MAX(($B63-3500)*{0.03,0.1,0.2,0.25,0.3,0.35,0.45}-{0,105,555,1005,2755,5505,13505},0),2)+LOOKUP(AZ$2/12,{0,1500.001,4500.001,9000.001,35000.001,55000.001,80000.001},{0.03,0.1,0.2,0.25,0.3,0.35,0.45})*AZ$2-LOOKUP(AZ$2/12,{0,1500.001,4500.001,9000.001,35000.001,55000.001,80000.001},{0,105,555,1005,2755,5505,13505})</f>
        <v>50885</v>
      </c>
      <c r="BA63" s="11">
        <f>12*ROUND(MAX(($B63-3500)*{0.03,0.1,0.2,0.25,0.3,0.35,0.45}-{0,105,555,1005,2755,5505,13505},0),2)+LOOKUP(BA$2/12,{0,1500.001,4500.001,9000.001,35000.001,55000.001,80000.001},{0.03,0.1,0.2,0.25,0.3,0.35,0.45})*BA$2-LOOKUP(BA$2/12,{0,1500.001,4500.001,9000.001,35000.001,55000.001,80000.001},{0,105,555,1005,2755,5505,13505})</f>
        <v>51885</v>
      </c>
      <c r="BB63" s="11">
        <f>12*ROUND(MAX(($B63-3500)*{0.03,0.1,0.2,0.25,0.3,0.35,0.45}-{0,105,555,1005,2755,5505,13505},0),2)+LOOKUP(BB$2/12,{0,1500.001,4500.001,9000.001,35000.001,55000.001,80000.001},{0.03,0.1,0.2,0.25,0.3,0.35,0.45})*BB$2-LOOKUP(BB$2/12,{0,1500.001,4500.001,9000.001,35000.001,55000.001,80000.001},{0,105,555,1005,2755,5505,13505})</f>
        <v>52885</v>
      </c>
      <c r="BC63" s="11">
        <f>12*ROUND(MAX(($B63-3500)*{0.03,0.1,0.2,0.25,0.3,0.35,0.45}-{0,105,555,1005,2755,5505,13505},0),2)+LOOKUP(BC$2/12,{0,1500.001,4500.001,9000.001,35000.001,55000.001,80000.001},{0.03,0.1,0.2,0.25,0.3,0.35,0.45})*BC$2-LOOKUP(BC$2/12,{0,1500.001,4500.001,9000.001,35000.001,55000.001,80000.001},{0,105,555,1005,2755,5505,13505})</f>
        <v>53885</v>
      </c>
      <c r="BD63" s="11">
        <f>12*ROUND(MAX(($B63-3500)*{0.03,0.1,0.2,0.25,0.3,0.35,0.45}-{0,105,555,1005,2755,5505,13505},0),2)+LOOKUP(BD$2/12,{0,1500.001,4500.001,9000.001,35000.001,55000.001,80000.001},{0.03,0.1,0.2,0.25,0.3,0.35,0.45})*BD$2-LOOKUP(BD$2/12,{0,1500.001,4500.001,9000.001,35000.001,55000.001,80000.001},{0,105,555,1005,2755,5505,13505})</f>
        <v>54885</v>
      </c>
      <c r="BE63" s="11">
        <f>12*ROUND(MAX(($B63-3500)*{0.03,0.1,0.2,0.25,0.3,0.35,0.45}-{0,105,555,1005,2755,5505,13505},0),2)+LOOKUP(BE$2/12,{0,1500.001,4500.001,9000.001,35000.001,55000.001,80000.001},{0.03,0.1,0.2,0.25,0.3,0.35,0.45})*BE$2-LOOKUP(BE$2/12,{0,1500.001,4500.001,9000.001,35000.001,55000.001,80000.001},{0,105,555,1005,2755,5505,13505})</f>
        <v>55885</v>
      </c>
      <c r="BF63" s="11">
        <f>12*ROUND(MAX(($B63-3500)*{0.03,0.1,0.2,0.25,0.3,0.35,0.45}-{0,105,555,1005,2755,5505,13505},0),2)+LOOKUP(BF$2/12,{0,1500.001,4500.001,9000.001,35000.001,55000.001,80000.001},{0.03,0.1,0.2,0.25,0.3,0.35,0.45})*BF$2-LOOKUP(BF$2/12,{0,1500.001,4500.001,9000.001,35000.001,55000.001,80000.001},{0,105,555,1005,2755,5505,13505})</f>
        <v>56885</v>
      </c>
    </row>
    <row r="64" spans="1:58">
      <c r="A64" s="21"/>
      <c r="B64" s="22">
        <v>21000</v>
      </c>
      <c r="C64" s="27">
        <f>12*ROUND(MAX(($B64-3500)*{0.03,0.1,0.2,0.25,0.3,0.35,0.45}-{0,105,555,1005,2755,5505,13505},0),2)+LOOKUP(C$2/12,{0,1500.001,4500.001,9000.001,35000.001,55000.001,80000.001},{0.03,0.1,0.2,0.25,0.3,0.35,0.45})*C$2-LOOKUP(C$2/12,{0,1500.001,4500.001,9000.001,35000.001,55000.001,80000.001},{0,105,555,1005,2755,5505,13505})</f>
        <v>40440</v>
      </c>
      <c r="D64" s="27">
        <f>12*ROUND(MAX(($B64-3500)*{0.03,0.1,0.2,0.25,0.3,0.35,0.45}-{0,105,555,1005,2755,5505,13505},0),2)+LOOKUP(D$2/12,{0,1500.001,4500.001,9000.001,35000.001,55000.001,80000.001},{0.03,0.1,0.2,0.25,0.3,0.35,0.45})*D$2-LOOKUP(D$2/12,{0,1500.001,4500.001,9000.001,35000.001,55000.001,80000.001},{0,105,555,1005,2755,5505,13505})</f>
        <v>40446</v>
      </c>
      <c r="E64" s="27">
        <f>12*ROUND(MAX(($B64-3500)*{0.03,0.1,0.2,0.25,0.3,0.35,0.45}-{0,105,555,1005,2755,5505,13505},0),2)+LOOKUP(E$2/12,{0,1500.001,4500.001,9000.001,35000.001,55000.001,80000.001},{0.03,0.1,0.2,0.25,0.3,0.35,0.45})*E$2-LOOKUP(E$2/12,{0,1500.001,4500.001,9000.001,35000.001,55000.001,80000.001},{0,105,555,1005,2755,5505,13505})</f>
        <v>40452</v>
      </c>
      <c r="F64" s="27">
        <f>12*ROUND(MAX(($B64-3500)*{0.03,0.1,0.2,0.25,0.3,0.35,0.45}-{0,105,555,1005,2755,5505,13505},0),2)+LOOKUP(F$2/12,{0,1500.001,4500.001,9000.001,35000.001,55000.001,80000.001},{0.03,0.1,0.2,0.25,0.3,0.35,0.45})*F$2-LOOKUP(F$2/12,{0,1500.001,4500.001,9000.001,35000.001,55000.001,80000.001},{0,105,555,1005,2755,5505,13505})</f>
        <v>40458</v>
      </c>
      <c r="G64" s="27">
        <f>12*ROUND(MAX(($B64-3500)*{0.03,0.1,0.2,0.25,0.3,0.35,0.45}-{0,105,555,1005,2755,5505,13505},0),2)+LOOKUP(G$2/12,{0,1500.001,4500.001,9000.001,35000.001,55000.001,80000.001},{0.03,0.1,0.2,0.25,0.3,0.35,0.45})*G$2-LOOKUP(G$2/12,{0,1500.001,4500.001,9000.001,35000.001,55000.001,80000.001},{0,105,555,1005,2755,5505,13505})</f>
        <v>40464</v>
      </c>
      <c r="H64" s="27">
        <f>12*ROUND(MAX(($B64-3500)*{0.03,0.1,0.2,0.25,0.3,0.35,0.45}-{0,105,555,1005,2755,5505,13505},0),2)+LOOKUP(H$2/12,{0,1500.001,4500.001,9000.001,35000.001,55000.001,80000.001},{0.03,0.1,0.2,0.25,0.3,0.35,0.45})*H$2-LOOKUP(H$2/12,{0,1500.001,4500.001,9000.001,35000.001,55000.001,80000.001},{0,105,555,1005,2755,5505,13505})</f>
        <v>40470</v>
      </c>
      <c r="I64" s="27">
        <f>12*ROUND(MAX(($B64-3500)*{0.03,0.1,0.2,0.25,0.3,0.35,0.45}-{0,105,555,1005,2755,5505,13505},0),2)+LOOKUP(I$2/12,{0,1500.001,4500.001,9000.001,35000.001,55000.001,80000.001},{0.03,0.1,0.2,0.25,0.3,0.35,0.45})*I$2-LOOKUP(I$2/12,{0,1500.001,4500.001,9000.001,35000.001,55000.001,80000.001},{0,105,555,1005,2755,5505,13505})</f>
        <v>40476</v>
      </c>
      <c r="J64" s="27">
        <f>12*ROUND(MAX(($B64-3500)*{0.03,0.1,0.2,0.25,0.3,0.35,0.45}-{0,105,555,1005,2755,5505,13505},0),2)+LOOKUP(J$2/12,{0,1500.001,4500.001,9000.001,35000.001,55000.001,80000.001},{0.03,0.1,0.2,0.25,0.3,0.35,0.45})*J$2-LOOKUP(J$2/12,{0,1500.001,4500.001,9000.001,35000.001,55000.001,80000.001},{0,105,555,1005,2755,5505,13505})</f>
        <v>40482</v>
      </c>
      <c r="K64" s="27">
        <f>12*ROUND(MAX(($B64-3500)*{0.03,0.1,0.2,0.25,0.3,0.35,0.45}-{0,105,555,1005,2755,5505,13505},0),2)+LOOKUP(K$2/12,{0,1500.001,4500.001,9000.001,35000.001,55000.001,80000.001},{0.03,0.1,0.2,0.25,0.3,0.35,0.45})*K$2-LOOKUP(K$2/12,{0,1500.001,4500.001,9000.001,35000.001,55000.001,80000.001},{0,105,555,1005,2755,5505,13505})</f>
        <v>40488</v>
      </c>
      <c r="L64" s="27">
        <f>12*ROUND(MAX(($B64-3500)*{0.03,0.1,0.2,0.25,0.3,0.35,0.45}-{0,105,555,1005,2755,5505,13505},0),2)+LOOKUP(L$2/12,{0,1500.001,4500.001,9000.001,35000.001,55000.001,80000.001},{0.03,0.1,0.2,0.25,0.3,0.35,0.45})*L$2-LOOKUP(L$2/12,{0,1500.001,4500.001,9000.001,35000.001,55000.001,80000.001},{0,105,555,1005,2755,5505,13505})</f>
        <v>40494</v>
      </c>
      <c r="M64" s="13">
        <f>12*ROUND(MAX(($B64-3500)*{0.03,0.1,0.2,0.25,0.3,0.35,0.45}-{0,105,555,1005,2755,5505,13505},0),2)+LOOKUP(M$2/12,{0,1500.001,4500.001,9000.001,35000.001,55000.001,80000.001},{0.03,0.1,0.2,0.25,0.3,0.35,0.45})*M$2-LOOKUP(M$2/12,{0,1500.001,4500.001,9000.001,35000.001,55000.001,80000.001},{0,105,555,1005,2755,5505,13505})</f>
        <v>40500</v>
      </c>
      <c r="N64" s="27">
        <f>12*ROUND(MAX(($B64-3500)*{0.03,0.1,0.2,0.25,0.3,0.35,0.45}-{0,105,555,1005,2755,5505,13505},0),2)+LOOKUP(N$2/12,{0,1500.001,4500.001,9000.001,35000.001,55000.001,80000.001},{0.03,0.1,0.2,0.25,0.3,0.35,0.45})*N$2-LOOKUP(N$2/12,{0,1500.001,4500.001,9000.001,35000.001,55000.001,80000.001},{0,105,555,1005,2755,5505,13505})</f>
        <v>40515</v>
      </c>
      <c r="O64" s="27">
        <f>12*ROUND(MAX(($B64-3500)*{0.03,0.1,0.2,0.25,0.3,0.35,0.45}-{0,105,555,1005,2755,5505,13505},0),2)+LOOKUP(O$2/12,{0,1500.001,4500.001,9000.001,35000.001,55000.001,80000.001},{0.03,0.1,0.2,0.25,0.3,0.35,0.45})*O$2-LOOKUP(O$2/12,{0,1500.001,4500.001,9000.001,35000.001,55000.001,80000.001},{0,105,555,1005,2755,5505,13505})</f>
        <v>40530</v>
      </c>
      <c r="P64" s="27">
        <f>12*ROUND(MAX(($B64-3500)*{0.03,0.1,0.2,0.25,0.3,0.35,0.45}-{0,105,555,1005,2755,5505,13505},0),2)+LOOKUP(P$2/12,{0,1500.001,4500.001,9000.001,35000.001,55000.001,80000.001},{0.03,0.1,0.2,0.25,0.3,0.35,0.45})*P$2-LOOKUP(P$2/12,{0,1500.001,4500.001,9000.001,35000.001,55000.001,80000.001},{0,105,555,1005,2755,5505,13505})</f>
        <v>40545</v>
      </c>
      <c r="Q64" s="27">
        <f>12*ROUND(MAX(($B64-3500)*{0.03,0.1,0.2,0.25,0.3,0.35,0.45}-{0,105,555,1005,2755,5505,13505},0),2)+LOOKUP(Q$2/12,{0,1500.001,4500.001,9000.001,35000.001,55000.001,80000.001},{0.03,0.1,0.2,0.25,0.3,0.35,0.45})*Q$2-LOOKUP(Q$2/12,{0,1500.001,4500.001,9000.001,35000.001,55000.001,80000.001},{0,105,555,1005,2755,5505,13505})</f>
        <v>40560</v>
      </c>
      <c r="R64" s="27">
        <f>12*ROUND(MAX(($B64-3500)*{0.03,0.1,0.2,0.25,0.3,0.35,0.45}-{0,105,555,1005,2755,5505,13505},0),2)+LOOKUP(R$2/12,{0,1500.001,4500.001,9000.001,35000.001,55000.001,80000.001},{0.03,0.1,0.2,0.25,0.3,0.35,0.45})*R$2-LOOKUP(R$2/12,{0,1500.001,4500.001,9000.001,35000.001,55000.001,80000.001},{0,105,555,1005,2755,5505,13505})</f>
        <v>40575</v>
      </c>
      <c r="S64" s="27">
        <f>12*ROUND(MAX(($B64-3500)*{0.03,0.1,0.2,0.25,0.3,0.35,0.45}-{0,105,555,1005,2755,5505,13505},0),2)+LOOKUP(S$2/12,{0,1500.001,4500.001,9000.001,35000.001,55000.001,80000.001},{0.03,0.1,0.2,0.25,0.3,0.35,0.45})*S$2-LOOKUP(S$2/12,{0,1500.001,4500.001,9000.001,35000.001,55000.001,80000.001},{0,105,555,1005,2755,5505,13505})</f>
        <v>40590</v>
      </c>
      <c r="T64" s="2">
        <f>12*ROUND(MAX(($B64-3500)*{0.03,0.1,0.2,0.25,0.3,0.35,0.45}-{0,105,555,1005,2755,5505,13505},0),2)+LOOKUP(T$2/12,{0,1500.001,4500.001,9000.001,35000.001,55000.001,80000.001},{0.03,0.1,0.2,0.25,0.3,0.35,0.45})*T$2-LOOKUP(T$2/12,{0,1500.001,4500.001,9000.001,35000.001,55000.001,80000.001},{0,105,555,1005,2755,5505,13505})</f>
        <v>40605</v>
      </c>
      <c r="U64" s="2">
        <f>12*ROUND(MAX(($B64-3500)*{0.03,0.1,0.2,0.25,0.3,0.35,0.45}-{0,105,555,1005,2755,5505,13505},0),2)+LOOKUP(U$2/12,{0,1500.001,4500.001,9000.001,35000.001,55000.001,80000.001},{0.03,0.1,0.2,0.25,0.3,0.35,0.45})*U$2-LOOKUP(U$2/12,{0,1500.001,4500.001,9000.001,35000.001,55000.001,80000.001},{0,105,555,1005,2755,5505,13505})</f>
        <v>40620</v>
      </c>
      <c r="V64" s="2">
        <f>12*ROUND(MAX(($B64-3500)*{0.03,0.1,0.2,0.25,0.3,0.35,0.45}-{0,105,555,1005,2755,5505,13505},0),2)+LOOKUP(V$2/12,{0,1500.001,4500.001,9000.001,35000.001,55000.001,80000.001},{0.03,0.1,0.2,0.25,0.3,0.35,0.45})*V$2-LOOKUP(V$2/12,{0,1500.001,4500.001,9000.001,35000.001,55000.001,80000.001},{0,105,555,1005,2755,5505,13505})</f>
        <v>40635</v>
      </c>
      <c r="W64" s="2">
        <f>12*ROUND(MAX(($B64-3500)*{0.03,0.1,0.2,0.25,0.3,0.35,0.45}-{0,105,555,1005,2755,5505,13505},0),2)+LOOKUP(W$2/12,{0,1500.001,4500.001,9000.001,35000.001,55000.001,80000.001},{0.03,0.1,0.2,0.25,0.3,0.35,0.45})*W$2-LOOKUP(W$2/12,{0,1500.001,4500.001,9000.001,35000.001,55000.001,80000.001},{0,105,555,1005,2755,5505,13505})</f>
        <v>40650</v>
      </c>
      <c r="X64" s="2">
        <f>12*ROUND(MAX(($B64-3500)*{0.03,0.1,0.2,0.25,0.3,0.35,0.45}-{0,105,555,1005,2755,5505,13505},0),2)+LOOKUP(X$2/12,{0,1500.001,4500.001,9000.001,35000.001,55000.001,80000.001},{0.03,0.1,0.2,0.25,0.3,0.35,0.45})*X$2-LOOKUP(X$2/12,{0,1500.001,4500.001,9000.001,35000.001,55000.001,80000.001},{0,105,555,1005,2755,5505,13505})</f>
        <v>40665</v>
      </c>
      <c r="Y64" s="2">
        <f>12*ROUND(MAX(($B64-3500)*{0.03,0.1,0.2,0.25,0.3,0.35,0.45}-{0,105,555,1005,2755,5505,13505},0),2)+LOOKUP(Y$2/12,{0,1500.001,4500.001,9000.001,35000.001,55000.001,80000.001},{0.03,0.1,0.2,0.25,0.3,0.35,0.45})*Y$2-LOOKUP(Y$2/12,{0,1500.001,4500.001,9000.001,35000.001,55000.001,80000.001},{0,105,555,1005,2755,5505,13505})</f>
        <v>40680</v>
      </c>
      <c r="Z64" s="2">
        <f>12*ROUND(MAX(($B64-3500)*{0.03,0.1,0.2,0.25,0.3,0.35,0.45}-{0,105,555,1005,2755,5505,13505},0),2)+LOOKUP(Z$2/12,{0,1500.001,4500.001,9000.001,35000.001,55000.001,80000.001},{0.03,0.1,0.2,0.25,0.3,0.35,0.45})*Z$2-LOOKUP(Z$2/12,{0,1500.001,4500.001,9000.001,35000.001,55000.001,80000.001},{0,105,555,1005,2755,5505,13505})</f>
        <v>40695</v>
      </c>
      <c r="AA64" s="2">
        <f>12*ROUND(MAX(($B64-3500)*{0.03,0.1,0.2,0.25,0.3,0.35,0.45}-{0,105,555,1005,2755,5505,13505},0),2)+LOOKUP(AA$2/12,{0,1500.001,4500.001,9000.001,35000.001,55000.001,80000.001},{0.03,0.1,0.2,0.25,0.3,0.35,0.45})*AA$2-LOOKUP(AA$2/12,{0,1500.001,4500.001,9000.001,35000.001,55000.001,80000.001},{0,105,555,1005,2755,5505,13505})</f>
        <v>40710</v>
      </c>
      <c r="AB64" s="2">
        <f>12*ROUND(MAX(($B64-3500)*{0.03,0.1,0.2,0.25,0.3,0.35,0.45}-{0,105,555,1005,2755,5505,13505},0),2)+LOOKUP(AB$2/12,{0,1500.001,4500.001,9000.001,35000.001,55000.001,80000.001},{0.03,0.1,0.2,0.25,0.3,0.35,0.45})*AB$2-LOOKUP(AB$2/12,{0,1500.001,4500.001,9000.001,35000.001,55000.001,80000.001},{0,105,555,1005,2755,5505,13505})</f>
        <v>40725</v>
      </c>
      <c r="AC64" s="12">
        <f>12*ROUND(MAX(($B64-3500)*{0.03,0.1,0.2,0.25,0.3,0.35,0.45}-{0,105,555,1005,2755,5505,13505},0),2)+LOOKUP(AC$2/12,{0,1500.001,4500.001,9000.001,35000.001,55000.001,80000.001},{0.03,0.1,0.2,0.25,0.3,0.35,0.45})*AC$2-LOOKUP(AC$2/12,{0,1500.001,4500.001,9000.001,35000.001,55000.001,80000.001},{0,105,555,1005,2755,5505,13505})</f>
        <v>40740</v>
      </c>
      <c r="AD64" s="2">
        <f>12*ROUND(MAX(($B64-3500)*{0.03,0.1,0.2,0.25,0.3,0.35,0.45}-{0,105,555,1005,2755,5505,13505},0),2)+LOOKUP(AD$2/12,{0,1500.001,4500.001,9000.001,35000.001,55000.001,80000.001},{0.03,0.1,0.2,0.25,0.3,0.35,0.45})*AD$2-LOOKUP(AD$2/12,{0,1500.001,4500.001,9000.001,35000.001,55000.001,80000.001},{0,105,555,1005,2755,5505,13505})</f>
        <v>40770</v>
      </c>
      <c r="AE64" s="2">
        <f>12*ROUND(MAX(($B64-3500)*{0.03,0.1,0.2,0.25,0.3,0.35,0.45}-{0,105,555,1005,2755,5505,13505},0),2)+LOOKUP(AE$2/12,{0,1500.001,4500.001,9000.001,35000.001,55000.001,80000.001},{0.03,0.1,0.2,0.25,0.3,0.35,0.45})*AE$2-LOOKUP(AE$2/12,{0,1500.001,4500.001,9000.001,35000.001,55000.001,80000.001},{0,105,555,1005,2755,5505,13505})</f>
        <v>40800</v>
      </c>
      <c r="AF64" s="2">
        <f>12*ROUND(MAX(($B64-3500)*{0.03,0.1,0.2,0.25,0.3,0.35,0.45}-{0,105,555,1005,2755,5505,13505},0),2)+LOOKUP(AF$2/12,{0,1500.001,4500.001,9000.001,35000.001,55000.001,80000.001},{0.03,0.1,0.2,0.25,0.3,0.35,0.45})*AF$2-LOOKUP(AF$2/12,{0,1500.001,4500.001,9000.001,35000.001,55000.001,80000.001},{0,105,555,1005,2755,5505,13505})</f>
        <v>40830</v>
      </c>
      <c r="AG64" s="2">
        <f>12*ROUND(MAX(($B64-3500)*{0.03,0.1,0.2,0.25,0.3,0.35,0.45}-{0,105,555,1005,2755,5505,13505},0),2)+LOOKUP(AG$2/12,{0,1500.001,4500.001,9000.001,35000.001,55000.001,80000.001},{0.03,0.1,0.2,0.25,0.3,0.35,0.45})*AG$2-LOOKUP(AG$2/12,{0,1500.001,4500.001,9000.001,35000.001,55000.001,80000.001},{0,105,555,1005,2755,5505,13505})</f>
        <v>40860</v>
      </c>
      <c r="AH64" s="2">
        <f>12*ROUND(MAX(($B64-3500)*{0.03,0.1,0.2,0.25,0.3,0.35,0.45}-{0,105,555,1005,2755,5505,13505},0),2)+LOOKUP(AH$2/12,{0,1500.001,4500.001,9000.001,35000.001,55000.001,80000.001},{0.03,0.1,0.2,0.25,0.3,0.35,0.45})*AH$2-LOOKUP(AH$2/12,{0,1500.001,4500.001,9000.001,35000.001,55000.001,80000.001},{0,105,555,1005,2755,5505,13505})</f>
        <v>40890</v>
      </c>
      <c r="AI64" s="2">
        <f>12*ROUND(MAX(($B64-3500)*{0.03,0.1,0.2,0.25,0.3,0.35,0.45}-{0,105,555,1005,2755,5505,13505},0),2)+LOOKUP(AI$2/12,{0,1500.001,4500.001,9000.001,35000.001,55000.001,80000.001},{0.03,0.1,0.2,0.25,0.3,0.35,0.45})*AI$2-LOOKUP(AI$2/12,{0,1500.001,4500.001,9000.001,35000.001,55000.001,80000.001},{0,105,555,1005,2755,5505,13505})</f>
        <v>40920</v>
      </c>
      <c r="AJ64" s="2">
        <f>12*ROUND(MAX(($B64-3500)*{0.03,0.1,0.2,0.25,0.3,0.35,0.45}-{0,105,555,1005,2755,5505,13505},0),2)+LOOKUP(AJ$2/12,{0,1500.001,4500.001,9000.001,35000.001,55000.001,80000.001},{0.03,0.1,0.2,0.25,0.3,0.35,0.45})*AJ$2-LOOKUP(AJ$2/12,{0,1500.001,4500.001,9000.001,35000.001,55000.001,80000.001},{0,105,555,1005,2755,5505,13505})</f>
        <v>40950</v>
      </c>
      <c r="AK64" s="2">
        <f>12*ROUND(MAX(($B64-3500)*{0.03,0.1,0.2,0.25,0.3,0.35,0.45}-{0,105,555,1005,2755,5505,13505},0),2)+LOOKUP(AK$2/12,{0,1500.001,4500.001,9000.001,35000.001,55000.001,80000.001},{0.03,0.1,0.2,0.25,0.3,0.35,0.45})*AK$2-LOOKUP(AK$2/12,{0,1500.001,4500.001,9000.001,35000.001,55000.001,80000.001},{0,105,555,1005,2755,5505,13505})</f>
        <v>40980</v>
      </c>
      <c r="AL64" s="2">
        <f>12*ROUND(MAX(($B64-3500)*{0.03,0.1,0.2,0.25,0.3,0.35,0.45}-{0,105,555,1005,2755,5505,13505},0),2)+LOOKUP(AL$2/12,{0,1500.001,4500.001,9000.001,35000.001,55000.001,80000.001},{0.03,0.1,0.2,0.25,0.3,0.35,0.45})*AL$2-LOOKUP(AL$2/12,{0,1500.001,4500.001,9000.001,35000.001,55000.001,80000.001},{0,105,555,1005,2755,5505,13505})</f>
        <v>42235</v>
      </c>
      <c r="AM64" s="2">
        <f>12*ROUND(MAX(($B64-3500)*{0.03,0.1,0.2,0.25,0.3,0.35,0.45}-{0,105,555,1005,2755,5505,13505},0),2)+LOOKUP(AM$2/12,{0,1500.001,4500.001,9000.001,35000.001,55000.001,80000.001},{0.03,0.1,0.2,0.25,0.3,0.35,0.45})*AM$2-LOOKUP(AM$2/12,{0,1500.001,4500.001,9000.001,35000.001,55000.001,80000.001},{0,105,555,1005,2755,5505,13505})</f>
        <v>42335</v>
      </c>
      <c r="AN64" s="2">
        <f>12*ROUND(MAX(($B64-3500)*{0.03,0.1,0.2,0.25,0.3,0.35,0.45}-{0,105,555,1005,2755,5505,13505},0),2)+LOOKUP(AN$2/12,{0,1500.001,4500.001,9000.001,35000.001,55000.001,80000.001},{0.03,0.1,0.2,0.25,0.3,0.35,0.45})*AN$2-LOOKUP(AN$2/12,{0,1500.001,4500.001,9000.001,35000.001,55000.001,80000.001},{0,105,555,1005,2755,5505,13505})</f>
        <v>42535</v>
      </c>
      <c r="AO64" s="2">
        <f>12*ROUND(MAX(($B64-3500)*{0.03,0.1,0.2,0.25,0.3,0.35,0.45}-{0,105,555,1005,2755,5505,13505},0),2)+LOOKUP(AO$2/12,{0,1500.001,4500.001,9000.001,35000.001,55000.001,80000.001},{0.03,0.1,0.2,0.25,0.3,0.35,0.45})*AO$2-LOOKUP(AO$2/12,{0,1500.001,4500.001,9000.001,35000.001,55000.001,80000.001},{0,105,555,1005,2755,5505,13505})</f>
        <v>42735</v>
      </c>
      <c r="AP64" s="2">
        <f>12*ROUND(MAX(($B64-3500)*{0.03,0.1,0.2,0.25,0.3,0.35,0.45}-{0,105,555,1005,2755,5505,13505},0),2)+LOOKUP(AP$2/12,{0,1500.001,4500.001,9000.001,35000.001,55000.001,80000.001},{0.03,0.1,0.2,0.25,0.3,0.35,0.45})*AP$2-LOOKUP(AP$2/12,{0,1500.001,4500.001,9000.001,35000.001,55000.001,80000.001},{0,105,555,1005,2755,5505,13505})</f>
        <v>42935</v>
      </c>
      <c r="AQ64" s="2">
        <f>12*ROUND(MAX(($B64-3500)*{0.03,0.1,0.2,0.25,0.3,0.35,0.45}-{0,105,555,1005,2755,5505,13505},0),2)+LOOKUP(AQ$2/12,{0,1500.001,4500.001,9000.001,35000.001,55000.001,80000.001},{0.03,0.1,0.2,0.25,0.3,0.35,0.45})*AQ$2-LOOKUP(AQ$2/12,{0,1500.001,4500.001,9000.001,35000.001,55000.001,80000.001},{0,105,555,1005,2755,5505,13505})</f>
        <v>43135</v>
      </c>
      <c r="AR64" s="2">
        <f>12*ROUND(MAX(($B64-3500)*{0.03,0.1,0.2,0.25,0.3,0.35,0.45}-{0,105,555,1005,2755,5505,13505},0),2)+LOOKUP(AR$2/12,{0,1500.001,4500.001,9000.001,35000.001,55000.001,80000.001},{0.03,0.1,0.2,0.25,0.3,0.35,0.45})*AR$2-LOOKUP(AR$2/12,{0,1500.001,4500.001,9000.001,35000.001,55000.001,80000.001},{0,105,555,1005,2755,5505,13505})</f>
        <v>43335</v>
      </c>
      <c r="AS64" s="2">
        <f>12*ROUND(MAX(($B64-3500)*{0.03,0.1,0.2,0.25,0.3,0.35,0.45}-{0,105,555,1005,2755,5505,13505},0),2)+LOOKUP(AS$2/12,{0,1500.001,4500.001,9000.001,35000.001,55000.001,80000.001},{0.03,0.1,0.2,0.25,0.3,0.35,0.45})*AS$2-LOOKUP(AS$2/12,{0,1500.001,4500.001,9000.001,35000.001,55000.001,80000.001},{0,105,555,1005,2755,5505,13505})</f>
        <v>43835</v>
      </c>
      <c r="AT64" s="12">
        <f>12*ROUND(MAX(($B64-3500)*{0.03,0.1,0.2,0.25,0.3,0.35,0.45}-{0,105,555,1005,2755,5505,13505},0),2)+LOOKUP(AT$2/12,{0,1500.001,4500.001,9000.001,35000.001,55000.001,80000.001},{0.03,0.1,0.2,0.25,0.3,0.35,0.45})*AT$2-LOOKUP(AT$2/12,{0,1500.001,4500.001,9000.001,35000.001,55000.001,80000.001},{0,105,555,1005,2755,5505,13505})</f>
        <v>44335</v>
      </c>
      <c r="AU64" s="2">
        <f>12*ROUND(MAX(($B64-3500)*{0.03,0.1,0.2,0.25,0.3,0.35,0.45}-{0,105,555,1005,2755,5505,13505},0),2)+LOOKUP(AU$2/12,{0,1500.001,4500.001,9000.001,35000.001,55000.001,80000.001},{0.03,0.1,0.2,0.25,0.3,0.35,0.45})*AU$2-LOOKUP(AU$2/12,{0,1500.001,4500.001,9000.001,35000.001,55000.001,80000.001},{0,105,555,1005,2755,5505,13505})</f>
        <v>44835</v>
      </c>
      <c r="AV64" s="2">
        <f>12*ROUND(MAX(($B64-3500)*{0.03,0.1,0.2,0.25,0.3,0.35,0.45}-{0,105,555,1005,2755,5505,13505},0),2)+LOOKUP(AV$2/12,{0,1500.001,4500.001,9000.001,35000.001,55000.001,80000.001},{0.03,0.1,0.2,0.25,0.3,0.35,0.45})*AV$2-LOOKUP(AV$2/12,{0,1500.001,4500.001,9000.001,35000.001,55000.001,80000.001},{0,105,555,1005,2755,5505,13505})</f>
        <v>45335</v>
      </c>
      <c r="AW64" s="2">
        <f>12*ROUND(MAX(($B64-3500)*{0.03,0.1,0.2,0.25,0.3,0.35,0.45}-{0,105,555,1005,2755,5505,13505},0),2)+LOOKUP(AW$2/12,{0,1500.001,4500.001,9000.001,35000.001,55000.001,80000.001},{0.03,0.1,0.2,0.25,0.3,0.35,0.45})*AW$2-LOOKUP(AW$2/12,{0,1500.001,4500.001,9000.001,35000.001,55000.001,80000.001},{0,105,555,1005,2755,5505,13505})</f>
        <v>50885</v>
      </c>
      <c r="AX64" s="2">
        <f>12*ROUND(MAX(($B64-3500)*{0.03,0.1,0.2,0.25,0.3,0.35,0.45}-{0,105,555,1005,2755,5505,13505},0),2)+LOOKUP(AX$2/12,{0,1500.001,4500.001,9000.001,35000.001,55000.001,80000.001},{0.03,0.1,0.2,0.25,0.3,0.35,0.45})*AX$2-LOOKUP(AX$2/12,{0,1500.001,4500.001,9000.001,35000.001,55000.001,80000.001},{0,105,555,1005,2755,5505,13505})</f>
        <v>51885</v>
      </c>
      <c r="AY64" s="2">
        <f>12*ROUND(MAX(($B64-3500)*{0.03,0.1,0.2,0.25,0.3,0.35,0.45}-{0,105,555,1005,2755,5505,13505},0),2)+LOOKUP(AY$2/12,{0,1500.001,4500.001,9000.001,35000.001,55000.001,80000.001},{0.03,0.1,0.2,0.25,0.3,0.35,0.45})*AY$2-LOOKUP(AY$2/12,{0,1500.001,4500.001,9000.001,35000.001,55000.001,80000.001},{0,105,555,1005,2755,5505,13505})</f>
        <v>52885</v>
      </c>
      <c r="AZ64" s="2">
        <f>12*ROUND(MAX(($B64-3500)*{0.03,0.1,0.2,0.25,0.3,0.35,0.45}-{0,105,555,1005,2755,5505,13505},0),2)+LOOKUP(AZ$2/12,{0,1500.001,4500.001,9000.001,35000.001,55000.001,80000.001},{0.03,0.1,0.2,0.25,0.3,0.35,0.45})*AZ$2-LOOKUP(AZ$2/12,{0,1500.001,4500.001,9000.001,35000.001,55000.001,80000.001},{0,105,555,1005,2755,5505,13505})</f>
        <v>53885</v>
      </c>
      <c r="BA64" s="2">
        <f>12*ROUND(MAX(($B64-3500)*{0.03,0.1,0.2,0.25,0.3,0.35,0.45}-{0,105,555,1005,2755,5505,13505},0),2)+LOOKUP(BA$2/12,{0,1500.001,4500.001,9000.001,35000.001,55000.001,80000.001},{0.03,0.1,0.2,0.25,0.3,0.35,0.45})*BA$2-LOOKUP(BA$2/12,{0,1500.001,4500.001,9000.001,35000.001,55000.001,80000.001},{0,105,555,1005,2755,5505,13505})</f>
        <v>54885</v>
      </c>
      <c r="BB64" s="2">
        <f>12*ROUND(MAX(($B64-3500)*{0.03,0.1,0.2,0.25,0.3,0.35,0.45}-{0,105,555,1005,2755,5505,13505},0),2)+LOOKUP(BB$2/12,{0,1500.001,4500.001,9000.001,35000.001,55000.001,80000.001},{0.03,0.1,0.2,0.25,0.3,0.35,0.45})*BB$2-LOOKUP(BB$2/12,{0,1500.001,4500.001,9000.001,35000.001,55000.001,80000.001},{0,105,555,1005,2755,5505,13505})</f>
        <v>55885</v>
      </c>
      <c r="BC64" s="2">
        <f>12*ROUND(MAX(($B64-3500)*{0.03,0.1,0.2,0.25,0.3,0.35,0.45}-{0,105,555,1005,2755,5505,13505},0),2)+LOOKUP(BC$2/12,{0,1500.001,4500.001,9000.001,35000.001,55000.001,80000.001},{0.03,0.1,0.2,0.25,0.3,0.35,0.45})*BC$2-LOOKUP(BC$2/12,{0,1500.001,4500.001,9000.001,35000.001,55000.001,80000.001},{0,105,555,1005,2755,5505,13505})</f>
        <v>56885</v>
      </c>
      <c r="BD64" s="2">
        <f>12*ROUND(MAX(($B64-3500)*{0.03,0.1,0.2,0.25,0.3,0.35,0.45}-{0,105,555,1005,2755,5505,13505},0),2)+LOOKUP(BD$2/12,{0,1500.001,4500.001,9000.001,35000.001,55000.001,80000.001},{0.03,0.1,0.2,0.25,0.3,0.35,0.45})*BD$2-LOOKUP(BD$2/12,{0,1500.001,4500.001,9000.001,35000.001,55000.001,80000.001},{0,105,555,1005,2755,5505,13505})</f>
        <v>57885</v>
      </c>
      <c r="BE64" s="2">
        <f>12*ROUND(MAX(($B64-3500)*{0.03,0.1,0.2,0.25,0.3,0.35,0.45}-{0,105,555,1005,2755,5505,13505},0),2)+LOOKUP(BE$2/12,{0,1500.001,4500.001,9000.001,35000.001,55000.001,80000.001},{0.03,0.1,0.2,0.25,0.3,0.35,0.45})*BE$2-LOOKUP(BE$2/12,{0,1500.001,4500.001,9000.001,35000.001,55000.001,80000.001},{0,105,555,1005,2755,5505,13505})</f>
        <v>58885</v>
      </c>
      <c r="BF64" s="2">
        <f>12*ROUND(MAX(($B64-3500)*{0.03,0.1,0.2,0.25,0.3,0.35,0.45}-{0,105,555,1005,2755,5505,13505},0),2)+LOOKUP(BF$2/12,{0,1500.001,4500.001,9000.001,35000.001,55000.001,80000.001},{0.03,0.1,0.2,0.25,0.3,0.35,0.45})*BF$2-LOOKUP(BF$2/12,{0,1500.001,4500.001,9000.001,35000.001,55000.001,80000.001},{0,105,555,1005,2755,5505,13505})</f>
        <v>59885</v>
      </c>
    </row>
    <row r="65" spans="1:58">
      <c r="A65" s="21"/>
      <c r="B65" s="22">
        <v>22000</v>
      </c>
      <c r="C65" s="27">
        <f>12*ROUND(MAX(($B65-3500)*{0.03,0.1,0.2,0.25,0.3,0.35,0.45}-{0,105,555,1005,2755,5505,13505},0),2)+LOOKUP(C$2/12,{0,1500.001,4500.001,9000.001,35000.001,55000.001,80000.001},{0.03,0.1,0.2,0.25,0.3,0.35,0.45})*C$2-LOOKUP(C$2/12,{0,1500.001,4500.001,9000.001,35000.001,55000.001,80000.001},{0,105,555,1005,2755,5505,13505})</f>
        <v>43440</v>
      </c>
      <c r="D65" s="27">
        <f>12*ROUND(MAX(($B65-3500)*{0.03,0.1,0.2,0.25,0.3,0.35,0.45}-{0,105,555,1005,2755,5505,13505},0),2)+LOOKUP(D$2/12,{0,1500.001,4500.001,9000.001,35000.001,55000.001,80000.001},{0.03,0.1,0.2,0.25,0.3,0.35,0.45})*D$2-LOOKUP(D$2/12,{0,1500.001,4500.001,9000.001,35000.001,55000.001,80000.001},{0,105,555,1005,2755,5505,13505})</f>
        <v>43446</v>
      </c>
      <c r="E65" s="27">
        <f>12*ROUND(MAX(($B65-3500)*{0.03,0.1,0.2,0.25,0.3,0.35,0.45}-{0,105,555,1005,2755,5505,13505},0),2)+LOOKUP(E$2/12,{0,1500.001,4500.001,9000.001,35000.001,55000.001,80000.001},{0.03,0.1,0.2,0.25,0.3,0.35,0.45})*E$2-LOOKUP(E$2/12,{0,1500.001,4500.001,9000.001,35000.001,55000.001,80000.001},{0,105,555,1005,2755,5505,13505})</f>
        <v>43452</v>
      </c>
      <c r="F65" s="27">
        <f>12*ROUND(MAX(($B65-3500)*{0.03,0.1,0.2,0.25,0.3,0.35,0.45}-{0,105,555,1005,2755,5505,13505},0),2)+LOOKUP(F$2/12,{0,1500.001,4500.001,9000.001,35000.001,55000.001,80000.001},{0.03,0.1,0.2,0.25,0.3,0.35,0.45})*F$2-LOOKUP(F$2/12,{0,1500.001,4500.001,9000.001,35000.001,55000.001,80000.001},{0,105,555,1005,2755,5505,13505})</f>
        <v>43458</v>
      </c>
      <c r="G65" s="27">
        <f>12*ROUND(MAX(($B65-3500)*{0.03,0.1,0.2,0.25,0.3,0.35,0.45}-{0,105,555,1005,2755,5505,13505},0),2)+LOOKUP(G$2/12,{0,1500.001,4500.001,9000.001,35000.001,55000.001,80000.001},{0.03,0.1,0.2,0.25,0.3,0.35,0.45})*G$2-LOOKUP(G$2/12,{0,1500.001,4500.001,9000.001,35000.001,55000.001,80000.001},{0,105,555,1005,2755,5505,13505})</f>
        <v>43464</v>
      </c>
      <c r="H65" s="27">
        <f>12*ROUND(MAX(($B65-3500)*{0.03,0.1,0.2,0.25,0.3,0.35,0.45}-{0,105,555,1005,2755,5505,13505},0),2)+LOOKUP(H$2/12,{0,1500.001,4500.001,9000.001,35000.001,55000.001,80000.001},{0.03,0.1,0.2,0.25,0.3,0.35,0.45})*H$2-LOOKUP(H$2/12,{0,1500.001,4500.001,9000.001,35000.001,55000.001,80000.001},{0,105,555,1005,2755,5505,13505})</f>
        <v>43470</v>
      </c>
      <c r="I65" s="27">
        <f>12*ROUND(MAX(($B65-3500)*{0.03,0.1,0.2,0.25,0.3,0.35,0.45}-{0,105,555,1005,2755,5505,13505},0),2)+LOOKUP(I$2/12,{0,1500.001,4500.001,9000.001,35000.001,55000.001,80000.001},{0.03,0.1,0.2,0.25,0.3,0.35,0.45})*I$2-LOOKUP(I$2/12,{0,1500.001,4500.001,9000.001,35000.001,55000.001,80000.001},{0,105,555,1005,2755,5505,13505})</f>
        <v>43476</v>
      </c>
      <c r="J65" s="27">
        <f>12*ROUND(MAX(($B65-3500)*{0.03,0.1,0.2,0.25,0.3,0.35,0.45}-{0,105,555,1005,2755,5505,13505},0),2)+LOOKUP(J$2/12,{0,1500.001,4500.001,9000.001,35000.001,55000.001,80000.001},{0.03,0.1,0.2,0.25,0.3,0.35,0.45})*J$2-LOOKUP(J$2/12,{0,1500.001,4500.001,9000.001,35000.001,55000.001,80000.001},{0,105,555,1005,2755,5505,13505})</f>
        <v>43482</v>
      </c>
      <c r="K65" s="27">
        <f>12*ROUND(MAX(($B65-3500)*{0.03,0.1,0.2,0.25,0.3,0.35,0.45}-{0,105,555,1005,2755,5505,13505},0),2)+LOOKUP(K$2/12,{0,1500.001,4500.001,9000.001,35000.001,55000.001,80000.001},{0.03,0.1,0.2,0.25,0.3,0.35,0.45})*K$2-LOOKUP(K$2/12,{0,1500.001,4500.001,9000.001,35000.001,55000.001,80000.001},{0,105,555,1005,2755,5505,13505})</f>
        <v>43488</v>
      </c>
      <c r="L65" s="27">
        <f>12*ROUND(MAX(($B65-3500)*{0.03,0.1,0.2,0.25,0.3,0.35,0.45}-{0,105,555,1005,2755,5505,13505},0),2)+LOOKUP(L$2/12,{0,1500.001,4500.001,9000.001,35000.001,55000.001,80000.001},{0.03,0.1,0.2,0.25,0.3,0.35,0.45})*L$2-LOOKUP(L$2/12,{0,1500.001,4500.001,9000.001,35000.001,55000.001,80000.001},{0,105,555,1005,2755,5505,13505})</f>
        <v>43494</v>
      </c>
      <c r="M65" s="13">
        <f>12*ROUND(MAX(($B65-3500)*{0.03,0.1,0.2,0.25,0.3,0.35,0.45}-{0,105,555,1005,2755,5505,13505},0),2)+LOOKUP(M$2/12,{0,1500.001,4500.001,9000.001,35000.001,55000.001,80000.001},{0.03,0.1,0.2,0.25,0.3,0.35,0.45})*M$2-LOOKUP(M$2/12,{0,1500.001,4500.001,9000.001,35000.001,55000.001,80000.001},{0,105,555,1005,2755,5505,13505})</f>
        <v>43500</v>
      </c>
      <c r="N65" s="27">
        <f>12*ROUND(MAX(($B65-3500)*{0.03,0.1,0.2,0.25,0.3,0.35,0.45}-{0,105,555,1005,2755,5505,13505},0),2)+LOOKUP(N$2/12,{0,1500.001,4500.001,9000.001,35000.001,55000.001,80000.001},{0.03,0.1,0.2,0.25,0.3,0.35,0.45})*N$2-LOOKUP(N$2/12,{0,1500.001,4500.001,9000.001,35000.001,55000.001,80000.001},{0,105,555,1005,2755,5505,13505})</f>
        <v>43515</v>
      </c>
      <c r="O65" s="27">
        <f>12*ROUND(MAX(($B65-3500)*{0.03,0.1,0.2,0.25,0.3,0.35,0.45}-{0,105,555,1005,2755,5505,13505},0),2)+LOOKUP(O$2/12,{0,1500.001,4500.001,9000.001,35000.001,55000.001,80000.001},{0.03,0.1,0.2,0.25,0.3,0.35,0.45})*O$2-LOOKUP(O$2/12,{0,1500.001,4500.001,9000.001,35000.001,55000.001,80000.001},{0,105,555,1005,2755,5505,13505})</f>
        <v>43530</v>
      </c>
      <c r="P65" s="27">
        <f>12*ROUND(MAX(($B65-3500)*{0.03,0.1,0.2,0.25,0.3,0.35,0.45}-{0,105,555,1005,2755,5505,13505},0),2)+LOOKUP(P$2/12,{0,1500.001,4500.001,9000.001,35000.001,55000.001,80000.001},{0.03,0.1,0.2,0.25,0.3,0.35,0.45})*P$2-LOOKUP(P$2/12,{0,1500.001,4500.001,9000.001,35000.001,55000.001,80000.001},{0,105,555,1005,2755,5505,13505})</f>
        <v>43545</v>
      </c>
      <c r="Q65" s="27">
        <f>12*ROUND(MAX(($B65-3500)*{0.03,0.1,0.2,0.25,0.3,0.35,0.45}-{0,105,555,1005,2755,5505,13505},0),2)+LOOKUP(Q$2/12,{0,1500.001,4500.001,9000.001,35000.001,55000.001,80000.001},{0.03,0.1,0.2,0.25,0.3,0.35,0.45})*Q$2-LOOKUP(Q$2/12,{0,1500.001,4500.001,9000.001,35000.001,55000.001,80000.001},{0,105,555,1005,2755,5505,13505})</f>
        <v>43560</v>
      </c>
      <c r="R65" s="27">
        <f>12*ROUND(MAX(($B65-3500)*{0.03,0.1,0.2,0.25,0.3,0.35,0.45}-{0,105,555,1005,2755,5505,13505},0),2)+LOOKUP(R$2/12,{0,1500.001,4500.001,9000.001,35000.001,55000.001,80000.001},{0.03,0.1,0.2,0.25,0.3,0.35,0.45})*R$2-LOOKUP(R$2/12,{0,1500.001,4500.001,9000.001,35000.001,55000.001,80000.001},{0,105,555,1005,2755,5505,13505})</f>
        <v>43575</v>
      </c>
      <c r="S65" s="27">
        <f>12*ROUND(MAX(($B65-3500)*{0.03,0.1,0.2,0.25,0.3,0.35,0.45}-{0,105,555,1005,2755,5505,13505},0),2)+LOOKUP(S$2/12,{0,1500.001,4500.001,9000.001,35000.001,55000.001,80000.001},{0.03,0.1,0.2,0.25,0.3,0.35,0.45})*S$2-LOOKUP(S$2/12,{0,1500.001,4500.001,9000.001,35000.001,55000.001,80000.001},{0,105,555,1005,2755,5505,13505})</f>
        <v>43590</v>
      </c>
      <c r="T65" s="2">
        <f>12*ROUND(MAX(($B65-3500)*{0.03,0.1,0.2,0.25,0.3,0.35,0.45}-{0,105,555,1005,2755,5505,13505},0),2)+LOOKUP(T$2/12,{0,1500.001,4500.001,9000.001,35000.001,55000.001,80000.001},{0.03,0.1,0.2,0.25,0.3,0.35,0.45})*T$2-LOOKUP(T$2/12,{0,1500.001,4500.001,9000.001,35000.001,55000.001,80000.001},{0,105,555,1005,2755,5505,13505})</f>
        <v>43605</v>
      </c>
      <c r="U65" s="2">
        <f>12*ROUND(MAX(($B65-3500)*{0.03,0.1,0.2,0.25,0.3,0.35,0.45}-{0,105,555,1005,2755,5505,13505},0),2)+LOOKUP(U$2/12,{0,1500.001,4500.001,9000.001,35000.001,55000.001,80000.001},{0.03,0.1,0.2,0.25,0.3,0.35,0.45})*U$2-LOOKUP(U$2/12,{0,1500.001,4500.001,9000.001,35000.001,55000.001,80000.001},{0,105,555,1005,2755,5505,13505})</f>
        <v>43620</v>
      </c>
      <c r="V65" s="2">
        <f>12*ROUND(MAX(($B65-3500)*{0.03,0.1,0.2,0.25,0.3,0.35,0.45}-{0,105,555,1005,2755,5505,13505},0),2)+LOOKUP(V$2/12,{0,1500.001,4500.001,9000.001,35000.001,55000.001,80000.001},{0.03,0.1,0.2,0.25,0.3,0.35,0.45})*V$2-LOOKUP(V$2/12,{0,1500.001,4500.001,9000.001,35000.001,55000.001,80000.001},{0,105,555,1005,2755,5505,13505})</f>
        <v>43635</v>
      </c>
      <c r="W65" s="2">
        <f>12*ROUND(MAX(($B65-3500)*{0.03,0.1,0.2,0.25,0.3,0.35,0.45}-{0,105,555,1005,2755,5505,13505},0),2)+LOOKUP(W$2/12,{0,1500.001,4500.001,9000.001,35000.001,55000.001,80000.001},{0.03,0.1,0.2,0.25,0.3,0.35,0.45})*W$2-LOOKUP(W$2/12,{0,1500.001,4500.001,9000.001,35000.001,55000.001,80000.001},{0,105,555,1005,2755,5505,13505})</f>
        <v>43650</v>
      </c>
      <c r="X65" s="2">
        <f>12*ROUND(MAX(($B65-3500)*{0.03,0.1,0.2,0.25,0.3,0.35,0.45}-{0,105,555,1005,2755,5505,13505},0),2)+LOOKUP(X$2/12,{0,1500.001,4500.001,9000.001,35000.001,55000.001,80000.001},{0.03,0.1,0.2,0.25,0.3,0.35,0.45})*X$2-LOOKUP(X$2/12,{0,1500.001,4500.001,9000.001,35000.001,55000.001,80000.001},{0,105,555,1005,2755,5505,13505})</f>
        <v>43665</v>
      </c>
      <c r="Y65" s="2">
        <f>12*ROUND(MAX(($B65-3500)*{0.03,0.1,0.2,0.25,0.3,0.35,0.45}-{0,105,555,1005,2755,5505,13505},0),2)+LOOKUP(Y$2/12,{0,1500.001,4500.001,9000.001,35000.001,55000.001,80000.001},{0.03,0.1,0.2,0.25,0.3,0.35,0.45})*Y$2-LOOKUP(Y$2/12,{0,1500.001,4500.001,9000.001,35000.001,55000.001,80000.001},{0,105,555,1005,2755,5505,13505})</f>
        <v>43680</v>
      </c>
      <c r="Z65" s="2">
        <f>12*ROUND(MAX(($B65-3500)*{0.03,0.1,0.2,0.25,0.3,0.35,0.45}-{0,105,555,1005,2755,5505,13505},0),2)+LOOKUP(Z$2/12,{0,1500.001,4500.001,9000.001,35000.001,55000.001,80000.001},{0.03,0.1,0.2,0.25,0.3,0.35,0.45})*Z$2-LOOKUP(Z$2/12,{0,1500.001,4500.001,9000.001,35000.001,55000.001,80000.001},{0,105,555,1005,2755,5505,13505})</f>
        <v>43695</v>
      </c>
      <c r="AA65" s="2">
        <f>12*ROUND(MAX(($B65-3500)*{0.03,0.1,0.2,0.25,0.3,0.35,0.45}-{0,105,555,1005,2755,5505,13505},0),2)+LOOKUP(AA$2/12,{0,1500.001,4500.001,9000.001,35000.001,55000.001,80000.001},{0.03,0.1,0.2,0.25,0.3,0.35,0.45})*AA$2-LOOKUP(AA$2/12,{0,1500.001,4500.001,9000.001,35000.001,55000.001,80000.001},{0,105,555,1005,2755,5505,13505})</f>
        <v>43710</v>
      </c>
      <c r="AB65" s="2">
        <f>12*ROUND(MAX(($B65-3500)*{0.03,0.1,0.2,0.25,0.3,0.35,0.45}-{0,105,555,1005,2755,5505,13505},0),2)+LOOKUP(AB$2/12,{0,1500.001,4500.001,9000.001,35000.001,55000.001,80000.001},{0.03,0.1,0.2,0.25,0.3,0.35,0.45})*AB$2-LOOKUP(AB$2/12,{0,1500.001,4500.001,9000.001,35000.001,55000.001,80000.001},{0,105,555,1005,2755,5505,13505})</f>
        <v>43725</v>
      </c>
      <c r="AC65" s="12">
        <f>12*ROUND(MAX(($B65-3500)*{0.03,0.1,0.2,0.25,0.3,0.35,0.45}-{0,105,555,1005,2755,5505,13505},0),2)+LOOKUP(AC$2/12,{0,1500.001,4500.001,9000.001,35000.001,55000.001,80000.001},{0.03,0.1,0.2,0.25,0.3,0.35,0.45})*AC$2-LOOKUP(AC$2/12,{0,1500.001,4500.001,9000.001,35000.001,55000.001,80000.001},{0,105,555,1005,2755,5505,13505})</f>
        <v>43740</v>
      </c>
      <c r="AD65" s="2">
        <f>12*ROUND(MAX(($B65-3500)*{0.03,0.1,0.2,0.25,0.3,0.35,0.45}-{0,105,555,1005,2755,5505,13505},0),2)+LOOKUP(AD$2/12,{0,1500.001,4500.001,9000.001,35000.001,55000.001,80000.001},{0.03,0.1,0.2,0.25,0.3,0.35,0.45})*AD$2-LOOKUP(AD$2/12,{0,1500.001,4500.001,9000.001,35000.001,55000.001,80000.001},{0,105,555,1005,2755,5505,13505})</f>
        <v>43770</v>
      </c>
      <c r="AE65" s="2">
        <f>12*ROUND(MAX(($B65-3500)*{0.03,0.1,0.2,0.25,0.3,0.35,0.45}-{0,105,555,1005,2755,5505,13505},0),2)+LOOKUP(AE$2/12,{0,1500.001,4500.001,9000.001,35000.001,55000.001,80000.001},{0.03,0.1,0.2,0.25,0.3,0.35,0.45})*AE$2-LOOKUP(AE$2/12,{0,1500.001,4500.001,9000.001,35000.001,55000.001,80000.001},{0,105,555,1005,2755,5505,13505})</f>
        <v>43800</v>
      </c>
      <c r="AF65" s="2">
        <f>12*ROUND(MAX(($B65-3500)*{0.03,0.1,0.2,0.25,0.3,0.35,0.45}-{0,105,555,1005,2755,5505,13505},0),2)+LOOKUP(AF$2/12,{0,1500.001,4500.001,9000.001,35000.001,55000.001,80000.001},{0.03,0.1,0.2,0.25,0.3,0.35,0.45})*AF$2-LOOKUP(AF$2/12,{0,1500.001,4500.001,9000.001,35000.001,55000.001,80000.001},{0,105,555,1005,2755,5505,13505})</f>
        <v>43830</v>
      </c>
      <c r="AG65" s="2">
        <f>12*ROUND(MAX(($B65-3500)*{0.03,0.1,0.2,0.25,0.3,0.35,0.45}-{0,105,555,1005,2755,5505,13505},0),2)+LOOKUP(AG$2/12,{0,1500.001,4500.001,9000.001,35000.001,55000.001,80000.001},{0.03,0.1,0.2,0.25,0.3,0.35,0.45})*AG$2-LOOKUP(AG$2/12,{0,1500.001,4500.001,9000.001,35000.001,55000.001,80000.001},{0,105,555,1005,2755,5505,13505})</f>
        <v>43860</v>
      </c>
      <c r="AH65" s="2">
        <f>12*ROUND(MAX(($B65-3500)*{0.03,0.1,0.2,0.25,0.3,0.35,0.45}-{0,105,555,1005,2755,5505,13505},0),2)+LOOKUP(AH$2/12,{0,1500.001,4500.001,9000.001,35000.001,55000.001,80000.001},{0.03,0.1,0.2,0.25,0.3,0.35,0.45})*AH$2-LOOKUP(AH$2/12,{0,1500.001,4500.001,9000.001,35000.001,55000.001,80000.001},{0,105,555,1005,2755,5505,13505})</f>
        <v>43890</v>
      </c>
      <c r="AI65" s="2">
        <f>12*ROUND(MAX(($B65-3500)*{0.03,0.1,0.2,0.25,0.3,0.35,0.45}-{0,105,555,1005,2755,5505,13505},0),2)+LOOKUP(AI$2/12,{0,1500.001,4500.001,9000.001,35000.001,55000.001,80000.001},{0.03,0.1,0.2,0.25,0.3,0.35,0.45})*AI$2-LOOKUP(AI$2/12,{0,1500.001,4500.001,9000.001,35000.001,55000.001,80000.001},{0,105,555,1005,2755,5505,13505})</f>
        <v>43920</v>
      </c>
      <c r="AJ65" s="2">
        <f>12*ROUND(MAX(($B65-3500)*{0.03,0.1,0.2,0.25,0.3,0.35,0.45}-{0,105,555,1005,2755,5505,13505},0),2)+LOOKUP(AJ$2/12,{0,1500.001,4500.001,9000.001,35000.001,55000.001,80000.001},{0.03,0.1,0.2,0.25,0.3,0.35,0.45})*AJ$2-LOOKUP(AJ$2/12,{0,1500.001,4500.001,9000.001,35000.001,55000.001,80000.001},{0,105,555,1005,2755,5505,13505})</f>
        <v>43950</v>
      </c>
      <c r="AK65" s="2">
        <f>12*ROUND(MAX(($B65-3500)*{0.03,0.1,0.2,0.25,0.3,0.35,0.45}-{0,105,555,1005,2755,5505,13505},0),2)+LOOKUP(AK$2/12,{0,1500.001,4500.001,9000.001,35000.001,55000.001,80000.001},{0.03,0.1,0.2,0.25,0.3,0.35,0.45})*AK$2-LOOKUP(AK$2/12,{0,1500.001,4500.001,9000.001,35000.001,55000.001,80000.001},{0,105,555,1005,2755,5505,13505})</f>
        <v>43980</v>
      </c>
      <c r="AL65" s="2">
        <f>12*ROUND(MAX(($B65-3500)*{0.03,0.1,0.2,0.25,0.3,0.35,0.45}-{0,105,555,1005,2755,5505,13505},0),2)+LOOKUP(AL$2/12,{0,1500.001,4500.001,9000.001,35000.001,55000.001,80000.001},{0.03,0.1,0.2,0.25,0.3,0.35,0.45})*AL$2-LOOKUP(AL$2/12,{0,1500.001,4500.001,9000.001,35000.001,55000.001,80000.001},{0,105,555,1005,2755,5505,13505})</f>
        <v>45235</v>
      </c>
      <c r="AM65" s="2">
        <f>12*ROUND(MAX(($B65-3500)*{0.03,0.1,0.2,0.25,0.3,0.35,0.45}-{0,105,555,1005,2755,5505,13505},0),2)+LOOKUP(AM$2/12,{0,1500.001,4500.001,9000.001,35000.001,55000.001,80000.001},{0.03,0.1,0.2,0.25,0.3,0.35,0.45})*AM$2-LOOKUP(AM$2/12,{0,1500.001,4500.001,9000.001,35000.001,55000.001,80000.001},{0,105,555,1005,2755,5505,13505})</f>
        <v>45335</v>
      </c>
      <c r="AN65" s="2">
        <f>12*ROUND(MAX(($B65-3500)*{0.03,0.1,0.2,0.25,0.3,0.35,0.45}-{0,105,555,1005,2755,5505,13505},0),2)+LOOKUP(AN$2/12,{0,1500.001,4500.001,9000.001,35000.001,55000.001,80000.001},{0.03,0.1,0.2,0.25,0.3,0.35,0.45})*AN$2-LOOKUP(AN$2/12,{0,1500.001,4500.001,9000.001,35000.001,55000.001,80000.001},{0,105,555,1005,2755,5505,13505})</f>
        <v>45535</v>
      </c>
      <c r="AO65" s="2">
        <f>12*ROUND(MAX(($B65-3500)*{0.03,0.1,0.2,0.25,0.3,0.35,0.45}-{0,105,555,1005,2755,5505,13505},0),2)+LOOKUP(AO$2/12,{0,1500.001,4500.001,9000.001,35000.001,55000.001,80000.001},{0.03,0.1,0.2,0.25,0.3,0.35,0.45})*AO$2-LOOKUP(AO$2/12,{0,1500.001,4500.001,9000.001,35000.001,55000.001,80000.001},{0,105,555,1005,2755,5505,13505})</f>
        <v>45735</v>
      </c>
      <c r="AP65" s="2">
        <f>12*ROUND(MAX(($B65-3500)*{0.03,0.1,0.2,0.25,0.3,0.35,0.45}-{0,105,555,1005,2755,5505,13505},0),2)+LOOKUP(AP$2/12,{0,1500.001,4500.001,9000.001,35000.001,55000.001,80000.001},{0.03,0.1,0.2,0.25,0.3,0.35,0.45})*AP$2-LOOKUP(AP$2/12,{0,1500.001,4500.001,9000.001,35000.001,55000.001,80000.001},{0,105,555,1005,2755,5505,13505})</f>
        <v>45935</v>
      </c>
      <c r="AQ65" s="2">
        <f>12*ROUND(MAX(($B65-3500)*{0.03,0.1,0.2,0.25,0.3,0.35,0.45}-{0,105,555,1005,2755,5505,13505},0),2)+LOOKUP(AQ$2/12,{0,1500.001,4500.001,9000.001,35000.001,55000.001,80000.001},{0.03,0.1,0.2,0.25,0.3,0.35,0.45})*AQ$2-LOOKUP(AQ$2/12,{0,1500.001,4500.001,9000.001,35000.001,55000.001,80000.001},{0,105,555,1005,2755,5505,13505})</f>
        <v>46135</v>
      </c>
      <c r="AR65" s="2">
        <f>12*ROUND(MAX(($B65-3500)*{0.03,0.1,0.2,0.25,0.3,0.35,0.45}-{0,105,555,1005,2755,5505,13505},0),2)+LOOKUP(AR$2/12,{0,1500.001,4500.001,9000.001,35000.001,55000.001,80000.001},{0.03,0.1,0.2,0.25,0.3,0.35,0.45})*AR$2-LOOKUP(AR$2/12,{0,1500.001,4500.001,9000.001,35000.001,55000.001,80000.001},{0,105,555,1005,2755,5505,13505})</f>
        <v>46335</v>
      </c>
      <c r="AS65" s="2">
        <f>12*ROUND(MAX(($B65-3500)*{0.03,0.1,0.2,0.25,0.3,0.35,0.45}-{0,105,555,1005,2755,5505,13505},0),2)+LOOKUP(AS$2/12,{0,1500.001,4500.001,9000.001,35000.001,55000.001,80000.001},{0.03,0.1,0.2,0.25,0.3,0.35,0.45})*AS$2-LOOKUP(AS$2/12,{0,1500.001,4500.001,9000.001,35000.001,55000.001,80000.001},{0,105,555,1005,2755,5505,13505})</f>
        <v>46835</v>
      </c>
      <c r="AT65" s="12">
        <f>12*ROUND(MAX(($B65-3500)*{0.03,0.1,0.2,0.25,0.3,0.35,0.45}-{0,105,555,1005,2755,5505,13505},0),2)+LOOKUP(AT$2/12,{0,1500.001,4500.001,9000.001,35000.001,55000.001,80000.001},{0.03,0.1,0.2,0.25,0.3,0.35,0.45})*AT$2-LOOKUP(AT$2/12,{0,1500.001,4500.001,9000.001,35000.001,55000.001,80000.001},{0,105,555,1005,2755,5505,13505})</f>
        <v>47335</v>
      </c>
      <c r="AU65" s="2">
        <f>12*ROUND(MAX(($B65-3500)*{0.03,0.1,0.2,0.25,0.3,0.35,0.45}-{0,105,555,1005,2755,5505,13505},0),2)+LOOKUP(AU$2/12,{0,1500.001,4500.001,9000.001,35000.001,55000.001,80000.001},{0.03,0.1,0.2,0.25,0.3,0.35,0.45})*AU$2-LOOKUP(AU$2/12,{0,1500.001,4500.001,9000.001,35000.001,55000.001,80000.001},{0,105,555,1005,2755,5505,13505})</f>
        <v>47835</v>
      </c>
      <c r="AV65" s="2">
        <f>12*ROUND(MAX(($B65-3500)*{0.03,0.1,0.2,0.25,0.3,0.35,0.45}-{0,105,555,1005,2755,5505,13505},0),2)+LOOKUP(AV$2/12,{0,1500.001,4500.001,9000.001,35000.001,55000.001,80000.001},{0.03,0.1,0.2,0.25,0.3,0.35,0.45})*AV$2-LOOKUP(AV$2/12,{0,1500.001,4500.001,9000.001,35000.001,55000.001,80000.001},{0,105,555,1005,2755,5505,13505})</f>
        <v>48335</v>
      </c>
      <c r="AW65" s="2">
        <f>12*ROUND(MAX(($B65-3500)*{0.03,0.1,0.2,0.25,0.3,0.35,0.45}-{0,105,555,1005,2755,5505,13505},0),2)+LOOKUP(AW$2/12,{0,1500.001,4500.001,9000.001,35000.001,55000.001,80000.001},{0.03,0.1,0.2,0.25,0.3,0.35,0.45})*AW$2-LOOKUP(AW$2/12,{0,1500.001,4500.001,9000.001,35000.001,55000.001,80000.001},{0,105,555,1005,2755,5505,13505})</f>
        <v>53885</v>
      </c>
      <c r="AX65" s="2">
        <f>12*ROUND(MAX(($B65-3500)*{0.03,0.1,0.2,0.25,0.3,0.35,0.45}-{0,105,555,1005,2755,5505,13505},0),2)+LOOKUP(AX$2/12,{0,1500.001,4500.001,9000.001,35000.001,55000.001,80000.001},{0.03,0.1,0.2,0.25,0.3,0.35,0.45})*AX$2-LOOKUP(AX$2/12,{0,1500.001,4500.001,9000.001,35000.001,55000.001,80000.001},{0,105,555,1005,2755,5505,13505})</f>
        <v>54885</v>
      </c>
      <c r="AY65" s="2">
        <f>12*ROUND(MAX(($B65-3500)*{0.03,0.1,0.2,0.25,0.3,0.35,0.45}-{0,105,555,1005,2755,5505,13505},0),2)+LOOKUP(AY$2/12,{0,1500.001,4500.001,9000.001,35000.001,55000.001,80000.001},{0.03,0.1,0.2,0.25,0.3,0.35,0.45})*AY$2-LOOKUP(AY$2/12,{0,1500.001,4500.001,9000.001,35000.001,55000.001,80000.001},{0,105,555,1005,2755,5505,13505})</f>
        <v>55885</v>
      </c>
      <c r="AZ65" s="2">
        <f>12*ROUND(MAX(($B65-3500)*{0.03,0.1,0.2,0.25,0.3,0.35,0.45}-{0,105,555,1005,2755,5505,13505},0),2)+LOOKUP(AZ$2/12,{0,1500.001,4500.001,9000.001,35000.001,55000.001,80000.001},{0.03,0.1,0.2,0.25,0.3,0.35,0.45})*AZ$2-LOOKUP(AZ$2/12,{0,1500.001,4500.001,9000.001,35000.001,55000.001,80000.001},{0,105,555,1005,2755,5505,13505})</f>
        <v>56885</v>
      </c>
      <c r="BA65" s="2">
        <f>12*ROUND(MAX(($B65-3500)*{0.03,0.1,0.2,0.25,0.3,0.35,0.45}-{0,105,555,1005,2755,5505,13505},0),2)+LOOKUP(BA$2/12,{0,1500.001,4500.001,9000.001,35000.001,55000.001,80000.001},{0.03,0.1,0.2,0.25,0.3,0.35,0.45})*BA$2-LOOKUP(BA$2/12,{0,1500.001,4500.001,9000.001,35000.001,55000.001,80000.001},{0,105,555,1005,2755,5505,13505})</f>
        <v>57885</v>
      </c>
      <c r="BB65" s="2">
        <f>12*ROUND(MAX(($B65-3500)*{0.03,0.1,0.2,0.25,0.3,0.35,0.45}-{0,105,555,1005,2755,5505,13505},0),2)+LOOKUP(BB$2/12,{0,1500.001,4500.001,9000.001,35000.001,55000.001,80000.001},{0.03,0.1,0.2,0.25,0.3,0.35,0.45})*BB$2-LOOKUP(BB$2/12,{0,1500.001,4500.001,9000.001,35000.001,55000.001,80000.001},{0,105,555,1005,2755,5505,13505})</f>
        <v>58885</v>
      </c>
      <c r="BC65" s="2">
        <f>12*ROUND(MAX(($B65-3500)*{0.03,0.1,0.2,0.25,0.3,0.35,0.45}-{0,105,555,1005,2755,5505,13505},0),2)+LOOKUP(BC$2/12,{0,1500.001,4500.001,9000.001,35000.001,55000.001,80000.001},{0.03,0.1,0.2,0.25,0.3,0.35,0.45})*BC$2-LOOKUP(BC$2/12,{0,1500.001,4500.001,9000.001,35000.001,55000.001,80000.001},{0,105,555,1005,2755,5505,13505})</f>
        <v>59885</v>
      </c>
      <c r="BD65" s="2">
        <f>12*ROUND(MAX(($B65-3500)*{0.03,0.1,0.2,0.25,0.3,0.35,0.45}-{0,105,555,1005,2755,5505,13505},0),2)+LOOKUP(BD$2/12,{0,1500.001,4500.001,9000.001,35000.001,55000.001,80000.001},{0.03,0.1,0.2,0.25,0.3,0.35,0.45})*BD$2-LOOKUP(BD$2/12,{0,1500.001,4500.001,9000.001,35000.001,55000.001,80000.001},{0,105,555,1005,2755,5505,13505})</f>
        <v>60885</v>
      </c>
      <c r="BE65" s="2">
        <f>12*ROUND(MAX(($B65-3500)*{0.03,0.1,0.2,0.25,0.3,0.35,0.45}-{0,105,555,1005,2755,5505,13505},0),2)+LOOKUP(BE$2/12,{0,1500.001,4500.001,9000.001,35000.001,55000.001,80000.001},{0.03,0.1,0.2,0.25,0.3,0.35,0.45})*BE$2-LOOKUP(BE$2/12,{0,1500.001,4500.001,9000.001,35000.001,55000.001,80000.001},{0,105,555,1005,2755,5505,13505})</f>
        <v>61885</v>
      </c>
      <c r="BF65" s="2">
        <f>12*ROUND(MAX(($B65-3500)*{0.03,0.1,0.2,0.25,0.3,0.35,0.45}-{0,105,555,1005,2755,5505,13505},0),2)+LOOKUP(BF$2/12,{0,1500.001,4500.001,9000.001,35000.001,55000.001,80000.001},{0.03,0.1,0.2,0.25,0.3,0.35,0.45})*BF$2-LOOKUP(BF$2/12,{0,1500.001,4500.001,9000.001,35000.001,55000.001,80000.001},{0,105,555,1005,2755,5505,13505})</f>
        <v>62885</v>
      </c>
    </row>
    <row r="66" spans="1:58">
      <c r="A66" s="21"/>
      <c r="B66" s="22">
        <v>23000</v>
      </c>
      <c r="C66" s="27">
        <f>12*ROUND(MAX(($B66-3500)*{0.03,0.1,0.2,0.25,0.3,0.35,0.45}-{0,105,555,1005,2755,5505,13505},0),2)+LOOKUP(C$2/12,{0,1500.001,4500.001,9000.001,35000.001,55000.001,80000.001},{0.03,0.1,0.2,0.25,0.3,0.35,0.45})*C$2-LOOKUP(C$2/12,{0,1500.001,4500.001,9000.001,35000.001,55000.001,80000.001},{0,105,555,1005,2755,5505,13505})</f>
        <v>46440</v>
      </c>
      <c r="D66" s="27">
        <f>12*ROUND(MAX(($B66-3500)*{0.03,0.1,0.2,0.25,0.3,0.35,0.45}-{0,105,555,1005,2755,5505,13505},0),2)+LOOKUP(D$2/12,{0,1500.001,4500.001,9000.001,35000.001,55000.001,80000.001},{0.03,0.1,0.2,0.25,0.3,0.35,0.45})*D$2-LOOKUP(D$2/12,{0,1500.001,4500.001,9000.001,35000.001,55000.001,80000.001},{0,105,555,1005,2755,5505,13505})</f>
        <v>46446</v>
      </c>
      <c r="E66" s="27">
        <f>12*ROUND(MAX(($B66-3500)*{0.03,0.1,0.2,0.25,0.3,0.35,0.45}-{0,105,555,1005,2755,5505,13505},0),2)+LOOKUP(E$2/12,{0,1500.001,4500.001,9000.001,35000.001,55000.001,80000.001},{0.03,0.1,0.2,0.25,0.3,0.35,0.45})*E$2-LOOKUP(E$2/12,{0,1500.001,4500.001,9000.001,35000.001,55000.001,80000.001},{0,105,555,1005,2755,5505,13505})</f>
        <v>46452</v>
      </c>
      <c r="F66" s="27">
        <f>12*ROUND(MAX(($B66-3500)*{0.03,0.1,0.2,0.25,0.3,0.35,0.45}-{0,105,555,1005,2755,5505,13505},0),2)+LOOKUP(F$2/12,{0,1500.001,4500.001,9000.001,35000.001,55000.001,80000.001},{0.03,0.1,0.2,0.25,0.3,0.35,0.45})*F$2-LOOKUP(F$2/12,{0,1500.001,4500.001,9000.001,35000.001,55000.001,80000.001},{0,105,555,1005,2755,5505,13505})</f>
        <v>46458</v>
      </c>
      <c r="G66" s="27">
        <f>12*ROUND(MAX(($B66-3500)*{0.03,0.1,0.2,0.25,0.3,0.35,0.45}-{0,105,555,1005,2755,5505,13505},0),2)+LOOKUP(G$2/12,{0,1500.001,4500.001,9000.001,35000.001,55000.001,80000.001},{0.03,0.1,0.2,0.25,0.3,0.35,0.45})*G$2-LOOKUP(G$2/12,{0,1500.001,4500.001,9000.001,35000.001,55000.001,80000.001},{0,105,555,1005,2755,5505,13505})</f>
        <v>46464</v>
      </c>
      <c r="H66" s="27">
        <f>12*ROUND(MAX(($B66-3500)*{0.03,0.1,0.2,0.25,0.3,0.35,0.45}-{0,105,555,1005,2755,5505,13505},0),2)+LOOKUP(H$2/12,{0,1500.001,4500.001,9000.001,35000.001,55000.001,80000.001},{0.03,0.1,0.2,0.25,0.3,0.35,0.45})*H$2-LOOKUP(H$2/12,{0,1500.001,4500.001,9000.001,35000.001,55000.001,80000.001},{0,105,555,1005,2755,5505,13505})</f>
        <v>46470</v>
      </c>
      <c r="I66" s="27">
        <f>12*ROUND(MAX(($B66-3500)*{0.03,0.1,0.2,0.25,0.3,0.35,0.45}-{0,105,555,1005,2755,5505,13505},0),2)+LOOKUP(I$2/12,{0,1500.001,4500.001,9000.001,35000.001,55000.001,80000.001},{0.03,0.1,0.2,0.25,0.3,0.35,0.45})*I$2-LOOKUP(I$2/12,{0,1500.001,4500.001,9000.001,35000.001,55000.001,80000.001},{0,105,555,1005,2755,5505,13505})</f>
        <v>46476</v>
      </c>
      <c r="J66" s="27">
        <f>12*ROUND(MAX(($B66-3500)*{0.03,0.1,0.2,0.25,0.3,0.35,0.45}-{0,105,555,1005,2755,5505,13505},0),2)+LOOKUP(J$2/12,{0,1500.001,4500.001,9000.001,35000.001,55000.001,80000.001},{0.03,0.1,0.2,0.25,0.3,0.35,0.45})*J$2-LOOKUP(J$2/12,{0,1500.001,4500.001,9000.001,35000.001,55000.001,80000.001},{0,105,555,1005,2755,5505,13505})</f>
        <v>46482</v>
      </c>
      <c r="K66" s="27">
        <f>12*ROUND(MAX(($B66-3500)*{0.03,0.1,0.2,0.25,0.3,0.35,0.45}-{0,105,555,1005,2755,5505,13505},0),2)+LOOKUP(K$2/12,{0,1500.001,4500.001,9000.001,35000.001,55000.001,80000.001},{0.03,0.1,0.2,0.25,0.3,0.35,0.45})*K$2-LOOKUP(K$2/12,{0,1500.001,4500.001,9000.001,35000.001,55000.001,80000.001},{0,105,555,1005,2755,5505,13505})</f>
        <v>46488</v>
      </c>
      <c r="L66" s="27">
        <f>12*ROUND(MAX(($B66-3500)*{0.03,0.1,0.2,0.25,0.3,0.35,0.45}-{0,105,555,1005,2755,5505,13505},0),2)+LOOKUP(L$2/12,{0,1500.001,4500.001,9000.001,35000.001,55000.001,80000.001},{0.03,0.1,0.2,0.25,0.3,0.35,0.45})*L$2-LOOKUP(L$2/12,{0,1500.001,4500.001,9000.001,35000.001,55000.001,80000.001},{0,105,555,1005,2755,5505,13505})</f>
        <v>46494</v>
      </c>
      <c r="M66" s="13">
        <f>12*ROUND(MAX(($B66-3500)*{0.03,0.1,0.2,0.25,0.3,0.35,0.45}-{0,105,555,1005,2755,5505,13505},0),2)+LOOKUP(M$2/12,{0,1500.001,4500.001,9000.001,35000.001,55000.001,80000.001},{0.03,0.1,0.2,0.25,0.3,0.35,0.45})*M$2-LOOKUP(M$2/12,{0,1500.001,4500.001,9000.001,35000.001,55000.001,80000.001},{0,105,555,1005,2755,5505,13505})</f>
        <v>46500</v>
      </c>
      <c r="N66" s="27">
        <f>12*ROUND(MAX(($B66-3500)*{0.03,0.1,0.2,0.25,0.3,0.35,0.45}-{0,105,555,1005,2755,5505,13505},0),2)+LOOKUP(N$2/12,{0,1500.001,4500.001,9000.001,35000.001,55000.001,80000.001},{0.03,0.1,0.2,0.25,0.3,0.35,0.45})*N$2-LOOKUP(N$2/12,{0,1500.001,4500.001,9000.001,35000.001,55000.001,80000.001},{0,105,555,1005,2755,5505,13505})</f>
        <v>46515</v>
      </c>
      <c r="O66" s="27">
        <f>12*ROUND(MAX(($B66-3500)*{0.03,0.1,0.2,0.25,0.3,0.35,0.45}-{0,105,555,1005,2755,5505,13505},0),2)+LOOKUP(O$2/12,{0,1500.001,4500.001,9000.001,35000.001,55000.001,80000.001},{0.03,0.1,0.2,0.25,0.3,0.35,0.45})*O$2-LOOKUP(O$2/12,{0,1500.001,4500.001,9000.001,35000.001,55000.001,80000.001},{0,105,555,1005,2755,5505,13505})</f>
        <v>46530</v>
      </c>
      <c r="P66" s="27">
        <f>12*ROUND(MAX(($B66-3500)*{0.03,0.1,0.2,0.25,0.3,0.35,0.45}-{0,105,555,1005,2755,5505,13505},0),2)+LOOKUP(P$2/12,{0,1500.001,4500.001,9000.001,35000.001,55000.001,80000.001},{0.03,0.1,0.2,0.25,0.3,0.35,0.45})*P$2-LOOKUP(P$2/12,{0,1500.001,4500.001,9000.001,35000.001,55000.001,80000.001},{0,105,555,1005,2755,5505,13505})</f>
        <v>46545</v>
      </c>
      <c r="Q66" s="27">
        <f>12*ROUND(MAX(($B66-3500)*{0.03,0.1,0.2,0.25,0.3,0.35,0.45}-{0,105,555,1005,2755,5505,13505},0),2)+LOOKUP(Q$2/12,{0,1500.001,4500.001,9000.001,35000.001,55000.001,80000.001},{0.03,0.1,0.2,0.25,0.3,0.35,0.45})*Q$2-LOOKUP(Q$2/12,{0,1500.001,4500.001,9000.001,35000.001,55000.001,80000.001},{0,105,555,1005,2755,5505,13505})</f>
        <v>46560</v>
      </c>
      <c r="R66" s="27">
        <f>12*ROUND(MAX(($B66-3500)*{0.03,0.1,0.2,0.25,0.3,0.35,0.45}-{0,105,555,1005,2755,5505,13505},0),2)+LOOKUP(R$2/12,{0,1500.001,4500.001,9000.001,35000.001,55000.001,80000.001},{0.03,0.1,0.2,0.25,0.3,0.35,0.45})*R$2-LOOKUP(R$2/12,{0,1500.001,4500.001,9000.001,35000.001,55000.001,80000.001},{0,105,555,1005,2755,5505,13505})</f>
        <v>46575</v>
      </c>
      <c r="S66" s="27">
        <f>12*ROUND(MAX(($B66-3500)*{0.03,0.1,0.2,0.25,0.3,0.35,0.45}-{0,105,555,1005,2755,5505,13505},0),2)+LOOKUP(S$2/12,{0,1500.001,4500.001,9000.001,35000.001,55000.001,80000.001},{0.03,0.1,0.2,0.25,0.3,0.35,0.45})*S$2-LOOKUP(S$2/12,{0,1500.001,4500.001,9000.001,35000.001,55000.001,80000.001},{0,105,555,1005,2755,5505,13505})</f>
        <v>46590</v>
      </c>
      <c r="T66" s="2">
        <f>12*ROUND(MAX(($B66-3500)*{0.03,0.1,0.2,0.25,0.3,0.35,0.45}-{0,105,555,1005,2755,5505,13505},0),2)+LOOKUP(T$2/12,{0,1500.001,4500.001,9000.001,35000.001,55000.001,80000.001},{0.03,0.1,0.2,0.25,0.3,0.35,0.45})*T$2-LOOKUP(T$2/12,{0,1500.001,4500.001,9000.001,35000.001,55000.001,80000.001},{0,105,555,1005,2755,5505,13505})</f>
        <v>46605</v>
      </c>
      <c r="U66" s="2">
        <f>12*ROUND(MAX(($B66-3500)*{0.03,0.1,0.2,0.25,0.3,0.35,0.45}-{0,105,555,1005,2755,5505,13505},0),2)+LOOKUP(U$2/12,{0,1500.001,4500.001,9000.001,35000.001,55000.001,80000.001},{0.03,0.1,0.2,0.25,0.3,0.35,0.45})*U$2-LOOKUP(U$2/12,{0,1500.001,4500.001,9000.001,35000.001,55000.001,80000.001},{0,105,555,1005,2755,5505,13505})</f>
        <v>46620</v>
      </c>
      <c r="V66" s="2">
        <f>12*ROUND(MAX(($B66-3500)*{0.03,0.1,0.2,0.25,0.3,0.35,0.45}-{0,105,555,1005,2755,5505,13505},0),2)+LOOKUP(V$2/12,{0,1500.001,4500.001,9000.001,35000.001,55000.001,80000.001},{0.03,0.1,0.2,0.25,0.3,0.35,0.45})*V$2-LOOKUP(V$2/12,{0,1500.001,4500.001,9000.001,35000.001,55000.001,80000.001},{0,105,555,1005,2755,5505,13505})</f>
        <v>46635</v>
      </c>
      <c r="W66" s="2">
        <f>12*ROUND(MAX(($B66-3500)*{0.03,0.1,0.2,0.25,0.3,0.35,0.45}-{0,105,555,1005,2755,5505,13505},0),2)+LOOKUP(W$2/12,{0,1500.001,4500.001,9000.001,35000.001,55000.001,80000.001},{0.03,0.1,0.2,0.25,0.3,0.35,0.45})*W$2-LOOKUP(W$2/12,{0,1500.001,4500.001,9000.001,35000.001,55000.001,80000.001},{0,105,555,1005,2755,5505,13505})</f>
        <v>46650</v>
      </c>
      <c r="X66" s="2">
        <f>12*ROUND(MAX(($B66-3500)*{0.03,0.1,0.2,0.25,0.3,0.35,0.45}-{0,105,555,1005,2755,5505,13505},0),2)+LOOKUP(X$2/12,{0,1500.001,4500.001,9000.001,35000.001,55000.001,80000.001},{0.03,0.1,0.2,0.25,0.3,0.35,0.45})*X$2-LOOKUP(X$2/12,{0,1500.001,4500.001,9000.001,35000.001,55000.001,80000.001},{0,105,555,1005,2755,5505,13505})</f>
        <v>46665</v>
      </c>
      <c r="Y66" s="2">
        <f>12*ROUND(MAX(($B66-3500)*{0.03,0.1,0.2,0.25,0.3,0.35,0.45}-{0,105,555,1005,2755,5505,13505},0),2)+LOOKUP(Y$2/12,{0,1500.001,4500.001,9000.001,35000.001,55000.001,80000.001},{0.03,0.1,0.2,0.25,0.3,0.35,0.45})*Y$2-LOOKUP(Y$2/12,{0,1500.001,4500.001,9000.001,35000.001,55000.001,80000.001},{0,105,555,1005,2755,5505,13505})</f>
        <v>46680</v>
      </c>
      <c r="Z66" s="2">
        <f>12*ROUND(MAX(($B66-3500)*{0.03,0.1,0.2,0.25,0.3,0.35,0.45}-{0,105,555,1005,2755,5505,13505},0),2)+LOOKUP(Z$2/12,{0,1500.001,4500.001,9000.001,35000.001,55000.001,80000.001},{0.03,0.1,0.2,0.25,0.3,0.35,0.45})*Z$2-LOOKUP(Z$2/12,{0,1500.001,4500.001,9000.001,35000.001,55000.001,80000.001},{0,105,555,1005,2755,5505,13505})</f>
        <v>46695</v>
      </c>
      <c r="AA66" s="2">
        <f>12*ROUND(MAX(($B66-3500)*{0.03,0.1,0.2,0.25,0.3,0.35,0.45}-{0,105,555,1005,2755,5505,13505},0),2)+LOOKUP(AA$2/12,{0,1500.001,4500.001,9000.001,35000.001,55000.001,80000.001},{0.03,0.1,0.2,0.25,0.3,0.35,0.45})*AA$2-LOOKUP(AA$2/12,{0,1500.001,4500.001,9000.001,35000.001,55000.001,80000.001},{0,105,555,1005,2755,5505,13505})</f>
        <v>46710</v>
      </c>
      <c r="AB66" s="2">
        <f>12*ROUND(MAX(($B66-3500)*{0.03,0.1,0.2,0.25,0.3,0.35,0.45}-{0,105,555,1005,2755,5505,13505},0),2)+LOOKUP(AB$2/12,{0,1500.001,4500.001,9000.001,35000.001,55000.001,80000.001},{0.03,0.1,0.2,0.25,0.3,0.35,0.45})*AB$2-LOOKUP(AB$2/12,{0,1500.001,4500.001,9000.001,35000.001,55000.001,80000.001},{0,105,555,1005,2755,5505,13505})</f>
        <v>46725</v>
      </c>
      <c r="AC66" s="12">
        <f>12*ROUND(MAX(($B66-3500)*{0.03,0.1,0.2,0.25,0.3,0.35,0.45}-{0,105,555,1005,2755,5505,13505},0),2)+LOOKUP(AC$2/12,{0,1500.001,4500.001,9000.001,35000.001,55000.001,80000.001},{0.03,0.1,0.2,0.25,0.3,0.35,0.45})*AC$2-LOOKUP(AC$2/12,{0,1500.001,4500.001,9000.001,35000.001,55000.001,80000.001},{0,105,555,1005,2755,5505,13505})</f>
        <v>46740</v>
      </c>
      <c r="AD66" s="2">
        <f>12*ROUND(MAX(($B66-3500)*{0.03,0.1,0.2,0.25,0.3,0.35,0.45}-{0,105,555,1005,2755,5505,13505},0),2)+LOOKUP(AD$2/12,{0,1500.001,4500.001,9000.001,35000.001,55000.001,80000.001},{0.03,0.1,0.2,0.25,0.3,0.35,0.45})*AD$2-LOOKUP(AD$2/12,{0,1500.001,4500.001,9000.001,35000.001,55000.001,80000.001},{0,105,555,1005,2755,5505,13505})</f>
        <v>46770</v>
      </c>
      <c r="AE66" s="2">
        <f>12*ROUND(MAX(($B66-3500)*{0.03,0.1,0.2,0.25,0.3,0.35,0.45}-{0,105,555,1005,2755,5505,13505},0),2)+LOOKUP(AE$2/12,{0,1500.001,4500.001,9000.001,35000.001,55000.001,80000.001},{0.03,0.1,0.2,0.25,0.3,0.35,0.45})*AE$2-LOOKUP(AE$2/12,{0,1500.001,4500.001,9000.001,35000.001,55000.001,80000.001},{0,105,555,1005,2755,5505,13505})</f>
        <v>46800</v>
      </c>
      <c r="AF66" s="2">
        <f>12*ROUND(MAX(($B66-3500)*{0.03,0.1,0.2,0.25,0.3,0.35,0.45}-{0,105,555,1005,2755,5505,13505},0),2)+LOOKUP(AF$2/12,{0,1500.001,4500.001,9000.001,35000.001,55000.001,80000.001},{0.03,0.1,0.2,0.25,0.3,0.35,0.45})*AF$2-LOOKUP(AF$2/12,{0,1500.001,4500.001,9000.001,35000.001,55000.001,80000.001},{0,105,555,1005,2755,5505,13505})</f>
        <v>46830</v>
      </c>
      <c r="AG66" s="2">
        <f>12*ROUND(MAX(($B66-3500)*{0.03,0.1,0.2,0.25,0.3,0.35,0.45}-{0,105,555,1005,2755,5505,13505},0),2)+LOOKUP(AG$2/12,{0,1500.001,4500.001,9000.001,35000.001,55000.001,80000.001},{0.03,0.1,0.2,0.25,0.3,0.35,0.45})*AG$2-LOOKUP(AG$2/12,{0,1500.001,4500.001,9000.001,35000.001,55000.001,80000.001},{0,105,555,1005,2755,5505,13505})</f>
        <v>46860</v>
      </c>
      <c r="AH66" s="2">
        <f>12*ROUND(MAX(($B66-3500)*{0.03,0.1,0.2,0.25,0.3,0.35,0.45}-{0,105,555,1005,2755,5505,13505},0),2)+LOOKUP(AH$2/12,{0,1500.001,4500.001,9000.001,35000.001,55000.001,80000.001},{0.03,0.1,0.2,0.25,0.3,0.35,0.45})*AH$2-LOOKUP(AH$2/12,{0,1500.001,4500.001,9000.001,35000.001,55000.001,80000.001},{0,105,555,1005,2755,5505,13505})</f>
        <v>46890</v>
      </c>
      <c r="AI66" s="2">
        <f>12*ROUND(MAX(($B66-3500)*{0.03,0.1,0.2,0.25,0.3,0.35,0.45}-{0,105,555,1005,2755,5505,13505},0),2)+LOOKUP(AI$2/12,{0,1500.001,4500.001,9000.001,35000.001,55000.001,80000.001},{0.03,0.1,0.2,0.25,0.3,0.35,0.45})*AI$2-LOOKUP(AI$2/12,{0,1500.001,4500.001,9000.001,35000.001,55000.001,80000.001},{0,105,555,1005,2755,5505,13505})</f>
        <v>46920</v>
      </c>
      <c r="AJ66" s="2">
        <f>12*ROUND(MAX(($B66-3500)*{0.03,0.1,0.2,0.25,0.3,0.35,0.45}-{0,105,555,1005,2755,5505,13505},0),2)+LOOKUP(AJ$2/12,{0,1500.001,4500.001,9000.001,35000.001,55000.001,80000.001},{0.03,0.1,0.2,0.25,0.3,0.35,0.45})*AJ$2-LOOKUP(AJ$2/12,{0,1500.001,4500.001,9000.001,35000.001,55000.001,80000.001},{0,105,555,1005,2755,5505,13505})</f>
        <v>46950</v>
      </c>
      <c r="AK66" s="2">
        <f>12*ROUND(MAX(($B66-3500)*{0.03,0.1,0.2,0.25,0.3,0.35,0.45}-{0,105,555,1005,2755,5505,13505},0),2)+LOOKUP(AK$2/12,{0,1500.001,4500.001,9000.001,35000.001,55000.001,80000.001},{0.03,0.1,0.2,0.25,0.3,0.35,0.45})*AK$2-LOOKUP(AK$2/12,{0,1500.001,4500.001,9000.001,35000.001,55000.001,80000.001},{0,105,555,1005,2755,5505,13505})</f>
        <v>46980</v>
      </c>
      <c r="AL66" s="2">
        <f>12*ROUND(MAX(($B66-3500)*{0.03,0.1,0.2,0.25,0.3,0.35,0.45}-{0,105,555,1005,2755,5505,13505},0),2)+LOOKUP(AL$2/12,{0,1500.001,4500.001,9000.001,35000.001,55000.001,80000.001},{0.03,0.1,0.2,0.25,0.3,0.35,0.45})*AL$2-LOOKUP(AL$2/12,{0,1500.001,4500.001,9000.001,35000.001,55000.001,80000.001},{0,105,555,1005,2755,5505,13505})</f>
        <v>48235</v>
      </c>
      <c r="AM66" s="2">
        <f>12*ROUND(MAX(($B66-3500)*{0.03,0.1,0.2,0.25,0.3,0.35,0.45}-{0,105,555,1005,2755,5505,13505},0),2)+LOOKUP(AM$2/12,{0,1500.001,4500.001,9000.001,35000.001,55000.001,80000.001},{0.03,0.1,0.2,0.25,0.3,0.35,0.45})*AM$2-LOOKUP(AM$2/12,{0,1500.001,4500.001,9000.001,35000.001,55000.001,80000.001},{0,105,555,1005,2755,5505,13505})</f>
        <v>48335</v>
      </c>
      <c r="AN66" s="2">
        <f>12*ROUND(MAX(($B66-3500)*{0.03,0.1,0.2,0.25,0.3,0.35,0.45}-{0,105,555,1005,2755,5505,13505},0),2)+LOOKUP(AN$2/12,{0,1500.001,4500.001,9000.001,35000.001,55000.001,80000.001},{0.03,0.1,0.2,0.25,0.3,0.35,0.45})*AN$2-LOOKUP(AN$2/12,{0,1500.001,4500.001,9000.001,35000.001,55000.001,80000.001},{0,105,555,1005,2755,5505,13505})</f>
        <v>48535</v>
      </c>
      <c r="AO66" s="2">
        <f>12*ROUND(MAX(($B66-3500)*{0.03,0.1,0.2,0.25,0.3,0.35,0.45}-{0,105,555,1005,2755,5505,13505},0),2)+LOOKUP(AO$2/12,{0,1500.001,4500.001,9000.001,35000.001,55000.001,80000.001},{0.03,0.1,0.2,0.25,0.3,0.35,0.45})*AO$2-LOOKUP(AO$2/12,{0,1500.001,4500.001,9000.001,35000.001,55000.001,80000.001},{0,105,555,1005,2755,5505,13505})</f>
        <v>48735</v>
      </c>
      <c r="AP66" s="2">
        <f>12*ROUND(MAX(($B66-3500)*{0.03,0.1,0.2,0.25,0.3,0.35,0.45}-{0,105,555,1005,2755,5505,13505},0),2)+LOOKUP(AP$2/12,{0,1500.001,4500.001,9000.001,35000.001,55000.001,80000.001},{0.03,0.1,0.2,0.25,0.3,0.35,0.45})*AP$2-LOOKUP(AP$2/12,{0,1500.001,4500.001,9000.001,35000.001,55000.001,80000.001},{0,105,555,1005,2755,5505,13505})</f>
        <v>48935</v>
      </c>
      <c r="AQ66" s="2">
        <f>12*ROUND(MAX(($B66-3500)*{0.03,0.1,0.2,0.25,0.3,0.35,0.45}-{0,105,555,1005,2755,5505,13505},0),2)+LOOKUP(AQ$2/12,{0,1500.001,4500.001,9000.001,35000.001,55000.001,80000.001},{0.03,0.1,0.2,0.25,0.3,0.35,0.45})*AQ$2-LOOKUP(AQ$2/12,{0,1500.001,4500.001,9000.001,35000.001,55000.001,80000.001},{0,105,555,1005,2755,5505,13505})</f>
        <v>49135</v>
      </c>
      <c r="AR66" s="2">
        <f>12*ROUND(MAX(($B66-3500)*{0.03,0.1,0.2,0.25,0.3,0.35,0.45}-{0,105,555,1005,2755,5505,13505},0),2)+LOOKUP(AR$2/12,{0,1500.001,4500.001,9000.001,35000.001,55000.001,80000.001},{0.03,0.1,0.2,0.25,0.3,0.35,0.45})*AR$2-LOOKUP(AR$2/12,{0,1500.001,4500.001,9000.001,35000.001,55000.001,80000.001},{0,105,555,1005,2755,5505,13505})</f>
        <v>49335</v>
      </c>
      <c r="AS66" s="2">
        <f>12*ROUND(MAX(($B66-3500)*{0.03,0.1,0.2,0.25,0.3,0.35,0.45}-{0,105,555,1005,2755,5505,13505},0),2)+LOOKUP(AS$2/12,{0,1500.001,4500.001,9000.001,35000.001,55000.001,80000.001},{0.03,0.1,0.2,0.25,0.3,0.35,0.45})*AS$2-LOOKUP(AS$2/12,{0,1500.001,4500.001,9000.001,35000.001,55000.001,80000.001},{0,105,555,1005,2755,5505,13505})</f>
        <v>49835</v>
      </c>
      <c r="AT66" s="12">
        <f>12*ROUND(MAX(($B66-3500)*{0.03,0.1,0.2,0.25,0.3,0.35,0.45}-{0,105,555,1005,2755,5505,13505},0),2)+LOOKUP(AT$2/12,{0,1500.001,4500.001,9000.001,35000.001,55000.001,80000.001},{0.03,0.1,0.2,0.25,0.3,0.35,0.45})*AT$2-LOOKUP(AT$2/12,{0,1500.001,4500.001,9000.001,35000.001,55000.001,80000.001},{0,105,555,1005,2755,5505,13505})</f>
        <v>50335</v>
      </c>
      <c r="AU66" s="2">
        <f>12*ROUND(MAX(($B66-3500)*{0.03,0.1,0.2,0.25,0.3,0.35,0.45}-{0,105,555,1005,2755,5505,13505},0),2)+LOOKUP(AU$2/12,{0,1500.001,4500.001,9000.001,35000.001,55000.001,80000.001},{0.03,0.1,0.2,0.25,0.3,0.35,0.45})*AU$2-LOOKUP(AU$2/12,{0,1500.001,4500.001,9000.001,35000.001,55000.001,80000.001},{0,105,555,1005,2755,5505,13505})</f>
        <v>50835</v>
      </c>
      <c r="AV66" s="2">
        <f>12*ROUND(MAX(($B66-3500)*{0.03,0.1,0.2,0.25,0.3,0.35,0.45}-{0,105,555,1005,2755,5505,13505},0),2)+LOOKUP(AV$2/12,{0,1500.001,4500.001,9000.001,35000.001,55000.001,80000.001},{0.03,0.1,0.2,0.25,0.3,0.35,0.45})*AV$2-LOOKUP(AV$2/12,{0,1500.001,4500.001,9000.001,35000.001,55000.001,80000.001},{0,105,555,1005,2755,5505,13505})</f>
        <v>51335</v>
      </c>
      <c r="AW66" s="2">
        <f>12*ROUND(MAX(($B66-3500)*{0.03,0.1,0.2,0.25,0.3,0.35,0.45}-{0,105,555,1005,2755,5505,13505},0),2)+LOOKUP(AW$2/12,{0,1500.001,4500.001,9000.001,35000.001,55000.001,80000.001},{0.03,0.1,0.2,0.25,0.3,0.35,0.45})*AW$2-LOOKUP(AW$2/12,{0,1500.001,4500.001,9000.001,35000.001,55000.001,80000.001},{0,105,555,1005,2755,5505,13505})</f>
        <v>56885</v>
      </c>
      <c r="AX66" s="2">
        <f>12*ROUND(MAX(($B66-3500)*{0.03,0.1,0.2,0.25,0.3,0.35,0.45}-{0,105,555,1005,2755,5505,13505},0),2)+LOOKUP(AX$2/12,{0,1500.001,4500.001,9000.001,35000.001,55000.001,80000.001},{0.03,0.1,0.2,0.25,0.3,0.35,0.45})*AX$2-LOOKUP(AX$2/12,{0,1500.001,4500.001,9000.001,35000.001,55000.001,80000.001},{0,105,555,1005,2755,5505,13505})</f>
        <v>57885</v>
      </c>
      <c r="AY66" s="2">
        <f>12*ROUND(MAX(($B66-3500)*{0.03,0.1,0.2,0.25,0.3,0.35,0.45}-{0,105,555,1005,2755,5505,13505},0),2)+LOOKUP(AY$2/12,{0,1500.001,4500.001,9000.001,35000.001,55000.001,80000.001},{0.03,0.1,0.2,0.25,0.3,0.35,0.45})*AY$2-LOOKUP(AY$2/12,{0,1500.001,4500.001,9000.001,35000.001,55000.001,80000.001},{0,105,555,1005,2755,5505,13505})</f>
        <v>58885</v>
      </c>
      <c r="AZ66" s="2">
        <f>12*ROUND(MAX(($B66-3500)*{0.03,0.1,0.2,0.25,0.3,0.35,0.45}-{0,105,555,1005,2755,5505,13505},0),2)+LOOKUP(AZ$2/12,{0,1500.001,4500.001,9000.001,35000.001,55000.001,80000.001},{0.03,0.1,0.2,0.25,0.3,0.35,0.45})*AZ$2-LOOKUP(AZ$2/12,{0,1500.001,4500.001,9000.001,35000.001,55000.001,80000.001},{0,105,555,1005,2755,5505,13505})</f>
        <v>59885</v>
      </c>
      <c r="BA66" s="2">
        <f>12*ROUND(MAX(($B66-3500)*{0.03,0.1,0.2,0.25,0.3,0.35,0.45}-{0,105,555,1005,2755,5505,13505},0),2)+LOOKUP(BA$2/12,{0,1500.001,4500.001,9000.001,35000.001,55000.001,80000.001},{0.03,0.1,0.2,0.25,0.3,0.35,0.45})*BA$2-LOOKUP(BA$2/12,{0,1500.001,4500.001,9000.001,35000.001,55000.001,80000.001},{0,105,555,1005,2755,5505,13505})</f>
        <v>60885</v>
      </c>
      <c r="BB66" s="2">
        <f>12*ROUND(MAX(($B66-3500)*{0.03,0.1,0.2,0.25,0.3,0.35,0.45}-{0,105,555,1005,2755,5505,13505},0),2)+LOOKUP(BB$2/12,{0,1500.001,4500.001,9000.001,35000.001,55000.001,80000.001},{0.03,0.1,0.2,0.25,0.3,0.35,0.45})*BB$2-LOOKUP(BB$2/12,{0,1500.001,4500.001,9000.001,35000.001,55000.001,80000.001},{0,105,555,1005,2755,5505,13505})</f>
        <v>61885</v>
      </c>
      <c r="BC66" s="2">
        <f>12*ROUND(MAX(($B66-3500)*{0.03,0.1,0.2,0.25,0.3,0.35,0.45}-{0,105,555,1005,2755,5505,13505},0),2)+LOOKUP(BC$2/12,{0,1500.001,4500.001,9000.001,35000.001,55000.001,80000.001},{0.03,0.1,0.2,0.25,0.3,0.35,0.45})*BC$2-LOOKUP(BC$2/12,{0,1500.001,4500.001,9000.001,35000.001,55000.001,80000.001},{0,105,555,1005,2755,5505,13505})</f>
        <v>62885</v>
      </c>
      <c r="BD66" s="2">
        <f>12*ROUND(MAX(($B66-3500)*{0.03,0.1,0.2,0.25,0.3,0.35,0.45}-{0,105,555,1005,2755,5505,13505},0),2)+LOOKUP(BD$2/12,{0,1500.001,4500.001,9000.001,35000.001,55000.001,80000.001},{0.03,0.1,0.2,0.25,0.3,0.35,0.45})*BD$2-LOOKUP(BD$2/12,{0,1500.001,4500.001,9000.001,35000.001,55000.001,80000.001},{0,105,555,1005,2755,5505,13505})</f>
        <v>63885</v>
      </c>
      <c r="BE66" s="2">
        <f>12*ROUND(MAX(($B66-3500)*{0.03,0.1,0.2,0.25,0.3,0.35,0.45}-{0,105,555,1005,2755,5505,13505},0),2)+LOOKUP(BE$2/12,{0,1500.001,4500.001,9000.001,35000.001,55000.001,80000.001},{0.03,0.1,0.2,0.25,0.3,0.35,0.45})*BE$2-LOOKUP(BE$2/12,{0,1500.001,4500.001,9000.001,35000.001,55000.001,80000.001},{0,105,555,1005,2755,5505,13505})</f>
        <v>64885</v>
      </c>
      <c r="BF66" s="2">
        <f>12*ROUND(MAX(($B66-3500)*{0.03,0.1,0.2,0.25,0.3,0.35,0.45}-{0,105,555,1005,2755,5505,13505},0),2)+LOOKUP(BF$2/12,{0,1500.001,4500.001,9000.001,35000.001,55000.001,80000.001},{0.03,0.1,0.2,0.25,0.3,0.35,0.45})*BF$2-LOOKUP(BF$2/12,{0,1500.001,4500.001,9000.001,35000.001,55000.001,80000.001},{0,105,555,1005,2755,5505,13505})</f>
        <v>65885</v>
      </c>
    </row>
    <row r="67" spans="1:58">
      <c r="A67" s="21"/>
      <c r="B67" s="22">
        <v>24000</v>
      </c>
      <c r="C67" s="27">
        <f>12*ROUND(MAX(($B67-3500)*{0.03,0.1,0.2,0.25,0.3,0.35,0.45}-{0,105,555,1005,2755,5505,13505},0),2)+LOOKUP(C$2/12,{0,1500.001,4500.001,9000.001,35000.001,55000.001,80000.001},{0.03,0.1,0.2,0.25,0.3,0.35,0.45})*C$2-LOOKUP(C$2/12,{0,1500.001,4500.001,9000.001,35000.001,55000.001,80000.001},{0,105,555,1005,2755,5505,13505})</f>
        <v>49440</v>
      </c>
      <c r="D67" s="27">
        <f>12*ROUND(MAX(($B67-3500)*{0.03,0.1,0.2,0.25,0.3,0.35,0.45}-{0,105,555,1005,2755,5505,13505},0),2)+LOOKUP(D$2/12,{0,1500.001,4500.001,9000.001,35000.001,55000.001,80000.001},{0.03,0.1,0.2,0.25,0.3,0.35,0.45})*D$2-LOOKUP(D$2/12,{0,1500.001,4500.001,9000.001,35000.001,55000.001,80000.001},{0,105,555,1005,2755,5505,13505})</f>
        <v>49446</v>
      </c>
      <c r="E67" s="27">
        <f>12*ROUND(MAX(($B67-3500)*{0.03,0.1,0.2,0.25,0.3,0.35,0.45}-{0,105,555,1005,2755,5505,13505},0),2)+LOOKUP(E$2/12,{0,1500.001,4500.001,9000.001,35000.001,55000.001,80000.001},{0.03,0.1,0.2,0.25,0.3,0.35,0.45})*E$2-LOOKUP(E$2/12,{0,1500.001,4500.001,9000.001,35000.001,55000.001,80000.001},{0,105,555,1005,2755,5505,13505})</f>
        <v>49452</v>
      </c>
      <c r="F67" s="27">
        <f>12*ROUND(MAX(($B67-3500)*{0.03,0.1,0.2,0.25,0.3,0.35,0.45}-{0,105,555,1005,2755,5505,13505},0),2)+LOOKUP(F$2/12,{0,1500.001,4500.001,9000.001,35000.001,55000.001,80000.001},{0.03,0.1,0.2,0.25,0.3,0.35,0.45})*F$2-LOOKUP(F$2/12,{0,1500.001,4500.001,9000.001,35000.001,55000.001,80000.001},{0,105,555,1005,2755,5505,13505})</f>
        <v>49458</v>
      </c>
      <c r="G67" s="27">
        <f>12*ROUND(MAX(($B67-3500)*{0.03,0.1,0.2,0.25,0.3,0.35,0.45}-{0,105,555,1005,2755,5505,13505},0),2)+LOOKUP(G$2/12,{0,1500.001,4500.001,9000.001,35000.001,55000.001,80000.001},{0.03,0.1,0.2,0.25,0.3,0.35,0.45})*G$2-LOOKUP(G$2/12,{0,1500.001,4500.001,9000.001,35000.001,55000.001,80000.001},{0,105,555,1005,2755,5505,13505})</f>
        <v>49464</v>
      </c>
      <c r="H67" s="27">
        <f>12*ROUND(MAX(($B67-3500)*{0.03,0.1,0.2,0.25,0.3,0.35,0.45}-{0,105,555,1005,2755,5505,13505},0),2)+LOOKUP(H$2/12,{0,1500.001,4500.001,9000.001,35000.001,55000.001,80000.001},{0.03,0.1,0.2,0.25,0.3,0.35,0.45})*H$2-LOOKUP(H$2/12,{0,1500.001,4500.001,9000.001,35000.001,55000.001,80000.001},{0,105,555,1005,2755,5505,13505})</f>
        <v>49470</v>
      </c>
      <c r="I67" s="27">
        <f>12*ROUND(MAX(($B67-3500)*{0.03,0.1,0.2,0.25,0.3,0.35,0.45}-{0,105,555,1005,2755,5505,13505},0),2)+LOOKUP(I$2/12,{0,1500.001,4500.001,9000.001,35000.001,55000.001,80000.001},{0.03,0.1,0.2,0.25,0.3,0.35,0.45})*I$2-LOOKUP(I$2/12,{0,1500.001,4500.001,9000.001,35000.001,55000.001,80000.001},{0,105,555,1005,2755,5505,13505})</f>
        <v>49476</v>
      </c>
      <c r="J67" s="27">
        <f>12*ROUND(MAX(($B67-3500)*{0.03,0.1,0.2,0.25,0.3,0.35,0.45}-{0,105,555,1005,2755,5505,13505},0),2)+LOOKUP(J$2/12,{0,1500.001,4500.001,9000.001,35000.001,55000.001,80000.001},{0.03,0.1,0.2,0.25,0.3,0.35,0.45})*J$2-LOOKUP(J$2/12,{0,1500.001,4500.001,9000.001,35000.001,55000.001,80000.001},{0,105,555,1005,2755,5505,13505})</f>
        <v>49482</v>
      </c>
      <c r="K67" s="27">
        <f>12*ROUND(MAX(($B67-3500)*{0.03,0.1,0.2,0.25,0.3,0.35,0.45}-{0,105,555,1005,2755,5505,13505},0),2)+LOOKUP(K$2/12,{0,1500.001,4500.001,9000.001,35000.001,55000.001,80000.001},{0.03,0.1,0.2,0.25,0.3,0.35,0.45})*K$2-LOOKUP(K$2/12,{0,1500.001,4500.001,9000.001,35000.001,55000.001,80000.001},{0,105,555,1005,2755,5505,13505})</f>
        <v>49488</v>
      </c>
      <c r="L67" s="27">
        <f>12*ROUND(MAX(($B67-3500)*{0.03,0.1,0.2,0.25,0.3,0.35,0.45}-{0,105,555,1005,2755,5505,13505},0),2)+LOOKUP(L$2/12,{0,1500.001,4500.001,9000.001,35000.001,55000.001,80000.001},{0.03,0.1,0.2,0.25,0.3,0.35,0.45})*L$2-LOOKUP(L$2/12,{0,1500.001,4500.001,9000.001,35000.001,55000.001,80000.001},{0,105,555,1005,2755,5505,13505})</f>
        <v>49494</v>
      </c>
      <c r="M67" s="13">
        <f>12*ROUND(MAX(($B67-3500)*{0.03,0.1,0.2,0.25,0.3,0.35,0.45}-{0,105,555,1005,2755,5505,13505},0),2)+LOOKUP(M$2/12,{0,1500.001,4500.001,9000.001,35000.001,55000.001,80000.001},{0.03,0.1,0.2,0.25,0.3,0.35,0.45})*M$2-LOOKUP(M$2/12,{0,1500.001,4500.001,9000.001,35000.001,55000.001,80000.001},{0,105,555,1005,2755,5505,13505})</f>
        <v>49500</v>
      </c>
      <c r="N67" s="27">
        <f>12*ROUND(MAX(($B67-3500)*{0.03,0.1,0.2,0.25,0.3,0.35,0.45}-{0,105,555,1005,2755,5505,13505},0),2)+LOOKUP(N$2/12,{0,1500.001,4500.001,9000.001,35000.001,55000.001,80000.001},{0.03,0.1,0.2,0.25,0.3,0.35,0.45})*N$2-LOOKUP(N$2/12,{0,1500.001,4500.001,9000.001,35000.001,55000.001,80000.001},{0,105,555,1005,2755,5505,13505})</f>
        <v>49515</v>
      </c>
      <c r="O67" s="27">
        <f>12*ROUND(MAX(($B67-3500)*{0.03,0.1,0.2,0.25,0.3,0.35,0.45}-{0,105,555,1005,2755,5505,13505},0),2)+LOOKUP(O$2/12,{0,1500.001,4500.001,9000.001,35000.001,55000.001,80000.001},{0.03,0.1,0.2,0.25,0.3,0.35,0.45})*O$2-LOOKUP(O$2/12,{0,1500.001,4500.001,9000.001,35000.001,55000.001,80000.001},{0,105,555,1005,2755,5505,13505})</f>
        <v>49530</v>
      </c>
      <c r="P67" s="27">
        <f>12*ROUND(MAX(($B67-3500)*{0.03,0.1,0.2,0.25,0.3,0.35,0.45}-{0,105,555,1005,2755,5505,13505},0),2)+LOOKUP(P$2/12,{0,1500.001,4500.001,9000.001,35000.001,55000.001,80000.001},{0.03,0.1,0.2,0.25,0.3,0.35,0.45})*P$2-LOOKUP(P$2/12,{0,1500.001,4500.001,9000.001,35000.001,55000.001,80000.001},{0,105,555,1005,2755,5505,13505})</f>
        <v>49545</v>
      </c>
      <c r="Q67" s="27">
        <f>12*ROUND(MAX(($B67-3500)*{0.03,0.1,0.2,0.25,0.3,0.35,0.45}-{0,105,555,1005,2755,5505,13505},0),2)+LOOKUP(Q$2/12,{0,1500.001,4500.001,9000.001,35000.001,55000.001,80000.001},{0.03,0.1,0.2,0.25,0.3,0.35,0.45})*Q$2-LOOKUP(Q$2/12,{0,1500.001,4500.001,9000.001,35000.001,55000.001,80000.001},{0,105,555,1005,2755,5505,13505})</f>
        <v>49560</v>
      </c>
      <c r="R67" s="27">
        <f>12*ROUND(MAX(($B67-3500)*{0.03,0.1,0.2,0.25,0.3,0.35,0.45}-{0,105,555,1005,2755,5505,13505},0),2)+LOOKUP(R$2/12,{0,1500.001,4500.001,9000.001,35000.001,55000.001,80000.001},{0.03,0.1,0.2,0.25,0.3,0.35,0.45})*R$2-LOOKUP(R$2/12,{0,1500.001,4500.001,9000.001,35000.001,55000.001,80000.001},{0,105,555,1005,2755,5505,13505})</f>
        <v>49575</v>
      </c>
      <c r="S67" s="27">
        <f>12*ROUND(MAX(($B67-3500)*{0.03,0.1,0.2,0.25,0.3,0.35,0.45}-{0,105,555,1005,2755,5505,13505},0),2)+LOOKUP(S$2/12,{0,1500.001,4500.001,9000.001,35000.001,55000.001,80000.001},{0.03,0.1,0.2,0.25,0.3,0.35,0.45})*S$2-LOOKUP(S$2/12,{0,1500.001,4500.001,9000.001,35000.001,55000.001,80000.001},{0,105,555,1005,2755,5505,13505})</f>
        <v>49590</v>
      </c>
      <c r="T67" s="2">
        <f>12*ROUND(MAX(($B67-3500)*{0.03,0.1,0.2,0.25,0.3,0.35,0.45}-{0,105,555,1005,2755,5505,13505},0),2)+LOOKUP(T$2/12,{0,1500.001,4500.001,9000.001,35000.001,55000.001,80000.001},{0.03,0.1,0.2,0.25,0.3,0.35,0.45})*T$2-LOOKUP(T$2/12,{0,1500.001,4500.001,9000.001,35000.001,55000.001,80000.001},{0,105,555,1005,2755,5505,13505})</f>
        <v>49605</v>
      </c>
      <c r="U67" s="2">
        <f>12*ROUND(MAX(($B67-3500)*{0.03,0.1,0.2,0.25,0.3,0.35,0.45}-{0,105,555,1005,2755,5505,13505},0),2)+LOOKUP(U$2/12,{0,1500.001,4500.001,9000.001,35000.001,55000.001,80000.001},{0.03,0.1,0.2,0.25,0.3,0.35,0.45})*U$2-LOOKUP(U$2/12,{0,1500.001,4500.001,9000.001,35000.001,55000.001,80000.001},{0,105,555,1005,2755,5505,13505})</f>
        <v>49620</v>
      </c>
      <c r="V67" s="2">
        <f>12*ROUND(MAX(($B67-3500)*{0.03,0.1,0.2,0.25,0.3,0.35,0.45}-{0,105,555,1005,2755,5505,13505},0),2)+LOOKUP(V$2/12,{0,1500.001,4500.001,9000.001,35000.001,55000.001,80000.001},{0.03,0.1,0.2,0.25,0.3,0.35,0.45})*V$2-LOOKUP(V$2/12,{0,1500.001,4500.001,9000.001,35000.001,55000.001,80000.001},{0,105,555,1005,2755,5505,13505})</f>
        <v>49635</v>
      </c>
      <c r="W67" s="2">
        <f>12*ROUND(MAX(($B67-3500)*{0.03,0.1,0.2,0.25,0.3,0.35,0.45}-{0,105,555,1005,2755,5505,13505},0),2)+LOOKUP(W$2/12,{0,1500.001,4500.001,9000.001,35000.001,55000.001,80000.001},{0.03,0.1,0.2,0.25,0.3,0.35,0.45})*W$2-LOOKUP(W$2/12,{0,1500.001,4500.001,9000.001,35000.001,55000.001,80000.001},{0,105,555,1005,2755,5505,13505})</f>
        <v>49650</v>
      </c>
      <c r="X67" s="2">
        <f>12*ROUND(MAX(($B67-3500)*{0.03,0.1,0.2,0.25,0.3,0.35,0.45}-{0,105,555,1005,2755,5505,13505},0),2)+LOOKUP(X$2/12,{0,1500.001,4500.001,9000.001,35000.001,55000.001,80000.001},{0.03,0.1,0.2,0.25,0.3,0.35,0.45})*X$2-LOOKUP(X$2/12,{0,1500.001,4500.001,9000.001,35000.001,55000.001,80000.001},{0,105,555,1005,2755,5505,13505})</f>
        <v>49665</v>
      </c>
      <c r="Y67" s="2">
        <f>12*ROUND(MAX(($B67-3500)*{0.03,0.1,0.2,0.25,0.3,0.35,0.45}-{0,105,555,1005,2755,5505,13505},0),2)+LOOKUP(Y$2/12,{0,1500.001,4500.001,9000.001,35000.001,55000.001,80000.001},{0.03,0.1,0.2,0.25,0.3,0.35,0.45})*Y$2-LOOKUP(Y$2/12,{0,1500.001,4500.001,9000.001,35000.001,55000.001,80000.001},{0,105,555,1005,2755,5505,13505})</f>
        <v>49680</v>
      </c>
      <c r="Z67" s="2">
        <f>12*ROUND(MAX(($B67-3500)*{0.03,0.1,0.2,0.25,0.3,0.35,0.45}-{0,105,555,1005,2755,5505,13505},0),2)+LOOKUP(Z$2/12,{0,1500.001,4500.001,9000.001,35000.001,55000.001,80000.001},{0.03,0.1,0.2,0.25,0.3,0.35,0.45})*Z$2-LOOKUP(Z$2/12,{0,1500.001,4500.001,9000.001,35000.001,55000.001,80000.001},{0,105,555,1005,2755,5505,13505})</f>
        <v>49695</v>
      </c>
      <c r="AA67" s="2">
        <f>12*ROUND(MAX(($B67-3500)*{0.03,0.1,0.2,0.25,0.3,0.35,0.45}-{0,105,555,1005,2755,5505,13505},0),2)+LOOKUP(AA$2/12,{0,1500.001,4500.001,9000.001,35000.001,55000.001,80000.001},{0.03,0.1,0.2,0.25,0.3,0.35,0.45})*AA$2-LOOKUP(AA$2/12,{0,1500.001,4500.001,9000.001,35000.001,55000.001,80000.001},{0,105,555,1005,2755,5505,13505})</f>
        <v>49710</v>
      </c>
      <c r="AB67" s="2">
        <f>12*ROUND(MAX(($B67-3500)*{0.03,0.1,0.2,0.25,0.3,0.35,0.45}-{0,105,555,1005,2755,5505,13505},0),2)+LOOKUP(AB$2/12,{0,1500.001,4500.001,9000.001,35000.001,55000.001,80000.001},{0.03,0.1,0.2,0.25,0.3,0.35,0.45})*AB$2-LOOKUP(AB$2/12,{0,1500.001,4500.001,9000.001,35000.001,55000.001,80000.001},{0,105,555,1005,2755,5505,13505})</f>
        <v>49725</v>
      </c>
      <c r="AC67" s="12">
        <f>12*ROUND(MAX(($B67-3500)*{0.03,0.1,0.2,0.25,0.3,0.35,0.45}-{0,105,555,1005,2755,5505,13505},0),2)+LOOKUP(AC$2/12,{0,1500.001,4500.001,9000.001,35000.001,55000.001,80000.001},{0.03,0.1,0.2,0.25,0.3,0.35,0.45})*AC$2-LOOKUP(AC$2/12,{0,1500.001,4500.001,9000.001,35000.001,55000.001,80000.001},{0,105,555,1005,2755,5505,13505})</f>
        <v>49740</v>
      </c>
      <c r="AD67" s="2">
        <f>12*ROUND(MAX(($B67-3500)*{0.03,0.1,0.2,0.25,0.3,0.35,0.45}-{0,105,555,1005,2755,5505,13505},0),2)+LOOKUP(AD$2/12,{0,1500.001,4500.001,9000.001,35000.001,55000.001,80000.001},{0.03,0.1,0.2,0.25,0.3,0.35,0.45})*AD$2-LOOKUP(AD$2/12,{0,1500.001,4500.001,9000.001,35000.001,55000.001,80000.001},{0,105,555,1005,2755,5505,13505})</f>
        <v>49770</v>
      </c>
      <c r="AE67" s="2">
        <f>12*ROUND(MAX(($B67-3500)*{0.03,0.1,0.2,0.25,0.3,0.35,0.45}-{0,105,555,1005,2755,5505,13505},0),2)+LOOKUP(AE$2/12,{0,1500.001,4500.001,9000.001,35000.001,55000.001,80000.001},{0.03,0.1,0.2,0.25,0.3,0.35,0.45})*AE$2-LOOKUP(AE$2/12,{0,1500.001,4500.001,9000.001,35000.001,55000.001,80000.001},{0,105,555,1005,2755,5505,13505})</f>
        <v>49800</v>
      </c>
      <c r="AF67" s="2">
        <f>12*ROUND(MAX(($B67-3500)*{0.03,0.1,0.2,0.25,0.3,0.35,0.45}-{0,105,555,1005,2755,5505,13505},0),2)+LOOKUP(AF$2/12,{0,1500.001,4500.001,9000.001,35000.001,55000.001,80000.001},{0.03,0.1,0.2,0.25,0.3,0.35,0.45})*AF$2-LOOKUP(AF$2/12,{0,1500.001,4500.001,9000.001,35000.001,55000.001,80000.001},{0,105,555,1005,2755,5505,13505})</f>
        <v>49830</v>
      </c>
      <c r="AG67" s="2">
        <f>12*ROUND(MAX(($B67-3500)*{0.03,0.1,0.2,0.25,0.3,0.35,0.45}-{0,105,555,1005,2755,5505,13505},0),2)+LOOKUP(AG$2/12,{0,1500.001,4500.001,9000.001,35000.001,55000.001,80000.001},{0.03,0.1,0.2,0.25,0.3,0.35,0.45})*AG$2-LOOKUP(AG$2/12,{0,1500.001,4500.001,9000.001,35000.001,55000.001,80000.001},{0,105,555,1005,2755,5505,13505})</f>
        <v>49860</v>
      </c>
      <c r="AH67" s="2">
        <f>12*ROUND(MAX(($B67-3500)*{0.03,0.1,0.2,0.25,0.3,0.35,0.45}-{0,105,555,1005,2755,5505,13505},0),2)+LOOKUP(AH$2/12,{0,1500.001,4500.001,9000.001,35000.001,55000.001,80000.001},{0.03,0.1,0.2,0.25,0.3,0.35,0.45})*AH$2-LOOKUP(AH$2/12,{0,1500.001,4500.001,9000.001,35000.001,55000.001,80000.001},{0,105,555,1005,2755,5505,13505})</f>
        <v>49890</v>
      </c>
      <c r="AI67" s="2">
        <f>12*ROUND(MAX(($B67-3500)*{0.03,0.1,0.2,0.25,0.3,0.35,0.45}-{0,105,555,1005,2755,5505,13505},0),2)+LOOKUP(AI$2/12,{0,1500.001,4500.001,9000.001,35000.001,55000.001,80000.001},{0.03,0.1,0.2,0.25,0.3,0.35,0.45})*AI$2-LOOKUP(AI$2/12,{0,1500.001,4500.001,9000.001,35000.001,55000.001,80000.001},{0,105,555,1005,2755,5505,13505})</f>
        <v>49920</v>
      </c>
      <c r="AJ67" s="2">
        <f>12*ROUND(MAX(($B67-3500)*{0.03,0.1,0.2,0.25,0.3,0.35,0.45}-{0,105,555,1005,2755,5505,13505},0),2)+LOOKUP(AJ$2/12,{0,1500.001,4500.001,9000.001,35000.001,55000.001,80000.001},{0.03,0.1,0.2,0.25,0.3,0.35,0.45})*AJ$2-LOOKUP(AJ$2/12,{0,1500.001,4500.001,9000.001,35000.001,55000.001,80000.001},{0,105,555,1005,2755,5505,13505})</f>
        <v>49950</v>
      </c>
      <c r="AK67" s="2">
        <f>12*ROUND(MAX(($B67-3500)*{0.03,0.1,0.2,0.25,0.3,0.35,0.45}-{0,105,555,1005,2755,5505,13505},0),2)+LOOKUP(AK$2/12,{0,1500.001,4500.001,9000.001,35000.001,55000.001,80000.001},{0.03,0.1,0.2,0.25,0.3,0.35,0.45})*AK$2-LOOKUP(AK$2/12,{0,1500.001,4500.001,9000.001,35000.001,55000.001,80000.001},{0,105,555,1005,2755,5505,13505})</f>
        <v>49980</v>
      </c>
      <c r="AL67" s="2">
        <f>12*ROUND(MAX(($B67-3500)*{0.03,0.1,0.2,0.25,0.3,0.35,0.45}-{0,105,555,1005,2755,5505,13505},0),2)+LOOKUP(AL$2/12,{0,1500.001,4500.001,9000.001,35000.001,55000.001,80000.001},{0.03,0.1,0.2,0.25,0.3,0.35,0.45})*AL$2-LOOKUP(AL$2/12,{0,1500.001,4500.001,9000.001,35000.001,55000.001,80000.001},{0,105,555,1005,2755,5505,13505})</f>
        <v>51235</v>
      </c>
      <c r="AM67" s="2">
        <f>12*ROUND(MAX(($B67-3500)*{0.03,0.1,0.2,0.25,0.3,0.35,0.45}-{0,105,555,1005,2755,5505,13505},0),2)+LOOKUP(AM$2/12,{0,1500.001,4500.001,9000.001,35000.001,55000.001,80000.001},{0.03,0.1,0.2,0.25,0.3,0.35,0.45})*AM$2-LOOKUP(AM$2/12,{0,1500.001,4500.001,9000.001,35000.001,55000.001,80000.001},{0,105,555,1005,2755,5505,13505})</f>
        <v>51335</v>
      </c>
      <c r="AN67" s="2">
        <f>12*ROUND(MAX(($B67-3500)*{0.03,0.1,0.2,0.25,0.3,0.35,0.45}-{0,105,555,1005,2755,5505,13505},0),2)+LOOKUP(AN$2/12,{0,1500.001,4500.001,9000.001,35000.001,55000.001,80000.001},{0.03,0.1,0.2,0.25,0.3,0.35,0.45})*AN$2-LOOKUP(AN$2/12,{0,1500.001,4500.001,9000.001,35000.001,55000.001,80000.001},{0,105,555,1005,2755,5505,13505})</f>
        <v>51535</v>
      </c>
      <c r="AO67" s="2">
        <f>12*ROUND(MAX(($B67-3500)*{0.03,0.1,0.2,0.25,0.3,0.35,0.45}-{0,105,555,1005,2755,5505,13505},0),2)+LOOKUP(AO$2/12,{0,1500.001,4500.001,9000.001,35000.001,55000.001,80000.001},{0.03,0.1,0.2,0.25,0.3,0.35,0.45})*AO$2-LOOKUP(AO$2/12,{0,1500.001,4500.001,9000.001,35000.001,55000.001,80000.001},{0,105,555,1005,2755,5505,13505})</f>
        <v>51735</v>
      </c>
      <c r="AP67" s="2">
        <f>12*ROUND(MAX(($B67-3500)*{0.03,0.1,0.2,0.25,0.3,0.35,0.45}-{0,105,555,1005,2755,5505,13505},0),2)+LOOKUP(AP$2/12,{0,1500.001,4500.001,9000.001,35000.001,55000.001,80000.001},{0.03,0.1,0.2,0.25,0.3,0.35,0.45})*AP$2-LOOKUP(AP$2/12,{0,1500.001,4500.001,9000.001,35000.001,55000.001,80000.001},{0,105,555,1005,2755,5505,13505})</f>
        <v>51935</v>
      </c>
      <c r="AQ67" s="2">
        <f>12*ROUND(MAX(($B67-3500)*{0.03,0.1,0.2,0.25,0.3,0.35,0.45}-{0,105,555,1005,2755,5505,13505},0),2)+LOOKUP(AQ$2/12,{0,1500.001,4500.001,9000.001,35000.001,55000.001,80000.001},{0.03,0.1,0.2,0.25,0.3,0.35,0.45})*AQ$2-LOOKUP(AQ$2/12,{0,1500.001,4500.001,9000.001,35000.001,55000.001,80000.001},{0,105,555,1005,2755,5505,13505})</f>
        <v>52135</v>
      </c>
      <c r="AR67" s="2">
        <f>12*ROUND(MAX(($B67-3500)*{0.03,0.1,0.2,0.25,0.3,0.35,0.45}-{0,105,555,1005,2755,5505,13505},0),2)+LOOKUP(AR$2/12,{0,1500.001,4500.001,9000.001,35000.001,55000.001,80000.001},{0.03,0.1,0.2,0.25,0.3,0.35,0.45})*AR$2-LOOKUP(AR$2/12,{0,1500.001,4500.001,9000.001,35000.001,55000.001,80000.001},{0,105,555,1005,2755,5505,13505})</f>
        <v>52335</v>
      </c>
      <c r="AS67" s="2">
        <f>12*ROUND(MAX(($B67-3500)*{0.03,0.1,0.2,0.25,0.3,0.35,0.45}-{0,105,555,1005,2755,5505,13505},0),2)+LOOKUP(AS$2/12,{0,1500.001,4500.001,9000.001,35000.001,55000.001,80000.001},{0.03,0.1,0.2,0.25,0.3,0.35,0.45})*AS$2-LOOKUP(AS$2/12,{0,1500.001,4500.001,9000.001,35000.001,55000.001,80000.001},{0,105,555,1005,2755,5505,13505})</f>
        <v>52835</v>
      </c>
      <c r="AT67" s="12">
        <f>12*ROUND(MAX(($B67-3500)*{0.03,0.1,0.2,0.25,0.3,0.35,0.45}-{0,105,555,1005,2755,5505,13505},0),2)+LOOKUP(AT$2/12,{0,1500.001,4500.001,9000.001,35000.001,55000.001,80000.001},{0.03,0.1,0.2,0.25,0.3,0.35,0.45})*AT$2-LOOKUP(AT$2/12,{0,1500.001,4500.001,9000.001,35000.001,55000.001,80000.001},{0,105,555,1005,2755,5505,13505})</f>
        <v>53335</v>
      </c>
      <c r="AU67" s="2">
        <f>12*ROUND(MAX(($B67-3500)*{0.03,0.1,0.2,0.25,0.3,0.35,0.45}-{0,105,555,1005,2755,5505,13505},0),2)+LOOKUP(AU$2/12,{0,1500.001,4500.001,9000.001,35000.001,55000.001,80000.001},{0.03,0.1,0.2,0.25,0.3,0.35,0.45})*AU$2-LOOKUP(AU$2/12,{0,1500.001,4500.001,9000.001,35000.001,55000.001,80000.001},{0,105,555,1005,2755,5505,13505})</f>
        <v>53835</v>
      </c>
      <c r="AV67" s="2">
        <f>12*ROUND(MAX(($B67-3500)*{0.03,0.1,0.2,0.25,0.3,0.35,0.45}-{0,105,555,1005,2755,5505,13505},0),2)+LOOKUP(AV$2/12,{0,1500.001,4500.001,9000.001,35000.001,55000.001,80000.001},{0.03,0.1,0.2,0.25,0.3,0.35,0.45})*AV$2-LOOKUP(AV$2/12,{0,1500.001,4500.001,9000.001,35000.001,55000.001,80000.001},{0,105,555,1005,2755,5505,13505})</f>
        <v>54335</v>
      </c>
      <c r="AW67" s="2">
        <f>12*ROUND(MAX(($B67-3500)*{0.03,0.1,0.2,0.25,0.3,0.35,0.45}-{0,105,555,1005,2755,5505,13505},0),2)+LOOKUP(AW$2/12,{0,1500.001,4500.001,9000.001,35000.001,55000.001,80000.001},{0.03,0.1,0.2,0.25,0.3,0.35,0.45})*AW$2-LOOKUP(AW$2/12,{0,1500.001,4500.001,9000.001,35000.001,55000.001,80000.001},{0,105,555,1005,2755,5505,13505})</f>
        <v>59885</v>
      </c>
      <c r="AX67" s="2">
        <f>12*ROUND(MAX(($B67-3500)*{0.03,0.1,0.2,0.25,0.3,0.35,0.45}-{0,105,555,1005,2755,5505,13505},0),2)+LOOKUP(AX$2/12,{0,1500.001,4500.001,9000.001,35000.001,55000.001,80000.001},{0.03,0.1,0.2,0.25,0.3,0.35,0.45})*AX$2-LOOKUP(AX$2/12,{0,1500.001,4500.001,9000.001,35000.001,55000.001,80000.001},{0,105,555,1005,2755,5505,13505})</f>
        <v>60885</v>
      </c>
      <c r="AY67" s="2">
        <f>12*ROUND(MAX(($B67-3500)*{0.03,0.1,0.2,0.25,0.3,0.35,0.45}-{0,105,555,1005,2755,5505,13505},0),2)+LOOKUP(AY$2/12,{0,1500.001,4500.001,9000.001,35000.001,55000.001,80000.001},{0.03,0.1,0.2,0.25,0.3,0.35,0.45})*AY$2-LOOKUP(AY$2/12,{0,1500.001,4500.001,9000.001,35000.001,55000.001,80000.001},{0,105,555,1005,2755,5505,13505})</f>
        <v>61885</v>
      </c>
      <c r="AZ67" s="2">
        <f>12*ROUND(MAX(($B67-3500)*{0.03,0.1,0.2,0.25,0.3,0.35,0.45}-{0,105,555,1005,2755,5505,13505},0),2)+LOOKUP(AZ$2/12,{0,1500.001,4500.001,9000.001,35000.001,55000.001,80000.001},{0.03,0.1,0.2,0.25,0.3,0.35,0.45})*AZ$2-LOOKUP(AZ$2/12,{0,1500.001,4500.001,9000.001,35000.001,55000.001,80000.001},{0,105,555,1005,2755,5505,13505})</f>
        <v>62885</v>
      </c>
      <c r="BA67" s="2">
        <f>12*ROUND(MAX(($B67-3500)*{0.03,0.1,0.2,0.25,0.3,0.35,0.45}-{0,105,555,1005,2755,5505,13505},0),2)+LOOKUP(BA$2/12,{0,1500.001,4500.001,9000.001,35000.001,55000.001,80000.001},{0.03,0.1,0.2,0.25,0.3,0.35,0.45})*BA$2-LOOKUP(BA$2/12,{0,1500.001,4500.001,9000.001,35000.001,55000.001,80000.001},{0,105,555,1005,2755,5505,13505})</f>
        <v>63885</v>
      </c>
      <c r="BB67" s="2">
        <f>12*ROUND(MAX(($B67-3500)*{0.03,0.1,0.2,0.25,0.3,0.35,0.45}-{0,105,555,1005,2755,5505,13505},0),2)+LOOKUP(BB$2/12,{0,1500.001,4500.001,9000.001,35000.001,55000.001,80000.001},{0.03,0.1,0.2,0.25,0.3,0.35,0.45})*BB$2-LOOKUP(BB$2/12,{0,1500.001,4500.001,9000.001,35000.001,55000.001,80000.001},{0,105,555,1005,2755,5505,13505})</f>
        <v>64885</v>
      </c>
      <c r="BC67" s="2">
        <f>12*ROUND(MAX(($B67-3500)*{0.03,0.1,0.2,0.25,0.3,0.35,0.45}-{0,105,555,1005,2755,5505,13505},0),2)+LOOKUP(BC$2/12,{0,1500.001,4500.001,9000.001,35000.001,55000.001,80000.001},{0.03,0.1,0.2,0.25,0.3,0.35,0.45})*BC$2-LOOKUP(BC$2/12,{0,1500.001,4500.001,9000.001,35000.001,55000.001,80000.001},{0,105,555,1005,2755,5505,13505})</f>
        <v>65885</v>
      </c>
      <c r="BD67" s="2">
        <f>12*ROUND(MAX(($B67-3500)*{0.03,0.1,0.2,0.25,0.3,0.35,0.45}-{0,105,555,1005,2755,5505,13505},0),2)+LOOKUP(BD$2/12,{0,1500.001,4500.001,9000.001,35000.001,55000.001,80000.001},{0.03,0.1,0.2,0.25,0.3,0.35,0.45})*BD$2-LOOKUP(BD$2/12,{0,1500.001,4500.001,9000.001,35000.001,55000.001,80000.001},{0,105,555,1005,2755,5505,13505})</f>
        <v>66885</v>
      </c>
      <c r="BE67" s="2">
        <f>12*ROUND(MAX(($B67-3500)*{0.03,0.1,0.2,0.25,0.3,0.35,0.45}-{0,105,555,1005,2755,5505,13505},0),2)+LOOKUP(BE$2/12,{0,1500.001,4500.001,9000.001,35000.001,55000.001,80000.001},{0.03,0.1,0.2,0.25,0.3,0.35,0.45})*BE$2-LOOKUP(BE$2/12,{0,1500.001,4500.001,9000.001,35000.001,55000.001,80000.001},{0,105,555,1005,2755,5505,13505})</f>
        <v>67885</v>
      </c>
      <c r="BF67" s="2">
        <f>12*ROUND(MAX(($B67-3500)*{0.03,0.1,0.2,0.25,0.3,0.35,0.45}-{0,105,555,1005,2755,5505,13505},0),2)+LOOKUP(BF$2/12,{0,1500.001,4500.001,9000.001,35000.001,55000.001,80000.001},{0.03,0.1,0.2,0.25,0.3,0.35,0.45})*BF$2-LOOKUP(BF$2/12,{0,1500.001,4500.001,9000.001,35000.001,55000.001,80000.001},{0,105,555,1005,2755,5505,13505})</f>
        <v>68885</v>
      </c>
    </row>
    <row r="68" spans="1:58">
      <c r="A68" s="21"/>
      <c r="B68" s="22">
        <v>25000</v>
      </c>
      <c r="C68" s="27">
        <f>12*ROUND(MAX(($B68-3500)*{0.03,0.1,0.2,0.25,0.3,0.35,0.45}-{0,105,555,1005,2755,5505,13505},0),2)+LOOKUP(C$2/12,{0,1500.001,4500.001,9000.001,35000.001,55000.001,80000.001},{0.03,0.1,0.2,0.25,0.3,0.35,0.45})*C$2-LOOKUP(C$2/12,{0,1500.001,4500.001,9000.001,35000.001,55000.001,80000.001},{0,105,555,1005,2755,5505,13505})</f>
        <v>52440</v>
      </c>
      <c r="D68" s="27">
        <f>12*ROUND(MAX(($B68-3500)*{0.03,0.1,0.2,0.25,0.3,0.35,0.45}-{0,105,555,1005,2755,5505,13505},0),2)+LOOKUP(D$2/12,{0,1500.001,4500.001,9000.001,35000.001,55000.001,80000.001},{0.03,0.1,0.2,0.25,0.3,0.35,0.45})*D$2-LOOKUP(D$2/12,{0,1500.001,4500.001,9000.001,35000.001,55000.001,80000.001},{0,105,555,1005,2755,5505,13505})</f>
        <v>52446</v>
      </c>
      <c r="E68" s="27">
        <f>12*ROUND(MAX(($B68-3500)*{0.03,0.1,0.2,0.25,0.3,0.35,0.45}-{0,105,555,1005,2755,5505,13505},0),2)+LOOKUP(E$2/12,{0,1500.001,4500.001,9000.001,35000.001,55000.001,80000.001},{0.03,0.1,0.2,0.25,0.3,0.35,0.45})*E$2-LOOKUP(E$2/12,{0,1500.001,4500.001,9000.001,35000.001,55000.001,80000.001},{0,105,555,1005,2755,5505,13505})</f>
        <v>52452</v>
      </c>
      <c r="F68" s="27">
        <f>12*ROUND(MAX(($B68-3500)*{0.03,0.1,0.2,0.25,0.3,0.35,0.45}-{0,105,555,1005,2755,5505,13505},0),2)+LOOKUP(F$2/12,{0,1500.001,4500.001,9000.001,35000.001,55000.001,80000.001},{0.03,0.1,0.2,0.25,0.3,0.35,0.45})*F$2-LOOKUP(F$2/12,{0,1500.001,4500.001,9000.001,35000.001,55000.001,80000.001},{0,105,555,1005,2755,5505,13505})</f>
        <v>52458</v>
      </c>
      <c r="G68" s="27">
        <f>12*ROUND(MAX(($B68-3500)*{0.03,0.1,0.2,0.25,0.3,0.35,0.45}-{0,105,555,1005,2755,5505,13505},0),2)+LOOKUP(G$2/12,{0,1500.001,4500.001,9000.001,35000.001,55000.001,80000.001},{0.03,0.1,0.2,0.25,0.3,0.35,0.45})*G$2-LOOKUP(G$2/12,{0,1500.001,4500.001,9000.001,35000.001,55000.001,80000.001},{0,105,555,1005,2755,5505,13505})</f>
        <v>52464</v>
      </c>
      <c r="H68" s="27">
        <f>12*ROUND(MAX(($B68-3500)*{0.03,0.1,0.2,0.25,0.3,0.35,0.45}-{0,105,555,1005,2755,5505,13505},0),2)+LOOKUP(H$2/12,{0,1500.001,4500.001,9000.001,35000.001,55000.001,80000.001},{0.03,0.1,0.2,0.25,0.3,0.35,0.45})*H$2-LOOKUP(H$2/12,{0,1500.001,4500.001,9000.001,35000.001,55000.001,80000.001},{0,105,555,1005,2755,5505,13505})</f>
        <v>52470</v>
      </c>
      <c r="I68" s="27">
        <f>12*ROUND(MAX(($B68-3500)*{0.03,0.1,0.2,0.25,0.3,0.35,0.45}-{0,105,555,1005,2755,5505,13505},0),2)+LOOKUP(I$2/12,{0,1500.001,4500.001,9000.001,35000.001,55000.001,80000.001},{0.03,0.1,0.2,0.25,0.3,0.35,0.45})*I$2-LOOKUP(I$2/12,{0,1500.001,4500.001,9000.001,35000.001,55000.001,80000.001},{0,105,555,1005,2755,5505,13505})</f>
        <v>52476</v>
      </c>
      <c r="J68" s="27">
        <f>12*ROUND(MAX(($B68-3500)*{0.03,0.1,0.2,0.25,0.3,0.35,0.45}-{0,105,555,1005,2755,5505,13505},0),2)+LOOKUP(J$2/12,{0,1500.001,4500.001,9000.001,35000.001,55000.001,80000.001},{0.03,0.1,0.2,0.25,0.3,0.35,0.45})*J$2-LOOKUP(J$2/12,{0,1500.001,4500.001,9000.001,35000.001,55000.001,80000.001},{0,105,555,1005,2755,5505,13505})</f>
        <v>52482</v>
      </c>
      <c r="K68" s="27">
        <f>12*ROUND(MAX(($B68-3500)*{0.03,0.1,0.2,0.25,0.3,0.35,0.45}-{0,105,555,1005,2755,5505,13505},0),2)+LOOKUP(K$2/12,{0,1500.001,4500.001,9000.001,35000.001,55000.001,80000.001},{0.03,0.1,0.2,0.25,0.3,0.35,0.45})*K$2-LOOKUP(K$2/12,{0,1500.001,4500.001,9000.001,35000.001,55000.001,80000.001},{0,105,555,1005,2755,5505,13505})</f>
        <v>52488</v>
      </c>
      <c r="L68" s="27">
        <f>12*ROUND(MAX(($B68-3500)*{0.03,0.1,0.2,0.25,0.3,0.35,0.45}-{0,105,555,1005,2755,5505,13505},0),2)+LOOKUP(L$2/12,{0,1500.001,4500.001,9000.001,35000.001,55000.001,80000.001},{0.03,0.1,0.2,0.25,0.3,0.35,0.45})*L$2-LOOKUP(L$2/12,{0,1500.001,4500.001,9000.001,35000.001,55000.001,80000.001},{0,105,555,1005,2755,5505,13505})</f>
        <v>52494</v>
      </c>
      <c r="M68" s="13">
        <f>12*ROUND(MAX(($B68-3500)*{0.03,0.1,0.2,0.25,0.3,0.35,0.45}-{0,105,555,1005,2755,5505,13505},0),2)+LOOKUP(M$2/12,{0,1500.001,4500.001,9000.001,35000.001,55000.001,80000.001},{0.03,0.1,0.2,0.25,0.3,0.35,0.45})*M$2-LOOKUP(M$2/12,{0,1500.001,4500.001,9000.001,35000.001,55000.001,80000.001},{0,105,555,1005,2755,5505,13505})</f>
        <v>52500</v>
      </c>
      <c r="N68" s="27">
        <f>12*ROUND(MAX(($B68-3500)*{0.03,0.1,0.2,0.25,0.3,0.35,0.45}-{0,105,555,1005,2755,5505,13505},0),2)+LOOKUP(N$2/12,{0,1500.001,4500.001,9000.001,35000.001,55000.001,80000.001},{0.03,0.1,0.2,0.25,0.3,0.35,0.45})*N$2-LOOKUP(N$2/12,{0,1500.001,4500.001,9000.001,35000.001,55000.001,80000.001},{0,105,555,1005,2755,5505,13505})</f>
        <v>52515</v>
      </c>
      <c r="O68" s="27">
        <f>12*ROUND(MAX(($B68-3500)*{0.03,0.1,0.2,0.25,0.3,0.35,0.45}-{0,105,555,1005,2755,5505,13505},0),2)+LOOKUP(O$2/12,{0,1500.001,4500.001,9000.001,35000.001,55000.001,80000.001},{0.03,0.1,0.2,0.25,0.3,0.35,0.45})*O$2-LOOKUP(O$2/12,{0,1500.001,4500.001,9000.001,35000.001,55000.001,80000.001},{0,105,555,1005,2755,5505,13505})</f>
        <v>52530</v>
      </c>
      <c r="P68" s="27">
        <f>12*ROUND(MAX(($B68-3500)*{0.03,0.1,0.2,0.25,0.3,0.35,0.45}-{0,105,555,1005,2755,5505,13505},0),2)+LOOKUP(P$2/12,{0,1500.001,4500.001,9000.001,35000.001,55000.001,80000.001},{0.03,0.1,0.2,0.25,0.3,0.35,0.45})*P$2-LOOKUP(P$2/12,{0,1500.001,4500.001,9000.001,35000.001,55000.001,80000.001},{0,105,555,1005,2755,5505,13505})</f>
        <v>52545</v>
      </c>
      <c r="Q68" s="27">
        <f>12*ROUND(MAX(($B68-3500)*{0.03,0.1,0.2,0.25,0.3,0.35,0.45}-{0,105,555,1005,2755,5505,13505},0),2)+LOOKUP(Q$2/12,{0,1500.001,4500.001,9000.001,35000.001,55000.001,80000.001},{0.03,0.1,0.2,0.25,0.3,0.35,0.45})*Q$2-LOOKUP(Q$2/12,{0,1500.001,4500.001,9000.001,35000.001,55000.001,80000.001},{0,105,555,1005,2755,5505,13505})</f>
        <v>52560</v>
      </c>
      <c r="R68" s="27">
        <f>12*ROUND(MAX(($B68-3500)*{0.03,0.1,0.2,0.25,0.3,0.35,0.45}-{0,105,555,1005,2755,5505,13505},0),2)+LOOKUP(R$2/12,{0,1500.001,4500.001,9000.001,35000.001,55000.001,80000.001},{0.03,0.1,0.2,0.25,0.3,0.35,0.45})*R$2-LOOKUP(R$2/12,{0,1500.001,4500.001,9000.001,35000.001,55000.001,80000.001},{0,105,555,1005,2755,5505,13505})</f>
        <v>52575</v>
      </c>
      <c r="S68" s="27">
        <f>12*ROUND(MAX(($B68-3500)*{0.03,0.1,0.2,0.25,0.3,0.35,0.45}-{0,105,555,1005,2755,5505,13505},0),2)+LOOKUP(S$2/12,{0,1500.001,4500.001,9000.001,35000.001,55000.001,80000.001},{0.03,0.1,0.2,0.25,0.3,0.35,0.45})*S$2-LOOKUP(S$2/12,{0,1500.001,4500.001,9000.001,35000.001,55000.001,80000.001},{0,105,555,1005,2755,5505,13505})</f>
        <v>52590</v>
      </c>
      <c r="T68" s="2">
        <f>12*ROUND(MAX(($B68-3500)*{0.03,0.1,0.2,0.25,0.3,0.35,0.45}-{0,105,555,1005,2755,5505,13505},0),2)+LOOKUP(T$2/12,{0,1500.001,4500.001,9000.001,35000.001,55000.001,80000.001},{0.03,0.1,0.2,0.25,0.3,0.35,0.45})*T$2-LOOKUP(T$2/12,{0,1500.001,4500.001,9000.001,35000.001,55000.001,80000.001},{0,105,555,1005,2755,5505,13505})</f>
        <v>52605</v>
      </c>
      <c r="U68" s="2">
        <f>12*ROUND(MAX(($B68-3500)*{0.03,0.1,0.2,0.25,0.3,0.35,0.45}-{0,105,555,1005,2755,5505,13505},0),2)+LOOKUP(U$2/12,{0,1500.001,4500.001,9000.001,35000.001,55000.001,80000.001},{0.03,0.1,0.2,0.25,0.3,0.35,0.45})*U$2-LOOKUP(U$2/12,{0,1500.001,4500.001,9000.001,35000.001,55000.001,80000.001},{0,105,555,1005,2755,5505,13505})</f>
        <v>52620</v>
      </c>
      <c r="V68" s="2">
        <f>12*ROUND(MAX(($B68-3500)*{0.03,0.1,0.2,0.25,0.3,0.35,0.45}-{0,105,555,1005,2755,5505,13505},0),2)+LOOKUP(V$2/12,{0,1500.001,4500.001,9000.001,35000.001,55000.001,80000.001},{0.03,0.1,0.2,0.25,0.3,0.35,0.45})*V$2-LOOKUP(V$2/12,{0,1500.001,4500.001,9000.001,35000.001,55000.001,80000.001},{0,105,555,1005,2755,5505,13505})</f>
        <v>52635</v>
      </c>
      <c r="W68" s="2">
        <f>12*ROUND(MAX(($B68-3500)*{0.03,0.1,0.2,0.25,0.3,0.35,0.45}-{0,105,555,1005,2755,5505,13505},0),2)+LOOKUP(W$2/12,{0,1500.001,4500.001,9000.001,35000.001,55000.001,80000.001},{0.03,0.1,0.2,0.25,0.3,0.35,0.45})*W$2-LOOKUP(W$2/12,{0,1500.001,4500.001,9000.001,35000.001,55000.001,80000.001},{0,105,555,1005,2755,5505,13505})</f>
        <v>52650</v>
      </c>
      <c r="X68" s="2">
        <f>12*ROUND(MAX(($B68-3500)*{0.03,0.1,0.2,0.25,0.3,0.35,0.45}-{0,105,555,1005,2755,5505,13505},0),2)+LOOKUP(X$2/12,{0,1500.001,4500.001,9000.001,35000.001,55000.001,80000.001},{0.03,0.1,0.2,0.25,0.3,0.35,0.45})*X$2-LOOKUP(X$2/12,{0,1500.001,4500.001,9000.001,35000.001,55000.001,80000.001},{0,105,555,1005,2755,5505,13505})</f>
        <v>52665</v>
      </c>
      <c r="Y68" s="2">
        <f>12*ROUND(MAX(($B68-3500)*{0.03,0.1,0.2,0.25,0.3,0.35,0.45}-{0,105,555,1005,2755,5505,13505},0),2)+LOOKUP(Y$2/12,{0,1500.001,4500.001,9000.001,35000.001,55000.001,80000.001},{0.03,0.1,0.2,0.25,0.3,0.35,0.45})*Y$2-LOOKUP(Y$2/12,{0,1500.001,4500.001,9000.001,35000.001,55000.001,80000.001},{0,105,555,1005,2755,5505,13505})</f>
        <v>52680</v>
      </c>
      <c r="Z68" s="2">
        <f>12*ROUND(MAX(($B68-3500)*{0.03,0.1,0.2,0.25,0.3,0.35,0.45}-{0,105,555,1005,2755,5505,13505},0),2)+LOOKUP(Z$2/12,{0,1500.001,4500.001,9000.001,35000.001,55000.001,80000.001},{0.03,0.1,0.2,0.25,0.3,0.35,0.45})*Z$2-LOOKUP(Z$2/12,{0,1500.001,4500.001,9000.001,35000.001,55000.001,80000.001},{0,105,555,1005,2755,5505,13505})</f>
        <v>52695</v>
      </c>
      <c r="AA68" s="2">
        <f>12*ROUND(MAX(($B68-3500)*{0.03,0.1,0.2,0.25,0.3,0.35,0.45}-{0,105,555,1005,2755,5505,13505},0),2)+LOOKUP(AA$2/12,{0,1500.001,4500.001,9000.001,35000.001,55000.001,80000.001},{0.03,0.1,0.2,0.25,0.3,0.35,0.45})*AA$2-LOOKUP(AA$2/12,{0,1500.001,4500.001,9000.001,35000.001,55000.001,80000.001},{0,105,555,1005,2755,5505,13505})</f>
        <v>52710</v>
      </c>
      <c r="AB68" s="2">
        <f>12*ROUND(MAX(($B68-3500)*{0.03,0.1,0.2,0.25,0.3,0.35,0.45}-{0,105,555,1005,2755,5505,13505},0),2)+LOOKUP(AB$2/12,{0,1500.001,4500.001,9000.001,35000.001,55000.001,80000.001},{0.03,0.1,0.2,0.25,0.3,0.35,0.45})*AB$2-LOOKUP(AB$2/12,{0,1500.001,4500.001,9000.001,35000.001,55000.001,80000.001},{0,105,555,1005,2755,5505,13505})</f>
        <v>52725</v>
      </c>
      <c r="AC68" s="12">
        <f>12*ROUND(MAX(($B68-3500)*{0.03,0.1,0.2,0.25,0.3,0.35,0.45}-{0,105,555,1005,2755,5505,13505},0),2)+LOOKUP(AC$2/12,{0,1500.001,4500.001,9000.001,35000.001,55000.001,80000.001},{0.03,0.1,0.2,0.25,0.3,0.35,0.45})*AC$2-LOOKUP(AC$2/12,{0,1500.001,4500.001,9000.001,35000.001,55000.001,80000.001},{0,105,555,1005,2755,5505,13505})</f>
        <v>52740</v>
      </c>
      <c r="AD68" s="2">
        <f>12*ROUND(MAX(($B68-3500)*{0.03,0.1,0.2,0.25,0.3,0.35,0.45}-{0,105,555,1005,2755,5505,13505},0),2)+LOOKUP(AD$2/12,{0,1500.001,4500.001,9000.001,35000.001,55000.001,80000.001},{0.03,0.1,0.2,0.25,0.3,0.35,0.45})*AD$2-LOOKUP(AD$2/12,{0,1500.001,4500.001,9000.001,35000.001,55000.001,80000.001},{0,105,555,1005,2755,5505,13505})</f>
        <v>52770</v>
      </c>
      <c r="AE68" s="2">
        <f>12*ROUND(MAX(($B68-3500)*{0.03,0.1,0.2,0.25,0.3,0.35,0.45}-{0,105,555,1005,2755,5505,13505},0),2)+LOOKUP(AE$2/12,{0,1500.001,4500.001,9000.001,35000.001,55000.001,80000.001},{0.03,0.1,0.2,0.25,0.3,0.35,0.45})*AE$2-LOOKUP(AE$2/12,{0,1500.001,4500.001,9000.001,35000.001,55000.001,80000.001},{0,105,555,1005,2755,5505,13505})</f>
        <v>52800</v>
      </c>
      <c r="AF68" s="2">
        <f>12*ROUND(MAX(($B68-3500)*{0.03,0.1,0.2,0.25,0.3,0.35,0.45}-{0,105,555,1005,2755,5505,13505},0),2)+LOOKUP(AF$2/12,{0,1500.001,4500.001,9000.001,35000.001,55000.001,80000.001},{0.03,0.1,0.2,0.25,0.3,0.35,0.45})*AF$2-LOOKUP(AF$2/12,{0,1500.001,4500.001,9000.001,35000.001,55000.001,80000.001},{0,105,555,1005,2755,5505,13505})</f>
        <v>52830</v>
      </c>
      <c r="AG68" s="2">
        <f>12*ROUND(MAX(($B68-3500)*{0.03,0.1,0.2,0.25,0.3,0.35,0.45}-{0,105,555,1005,2755,5505,13505},0),2)+LOOKUP(AG$2/12,{0,1500.001,4500.001,9000.001,35000.001,55000.001,80000.001},{0.03,0.1,0.2,0.25,0.3,0.35,0.45})*AG$2-LOOKUP(AG$2/12,{0,1500.001,4500.001,9000.001,35000.001,55000.001,80000.001},{0,105,555,1005,2755,5505,13505})</f>
        <v>52860</v>
      </c>
      <c r="AH68" s="2">
        <f>12*ROUND(MAX(($B68-3500)*{0.03,0.1,0.2,0.25,0.3,0.35,0.45}-{0,105,555,1005,2755,5505,13505},0),2)+LOOKUP(AH$2/12,{0,1500.001,4500.001,9000.001,35000.001,55000.001,80000.001},{0.03,0.1,0.2,0.25,0.3,0.35,0.45})*AH$2-LOOKUP(AH$2/12,{0,1500.001,4500.001,9000.001,35000.001,55000.001,80000.001},{0,105,555,1005,2755,5505,13505})</f>
        <v>52890</v>
      </c>
      <c r="AI68" s="2">
        <f>12*ROUND(MAX(($B68-3500)*{0.03,0.1,0.2,0.25,0.3,0.35,0.45}-{0,105,555,1005,2755,5505,13505},0),2)+LOOKUP(AI$2/12,{0,1500.001,4500.001,9000.001,35000.001,55000.001,80000.001},{0.03,0.1,0.2,0.25,0.3,0.35,0.45})*AI$2-LOOKUP(AI$2/12,{0,1500.001,4500.001,9000.001,35000.001,55000.001,80000.001},{0,105,555,1005,2755,5505,13505})</f>
        <v>52920</v>
      </c>
      <c r="AJ68" s="2">
        <f>12*ROUND(MAX(($B68-3500)*{0.03,0.1,0.2,0.25,0.3,0.35,0.45}-{0,105,555,1005,2755,5505,13505},0),2)+LOOKUP(AJ$2/12,{0,1500.001,4500.001,9000.001,35000.001,55000.001,80000.001},{0.03,0.1,0.2,0.25,0.3,0.35,0.45})*AJ$2-LOOKUP(AJ$2/12,{0,1500.001,4500.001,9000.001,35000.001,55000.001,80000.001},{0,105,555,1005,2755,5505,13505})</f>
        <v>52950</v>
      </c>
      <c r="AK68" s="2">
        <f>12*ROUND(MAX(($B68-3500)*{0.03,0.1,0.2,0.25,0.3,0.35,0.45}-{0,105,555,1005,2755,5505,13505},0),2)+LOOKUP(AK$2/12,{0,1500.001,4500.001,9000.001,35000.001,55000.001,80000.001},{0.03,0.1,0.2,0.25,0.3,0.35,0.45})*AK$2-LOOKUP(AK$2/12,{0,1500.001,4500.001,9000.001,35000.001,55000.001,80000.001},{0,105,555,1005,2755,5505,13505})</f>
        <v>52980</v>
      </c>
      <c r="AL68" s="2">
        <f>12*ROUND(MAX(($B68-3500)*{0.03,0.1,0.2,0.25,0.3,0.35,0.45}-{0,105,555,1005,2755,5505,13505},0),2)+LOOKUP(AL$2/12,{0,1500.001,4500.001,9000.001,35000.001,55000.001,80000.001},{0.03,0.1,0.2,0.25,0.3,0.35,0.45})*AL$2-LOOKUP(AL$2/12,{0,1500.001,4500.001,9000.001,35000.001,55000.001,80000.001},{0,105,555,1005,2755,5505,13505})</f>
        <v>54235</v>
      </c>
      <c r="AM68" s="2">
        <f>12*ROUND(MAX(($B68-3500)*{0.03,0.1,0.2,0.25,0.3,0.35,0.45}-{0,105,555,1005,2755,5505,13505},0),2)+LOOKUP(AM$2/12,{0,1500.001,4500.001,9000.001,35000.001,55000.001,80000.001},{0.03,0.1,0.2,0.25,0.3,0.35,0.45})*AM$2-LOOKUP(AM$2/12,{0,1500.001,4500.001,9000.001,35000.001,55000.001,80000.001},{0,105,555,1005,2755,5505,13505})</f>
        <v>54335</v>
      </c>
      <c r="AN68" s="2">
        <f>12*ROUND(MAX(($B68-3500)*{0.03,0.1,0.2,0.25,0.3,0.35,0.45}-{0,105,555,1005,2755,5505,13505},0),2)+LOOKUP(AN$2/12,{0,1500.001,4500.001,9000.001,35000.001,55000.001,80000.001},{0.03,0.1,0.2,0.25,0.3,0.35,0.45})*AN$2-LOOKUP(AN$2/12,{0,1500.001,4500.001,9000.001,35000.001,55000.001,80000.001},{0,105,555,1005,2755,5505,13505})</f>
        <v>54535</v>
      </c>
      <c r="AO68" s="2">
        <f>12*ROUND(MAX(($B68-3500)*{0.03,0.1,0.2,0.25,0.3,0.35,0.45}-{0,105,555,1005,2755,5505,13505},0),2)+LOOKUP(AO$2/12,{0,1500.001,4500.001,9000.001,35000.001,55000.001,80000.001},{0.03,0.1,0.2,0.25,0.3,0.35,0.45})*AO$2-LOOKUP(AO$2/12,{0,1500.001,4500.001,9000.001,35000.001,55000.001,80000.001},{0,105,555,1005,2755,5505,13505})</f>
        <v>54735</v>
      </c>
      <c r="AP68" s="2">
        <f>12*ROUND(MAX(($B68-3500)*{0.03,0.1,0.2,0.25,0.3,0.35,0.45}-{0,105,555,1005,2755,5505,13505},0),2)+LOOKUP(AP$2/12,{0,1500.001,4500.001,9000.001,35000.001,55000.001,80000.001},{0.03,0.1,0.2,0.25,0.3,0.35,0.45})*AP$2-LOOKUP(AP$2/12,{0,1500.001,4500.001,9000.001,35000.001,55000.001,80000.001},{0,105,555,1005,2755,5505,13505})</f>
        <v>54935</v>
      </c>
      <c r="AQ68" s="2">
        <f>12*ROUND(MAX(($B68-3500)*{0.03,0.1,0.2,0.25,0.3,0.35,0.45}-{0,105,555,1005,2755,5505,13505},0),2)+LOOKUP(AQ$2/12,{0,1500.001,4500.001,9000.001,35000.001,55000.001,80000.001},{0.03,0.1,0.2,0.25,0.3,0.35,0.45})*AQ$2-LOOKUP(AQ$2/12,{0,1500.001,4500.001,9000.001,35000.001,55000.001,80000.001},{0,105,555,1005,2755,5505,13505})</f>
        <v>55135</v>
      </c>
      <c r="AR68" s="2">
        <f>12*ROUND(MAX(($B68-3500)*{0.03,0.1,0.2,0.25,0.3,0.35,0.45}-{0,105,555,1005,2755,5505,13505},0),2)+LOOKUP(AR$2/12,{0,1500.001,4500.001,9000.001,35000.001,55000.001,80000.001},{0.03,0.1,0.2,0.25,0.3,0.35,0.45})*AR$2-LOOKUP(AR$2/12,{0,1500.001,4500.001,9000.001,35000.001,55000.001,80000.001},{0,105,555,1005,2755,5505,13505})</f>
        <v>55335</v>
      </c>
      <c r="AS68" s="2">
        <f>12*ROUND(MAX(($B68-3500)*{0.03,0.1,0.2,0.25,0.3,0.35,0.45}-{0,105,555,1005,2755,5505,13505},0),2)+LOOKUP(AS$2/12,{0,1500.001,4500.001,9000.001,35000.001,55000.001,80000.001},{0.03,0.1,0.2,0.25,0.3,0.35,0.45})*AS$2-LOOKUP(AS$2/12,{0,1500.001,4500.001,9000.001,35000.001,55000.001,80000.001},{0,105,555,1005,2755,5505,13505})</f>
        <v>55835</v>
      </c>
      <c r="AT68" s="12">
        <f>12*ROUND(MAX(($B68-3500)*{0.03,0.1,0.2,0.25,0.3,0.35,0.45}-{0,105,555,1005,2755,5505,13505},0),2)+LOOKUP(AT$2/12,{0,1500.001,4500.001,9000.001,35000.001,55000.001,80000.001},{0.03,0.1,0.2,0.25,0.3,0.35,0.45})*AT$2-LOOKUP(AT$2/12,{0,1500.001,4500.001,9000.001,35000.001,55000.001,80000.001},{0,105,555,1005,2755,5505,13505})</f>
        <v>56335</v>
      </c>
      <c r="AU68" s="2">
        <f>12*ROUND(MAX(($B68-3500)*{0.03,0.1,0.2,0.25,0.3,0.35,0.45}-{0,105,555,1005,2755,5505,13505},0),2)+LOOKUP(AU$2/12,{0,1500.001,4500.001,9000.001,35000.001,55000.001,80000.001},{0.03,0.1,0.2,0.25,0.3,0.35,0.45})*AU$2-LOOKUP(AU$2/12,{0,1500.001,4500.001,9000.001,35000.001,55000.001,80000.001},{0,105,555,1005,2755,5505,13505})</f>
        <v>56835</v>
      </c>
      <c r="AV68" s="2">
        <f>12*ROUND(MAX(($B68-3500)*{0.03,0.1,0.2,0.25,0.3,0.35,0.45}-{0,105,555,1005,2755,5505,13505},0),2)+LOOKUP(AV$2/12,{0,1500.001,4500.001,9000.001,35000.001,55000.001,80000.001},{0.03,0.1,0.2,0.25,0.3,0.35,0.45})*AV$2-LOOKUP(AV$2/12,{0,1500.001,4500.001,9000.001,35000.001,55000.001,80000.001},{0,105,555,1005,2755,5505,13505})</f>
        <v>57335</v>
      </c>
      <c r="AW68" s="2">
        <f>12*ROUND(MAX(($B68-3500)*{0.03,0.1,0.2,0.25,0.3,0.35,0.45}-{0,105,555,1005,2755,5505,13505},0),2)+LOOKUP(AW$2/12,{0,1500.001,4500.001,9000.001,35000.001,55000.001,80000.001},{0.03,0.1,0.2,0.25,0.3,0.35,0.45})*AW$2-LOOKUP(AW$2/12,{0,1500.001,4500.001,9000.001,35000.001,55000.001,80000.001},{0,105,555,1005,2755,5505,13505})</f>
        <v>62885</v>
      </c>
      <c r="AX68" s="2">
        <f>12*ROUND(MAX(($B68-3500)*{0.03,0.1,0.2,0.25,0.3,0.35,0.45}-{0,105,555,1005,2755,5505,13505},0),2)+LOOKUP(AX$2/12,{0,1500.001,4500.001,9000.001,35000.001,55000.001,80000.001},{0.03,0.1,0.2,0.25,0.3,0.35,0.45})*AX$2-LOOKUP(AX$2/12,{0,1500.001,4500.001,9000.001,35000.001,55000.001,80000.001},{0,105,555,1005,2755,5505,13505})</f>
        <v>63885</v>
      </c>
      <c r="AY68" s="2">
        <f>12*ROUND(MAX(($B68-3500)*{0.03,0.1,0.2,0.25,0.3,0.35,0.45}-{0,105,555,1005,2755,5505,13505},0),2)+LOOKUP(AY$2/12,{0,1500.001,4500.001,9000.001,35000.001,55000.001,80000.001},{0.03,0.1,0.2,0.25,0.3,0.35,0.45})*AY$2-LOOKUP(AY$2/12,{0,1500.001,4500.001,9000.001,35000.001,55000.001,80000.001},{0,105,555,1005,2755,5505,13505})</f>
        <v>64885</v>
      </c>
      <c r="AZ68" s="2">
        <f>12*ROUND(MAX(($B68-3500)*{0.03,0.1,0.2,0.25,0.3,0.35,0.45}-{0,105,555,1005,2755,5505,13505},0),2)+LOOKUP(AZ$2/12,{0,1500.001,4500.001,9000.001,35000.001,55000.001,80000.001},{0.03,0.1,0.2,0.25,0.3,0.35,0.45})*AZ$2-LOOKUP(AZ$2/12,{0,1500.001,4500.001,9000.001,35000.001,55000.001,80000.001},{0,105,555,1005,2755,5505,13505})</f>
        <v>65885</v>
      </c>
      <c r="BA68" s="2">
        <f>12*ROUND(MAX(($B68-3500)*{0.03,0.1,0.2,0.25,0.3,0.35,0.45}-{0,105,555,1005,2755,5505,13505},0),2)+LOOKUP(BA$2/12,{0,1500.001,4500.001,9000.001,35000.001,55000.001,80000.001},{0.03,0.1,0.2,0.25,0.3,0.35,0.45})*BA$2-LOOKUP(BA$2/12,{0,1500.001,4500.001,9000.001,35000.001,55000.001,80000.001},{0,105,555,1005,2755,5505,13505})</f>
        <v>66885</v>
      </c>
      <c r="BB68" s="2">
        <f>12*ROUND(MAX(($B68-3500)*{0.03,0.1,0.2,0.25,0.3,0.35,0.45}-{0,105,555,1005,2755,5505,13505},0),2)+LOOKUP(BB$2/12,{0,1500.001,4500.001,9000.001,35000.001,55000.001,80000.001},{0.03,0.1,0.2,0.25,0.3,0.35,0.45})*BB$2-LOOKUP(BB$2/12,{0,1500.001,4500.001,9000.001,35000.001,55000.001,80000.001},{0,105,555,1005,2755,5505,13505})</f>
        <v>67885</v>
      </c>
      <c r="BC68" s="2">
        <f>12*ROUND(MAX(($B68-3500)*{0.03,0.1,0.2,0.25,0.3,0.35,0.45}-{0,105,555,1005,2755,5505,13505},0),2)+LOOKUP(BC$2/12,{0,1500.001,4500.001,9000.001,35000.001,55000.001,80000.001},{0.03,0.1,0.2,0.25,0.3,0.35,0.45})*BC$2-LOOKUP(BC$2/12,{0,1500.001,4500.001,9000.001,35000.001,55000.001,80000.001},{0,105,555,1005,2755,5505,13505})</f>
        <v>68885</v>
      </c>
      <c r="BD68" s="2">
        <f>12*ROUND(MAX(($B68-3500)*{0.03,0.1,0.2,0.25,0.3,0.35,0.45}-{0,105,555,1005,2755,5505,13505},0),2)+LOOKUP(BD$2/12,{0,1500.001,4500.001,9000.001,35000.001,55000.001,80000.001},{0.03,0.1,0.2,0.25,0.3,0.35,0.45})*BD$2-LOOKUP(BD$2/12,{0,1500.001,4500.001,9000.001,35000.001,55000.001,80000.001},{0,105,555,1005,2755,5505,13505})</f>
        <v>69885</v>
      </c>
      <c r="BE68" s="2">
        <f>12*ROUND(MAX(($B68-3500)*{0.03,0.1,0.2,0.25,0.3,0.35,0.45}-{0,105,555,1005,2755,5505,13505},0),2)+LOOKUP(BE$2/12,{0,1500.001,4500.001,9000.001,35000.001,55000.001,80000.001},{0.03,0.1,0.2,0.25,0.3,0.35,0.45})*BE$2-LOOKUP(BE$2/12,{0,1500.001,4500.001,9000.001,35000.001,55000.001,80000.001},{0,105,555,1005,2755,5505,13505})</f>
        <v>70885</v>
      </c>
      <c r="BF68" s="2">
        <f>12*ROUND(MAX(($B68-3500)*{0.03,0.1,0.2,0.25,0.3,0.35,0.45}-{0,105,555,1005,2755,5505,13505},0),2)+LOOKUP(BF$2/12,{0,1500.001,4500.001,9000.001,35000.001,55000.001,80000.001},{0.03,0.1,0.2,0.25,0.3,0.35,0.45})*BF$2-LOOKUP(BF$2/12,{0,1500.001,4500.001,9000.001,35000.001,55000.001,80000.001},{0,105,555,1005,2755,5505,13505})</f>
        <v>71885</v>
      </c>
    </row>
    <row r="69" spans="1:58">
      <c r="A69" s="21"/>
      <c r="B69" s="22">
        <v>26000</v>
      </c>
      <c r="C69" s="27">
        <f>12*ROUND(MAX(($B69-3500)*{0.03,0.1,0.2,0.25,0.3,0.35,0.45}-{0,105,555,1005,2755,5505,13505},0),2)+LOOKUP(C$2/12,{0,1500.001,4500.001,9000.001,35000.001,55000.001,80000.001},{0.03,0.1,0.2,0.25,0.3,0.35,0.45})*C$2-LOOKUP(C$2/12,{0,1500.001,4500.001,9000.001,35000.001,55000.001,80000.001},{0,105,555,1005,2755,5505,13505})</f>
        <v>55440</v>
      </c>
      <c r="D69" s="27">
        <f>12*ROUND(MAX(($B69-3500)*{0.03,0.1,0.2,0.25,0.3,0.35,0.45}-{0,105,555,1005,2755,5505,13505},0),2)+LOOKUP(D$2/12,{0,1500.001,4500.001,9000.001,35000.001,55000.001,80000.001},{0.03,0.1,0.2,0.25,0.3,0.35,0.45})*D$2-LOOKUP(D$2/12,{0,1500.001,4500.001,9000.001,35000.001,55000.001,80000.001},{0,105,555,1005,2755,5505,13505})</f>
        <v>55446</v>
      </c>
      <c r="E69" s="27">
        <f>12*ROUND(MAX(($B69-3500)*{0.03,0.1,0.2,0.25,0.3,0.35,0.45}-{0,105,555,1005,2755,5505,13505},0),2)+LOOKUP(E$2/12,{0,1500.001,4500.001,9000.001,35000.001,55000.001,80000.001},{0.03,0.1,0.2,0.25,0.3,0.35,0.45})*E$2-LOOKUP(E$2/12,{0,1500.001,4500.001,9000.001,35000.001,55000.001,80000.001},{0,105,555,1005,2755,5505,13505})</f>
        <v>55452</v>
      </c>
      <c r="F69" s="27">
        <f>12*ROUND(MAX(($B69-3500)*{0.03,0.1,0.2,0.25,0.3,0.35,0.45}-{0,105,555,1005,2755,5505,13505},0),2)+LOOKUP(F$2/12,{0,1500.001,4500.001,9000.001,35000.001,55000.001,80000.001},{0.03,0.1,0.2,0.25,0.3,0.35,0.45})*F$2-LOOKUP(F$2/12,{0,1500.001,4500.001,9000.001,35000.001,55000.001,80000.001},{0,105,555,1005,2755,5505,13505})</f>
        <v>55458</v>
      </c>
      <c r="G69" s="27">
        <f>12*ROUND(MAX(($B69-3500)*{0.03,0.1,0.2,0.25,0.3,0.35,0.45}-{0,105,555,1005,2755,5505,13505},0),2)+LOOKUP(G$2/12,{0,1500.001,4500.001,9000.001,35000.001,55000.001,80000.001},{0.03,0.1,0.2,0.25,0.3,0.35,0.45})*G$2-LOOKUP(G$2/12,{0,1500.001,4500.001,9000.001,35000.001,55000.001,80000.001},{0,105,555,1005,2755,5505,13505})</f>
        <v>55464</v>
      </c>
      <c r="H69" s="27">
        <f>12*ROUND(MAX(($B69-3500)*{0.03,0.1,0.2,0.25,0.3,0.35,0.45}-{0,105,555,1005,2755,5505,13505},0),2)+LOOKUP(H$2/12,{0,1500.001,4500.001,9000.001,35000.001,55000.001,80000.001},{0.03,0.1,0.2,0.25,0.3,0.35,0.45})*H$2-LOOKUP(H$2/12,{0,1500.001,4500.001,9000.001,35000.001,55000.001,80000.001},{0,105,555,1005,2755,5505,13505})</f>
        <v>55470</v>
      </c>
      <c r="I69" s="27">
        <f>12*ROUND(MAX(($B69-3500)*{0.03,0.1,0.2,0.25,0.3,0.35,0.45}-{0,105,555,1005,2755,5505,13505},0),2)+LOOKUP(I$2/12,{0,1500.001,4500.001,9000.001,35000.001,55000.001,80000.001},{0.03,0.1,0.2,0.25,0.3,0.35,0.45})*I$2-LOOKUP(I$2/12,{0,1500.001,4500.001,9000.001,35000.001,55000.001,80000.001},{0,105,555,1005,2755,5505,13505})</f>
        <v>55476</v>
      </c>
      <c r="J69" s="27">
        <f>12*ROUND(MAX(($B69-3500)*{0.03,0.1,0.2,0.25,0.3,0.35,0.45}-{0,105,555,1005,2755,5505,13505},0),2)+LOOKUP(J$2/12,{0,1500.001,4500.001,9000.001,35000.001,55000.001,80000.001},{0.03,0.1,0.2,0.25,0.3,0.35,0.45})*J$2-LOOKUP(J$2/12,{0,1500.001,4500.001,9000.001,35000.001,55000.001,80000.001},{0,105,555,1005,2755,5505,13505})</f>
        <v>55482</v>
      </c>
      <c r="K69" s="27">
        <f>12*ROUND(MAX(($B69-3500)*{0.03,0.1,0.2,0.25,0.3,0.35,0.45}-{0,105,555,1005,2755,5505,13505},0),2)+LOOKUP(K$2/12,{0,1500.001,4500.001,9000.001,35000.001,55000.001,80000.001},{0.03,0.1,0.2,0.25,0.3,0.35,0.45})*K$2-LOOKUP(K$2/12,{0,1500.001,4500.001,9000.001,35000.001,55000.001,80000.001},{0,105,555,1005,2755,5505,13505})</f>
        <v>55488</v>
      </c>
      <c r="L69" s="27">
        <f>12*ROUND(MAX(($B69-3500)*{0.03,0.1,0.2,0.25,0.3,0.35,0.45}-{0,105,555,1005,2755,5505,13505},0),2)+LOOKUP(L$2/12,{0,1500.001,4500.001,9000.001,35000.001,55000.001,80000.001},{0.03,0.1,0.2,0.25,0.3,0.35,0.45})*L$2-LOOKUP(L$2/12,{0,1500.001,4500.001,9000.001,35000.001,55000.001,80000.001},{0,105,555,1005,2755,5505,13505})</f>
        <v>55494</v>
      </c>
      <c r="M69" s="13">
        <f>12*ROUND(MAX(($B69-3500)*{0.03,0.1,0.2,0.25,0.3,0.35,0.45}-{0,105,555,1005,2755,5505,13505},0),2)+LOOKUP(M$2/12,{0,1500.001,4500.001,9000.001,35000.001,55000.001,80000.001},{0.03,0.1,0.2,0.25,0.3,0.35,0.45})*M$2-LOOKUP(M$2/12,{0,1500.001,4500.001,9000.001,35000.001,55000.001,80000.001},{0,105,555,1005,2755,5505,13505})</f>
        <v>55500</v>
      </c>
      <c r="N69" s="27">
        <f>12*ROUND(MAX(($B69-3500)*{0.03,0.1,0.2,0.25,0.3,0.35,0.45}-{0,105,555,1005,2755,5505,13505},0),2)+LOOKUP(N$2/12,{0,1500.001,4500.001,9000.001,35000.001,55000.001,80000.001},{0.03,0.1,0.2,0.25,0.3,0.35,0.45})*N$2-LOOKUP(N$2/12,{0,1500.001,4500.001,9000.001,35000.001,55000.001,80000.001},{0,105,555,1005,2755,5505,13505})</f>
        <v>55515</v>
      </c>
      <c r="O69" s="27">
        <f>12*ROUND(MAX(($B69-3500)*{0.03,0.1,0.2,0.25,0.3,0.35,0.45}-{0,105,555,1005,2755,5505,13505},0),2)+LOOKUP(O$2/12,{0,1500.001,4500.001,9000.001,35000.001,55000.001,80000.001},{0.03,0.1,0.2,0.25,0.3,0.35,0.45})*O$2-LOOKUP(O$2/12,{0,1500.001,4500.001,9000.001,35000.001,55000.001,80000.001},{0,105,555,1005,2755,5505,13505})</f>
        <v>55530</v>
      </c>
      <c r="P69" s="27">
        <f>12*ROUND(MAX(($B69-3500)*{0.03,0.1,0.2,0.25,0.3,0.35,0.45}-{0,105,555,1005,2755,5505,13505},0),2)+LOOKUP(P$2/12,{0,1500.001,4500.001,9000.001,35000.001,55000.001,80000.001},{0.03,0.1,0.2,0.25,0.3,0.35,0.45})*P$2-LOOKUP(P$2/12,{0,1500.001,4500.001,9000.001,35000.001,55000.001,80000.001},{0,105,555,1005,2755,5505,13505})</f>
        <v>55545</v>
      </c>
      <c r="Q69" s="27">
        <f>12*ROUND(MAX(($B69-3500)*{0.03,0.1,0.2,0.25,0.3,0.35,0.45}-{0,105,555,1005,2755,5505,13505},0),2)+LOOKUP(Q$2/12,{0,1500.001,4500.001,9000.001,35000.001,55000.001,80000.001},{0.03,0.1,0.2,0.25,0.3,0.35,0.45})*Q$2-LOOKUP(Q$2/12,{0,1500.001,4500.001,9000.001,35000.001,55000.001,80000.001},{0,105,555,1005,2755,5505,13505})</f>
        <v>55560</v>
      </c>
      <c r="R69" s="27">
        <f>12*ROUND(MAX(($B69-3500)*{0.03,0.1,0.2,0.25,0.3,0.35,0.45}-{0,105,555,1005,2755,5505,13505},0),2)+LOOKUP(R$2/12,{0,1500.001,4500.001,9000.001,35000.001,55000.001,80000.001},{0.03,0.1,0.2,0.25,0.3,0.35,0.45})*R$2-LOOKUP(R$2/12,{0,1500.001,4500.001,9000.001,35000.001,55000.001,80000.001},{0,105,555,1005,2755,5505,13505})</f>
        <v>55575</v>
      </c>
      <c r="S69" s="27">
        <f>12*ROUND(MAX(($B69-3500)*{0.03,0.1,0.2,0.25,0.3,0.35,0.45}-{0,105,555,1005,2755,5505,13505},0),2)+LOOKUP(S$2/12,{0,1500.001,4500.001,9000.001,35000.001,55000.001,80000.001},{0.03,0.1,0.2,0.25,0.3,0.35,0.45})*S$2-LOOKUP(S$2/12,{0,1500.001,4500.001,9000.001,35000.001,55000.001,80000.001},{0,105,555,1005,2755,5505,13505})</f>
        <v>55590</v>
      </c>
      <c r="T69" s="2">
        <f>12*ROUND(MAX(($B69-3500)*{0.03,0.1,0.2,0.25,0.3,0.35,0.45}-{0,105,555,1005,2755,5505,13505},0),2)+LOOKUP(T$2/12,{0,1500.001,4500.001,9000.001,35000.001,55000.001,80000.001},{0.03,0.1,0.2,0.25,0.3,0.35,0.45})*T$2-LOOKUP(T$2/12,{0,1500.001,4500.001,9000.001,35000.001,55000.001,80000.001},{0,105,555,1005,2755,5505,13505})</f>
        <v>55605</v>
      </c>
      <c r="U69" s="2">
        <f>12*ROUND(MAX(($B69-3500)*{0.03,0.1,0.2,0.25,0.3,0.35,0.45}-{0,105,555,1005,2755,5505,13505},0),2)+LOOKUP(U$2/12,{0,1500.001,4500.001,9000.001,35000.001,55000.001,80000.001},{0.03,0.1,0.2,0.25,0.3,0.35,0.45})*U$2-LOOKUP(U$2/12,{0,1500.001,4500.001,9000.001,35000.001,55000.001,80000.001},{0,105,555,1005,2755,5505,13505})</f>
        <v>55620</v>
      </c>
      <c r="V69" s="2">
        <f>12*ROUND(MAX(($B69-3500)*{0.03,0.1,0.2,0.25,0.3,0.35,0.45}-{0,105,555,1005,2755,5505,13505},0),2)+LOOKUP(V$2/12,{0,1500.001,4500.001,9000.001,35000.001,55000.001,80000.001},{0.03,0.1,0.2,0.25,0.3,0.35,0.45})*V$2-LOOKUP(V$2/12,{0,1500.001,4500.001,9000.001,35000.001,55000.001,80000.001},{0,105,555,1005,2755,5505,13505})</f>
        <v>55635</v>
      </c>
      <c r="W69" s="2">
        <f>12*ROUND(MAX(($B69-3500)*{0.03,0.1,0.2,0.25,0.3,0.35,0.45}-{0,105,555,1005,2755,5505,13505},0),2)+LOOKUP(W$2/12,{0,1500.001,4500.001,9000.001,35000.001,55000.001,80000.001},{0.03,0.1,0.2,0.25,0.3,0.35,0.45})*W$2-LOOKUP(W$2/12,{0,1500.001,4500.001,9000.001,35000.001,55000.001,80000.001},{0,105,555,1005,2755,5505,13505})</f>
        <v>55650</v>
      </c>
      <c r="X69" s="2">
        <f>12*ROUND(MAX(($B69-3500)*{0.03,0.1,0.2,0.25,0.3,0.35,0.45}-{0,105,555,1005,2755,5505,13505},0),2)+LOOKUP(X$2/12,{0,1500.001,4500.001,9000.001,35000.001,55000.001,80000.001},{0.03,0.1,0.2,0.25,0.3,0.35,0.45})*X$2-LOOKUP(X$2/12,{0,1500.001,4500.001,9000.001,35000.001,55000.001,80000.001},{0,105,555,1005,2755,5505,13505})</f>
        <v>55665</v>
      </c>
      <c r="Y69" s="2">
        <f>12*ROUND(MAX(($B69-3500)*{0.03,0.1,0.2,0.25,0.3,0.35,0.45}-{0,105,555,1005,2755,5505,13505},0),2)+LOOKUP(Y$2/12,{0,1500.001,4500.001,9000.001,35000.001,55000.001,80000.001},{0.03,0.1,0.2,0.25,0.3,0.35,0.45})*Y$2-LOOKUP(Y$2/12,{0,1500.001,4500.001,9000.001,35000.001,55000.001,80000.001},{0,105,555,1005,2755,5505,13505})</f>
        <v>55680</v>
      </c>
      <c r="Z69" s="2">
        <f>12*ROUND(MAX(($B69-3500)*{0.03,0.1,0.2,0.25,0.3,0.35,0.45}-{0,105,555,1005,2755,5505,13505},0),2)+LOOKUP(Z$2/12,{0,1500.001,4500.001,9000.001,35000.001,55000.001,80000.001},{0.03,0.1,0.2,0.25,0.3,0.35,0.45})*Z$2-LOOKUP(Z$2/12,{0,1500.001,4500.001,9000.001,35000.001,55000.001,80000.001},{0,105,555,1005,2755,5505,13505})</f>
        <v>55695</v>
      </c>
      <c r="AA69" s="2">
        <f>12*ROUND(MAX(($B69-3500)*{0.03,0.1,0.2,0.25,0.3,0.35,0.45}-{0,105,555,1005,2755,5505,13505},0),2)+LOOKUP(AA$2/12,{0,1500.001,4500.001,9000.001,35000.001,55000.001,80000.001},{0.03,0.1,0.2,0.25,0.3,0.35,0.45})*AA$2-LOOKUP(AA$2/12,{0,1500.001,4500.001,9000.001,35000.001,55000.001,80000.001},{0,105,555,1005,2755,5505,13505})</f>
        <v>55710</v>
      </c>
      <c r="AB69" s="2">
        <f>12*ROUND(MAX(($B69-3500)*{0.03,0.1,0.2,0.25,0.3,0.35,0.45}-{0,105,555,1005,2755,5505,13505},0),2)+LOOKUP(AB$2/12,{0,1500.001,4500.001,9000.001,35000.001,55000.001,80000.001},{0.03,0.1,0.2,0.25,0.3,0.35,0.45})*AB$2-LOOKUP(AB$2/12,{0,1500.001,4500.001,9000.001,35000.001,55000.001,80000.001},{0,105,555,1005,2755,5505,13505})</f>
        <v>55725</v>
      </c>
      <c r="AC69" s="12">
        <f>12*ROUND(MAX(($B69-3500)*{0.03,0.1,0.2,0.25,0.3,0.35,0.45}-{0,105,555,1005,2755,5505,13505},0),2)+LOOKUP(AC$2/12,{0,1500.001,4500.001,9000.001,35000.001,55000.001,80000.001},{0.03,0.1,0.2,0.25,0.3,0.35,0.45})*AC$2-LOOKUP(AC$2/12,{0,1500.001,4500.001,9000.001,35000.001,55000.001,80000.001},{0,105,555,1005,2755,5505,13505})</f>
        <v>55740</v>
      </c>
      <c r="AD69" s="2">
        <f>12*ROUND(MAX(($B69-3500)*{0.03,0.1,0.2,0.25,0.3,0.35,0.45}-{0,105,555,1005,2755,5505,13505},0),2)+LOOKUP(AD$2/12,{0,1500.001,4500.001,9000.001,35000.001,55000.001,80000.001},{0.03,0.1,0.2,0.25,0.3,0.35,0.45})*AD$2-LOOKUP(AD$2/12,{0,1500.001,4500.001,9000.001,35000.001,55000.001,80000.001},{0,105,555,1005,2755,5505,13505})</f>
        <v>55770</v>
      </c>
      <c r="AE69" s="2">
        <f>12*ROUND(MAX(($B69-3500)*{0.03,0.1,0.2,0.25,0.3,0.35,0.45}-{0,105,555,1005,2755,5505,13505},0),2)+LOOKUP(AE$2/12,{0,1500.001,4500.001,9000.001,35000.001,55000.001,80000.001},{0.03,0.1,0.2,0.25,0.3,0.35,0.45})*AE$2-LOOKUP(AE$2/12,{0,1500.001,4500.001,9000.001,35000.001,55000.001,80000.001},{0,105,555,1005,2755,5505,13505})</f>
        <v>55800</v>
      </c>
      <c r="AF69" s="2">
        <f>12*ROUND(MAX(($B69-3500)*{0.03,0.1,0.2,0.25,0.3,0.35,0.45}-{0,105,555,1005,2755,5505,13505},0),2)+LOOKUP(AF$2/12,{0,1500.001,4500.001,9000.001,35000.001,55000.001,80000.001},{0.03,0.1,0.2,0.25,0.3,0.35,0.45})*AF$2-LOOKUP(AF$2/12,{0,1500.001,4500.001,9000.001,35000.001,55000.001,80000.001},{0,105,555,1005,2755,5505,13505})</f>
        <v>55830</v>
      </c>
      <c r="AG69" s="2">
        <f>12*ROUND(MAX(($B69-3500)*{0.03,0.1,0.2,0.25,0.3,0.35,0.45}-{0,105,555,1005,2755,5505,13505},0),2)+LOOKUP(AG$2/12,{0,1500.001,4500.001,9000.001,35000.001,55000.001,80000.001},{0.03,0.1,0.2,0.25,0.3,0.35,0.45})*AG$2-LOOKUP(AG$2/12,{0,1500.001,4500.001,9000.001,35000.001,55000.001,80000.001},{0,105,555,1005,2755,5505,13505})</f>
        <v>55860</v>
      </c>
      <c r="AH69" s="2">
        <f>12*ROUND(MAX(($B69-3500)*{0.03,0.1,0.2,0.25,0.3,0.35,0.45}-{0,105,555,1005,2755,5505,13505},0),2)+LOOKUP(AH$2/12,{0,1500.001,4500.001,9000.001,35000.001,55000.001,80000.001},{0.03,0.1,0.2,0.25,0.3,0.35,0.45})*AH$2-LOOKUP(AH$2/12,{0,1500.001,4500.001,9000.001,35000.001,55000.001,80000.001},{0,105,555,1005,2755,5505,13505})</f>
        <v>55890</v>
      </c>
      <c r="AI69" s="2">
        <f>12*ROUND(MAX(($B69-3500)*{0.03,0.1,0.2,0.25,0.3,0.35,0.45}-{0,105,555,1005,2755,5505,13505},0),2)+LOOKUP(AI$2/12,{0,1500.001,4500.001,9000.001,35000.001,55000.001,80000.001},{0.03,0.1,0.2,0.25,0.3,0.35,0.45})*AI$2-LOOKUP(AI$2/12,{0,1500.001,4500.001,9000.001,35000.001,55000.001,80000.001},{0,105,555,1005,2755,5505,13505})</f>
        <v>55920</v>
      </c>
      <c r="AJ69" s="2">
        <f>12*ROUND(MAX(($B69-3500)*{0.03,0.1,0.2,0.25,0.3,0.35,0.45}-{0,105,555,1005,2755,5505,13505},0),2)+LOOKUP(AJ$2/12,{0,1500.001,4500.001,9000.001,35000.001,55000.001,80000.001},{0.03,0.1,0.2,0.25,0.3,0.35,0.45})*AJ$2-LOOKUP(AJ$2/12,{0,1500.001,4500.001,9000.001,35000.001,55000.001,80000.001},{0,105,555,1005,2755,5505,13505})</f>
        <v>55950</v>
      </c>
      <c r="AK69" s="2">
        <f>12*ROUND(MAX(($B69-3500)*{0.03,0.1,0.2,0.25,0.3,0.35,0.45}-{0,105,555,1005,2755,5505,13505},0),2)+LOOKUP(AK$2/12,{0,1500.001,4500.001,9000.001,35000.001,55000.001,80000.001},{0.03,0.1,0.2,0.25,0.3,0.35,0.45})*AK$2-LOOKUP(AK$2/12,{0,1500.001,4500.001,9000.001,35000.001,55000.001,80000.001},{0,105,555,1005,2755,5505,13505})</f>
        <v>55980</v>
      </c>
      <c r="AL69" s="2">
        <f>12*ROUND(MAX(($B69-3500)*{0.03,0.1,0.2,0.25,0.3,0.35,0.45}-{0,105,555,1005,2755,5505,13505},0),2)+LOOKUP(AL$2/12,{0,1500.001,4500.001,9000.001,35000.001,55000.001,80000.001},{0.03,0.1,0.2,0.25,0.3,0.35,0.45})*AL$2-LOOKUP(AL$2/12,{0,1500.001,4500.001,9000.001,35000.001,55000.001,80000.001},{0,105,555,1005,2755,5505,13505})</f>
        <v>57235</v>
      </c>
      <c r="AM69" s="2">
        <f>12*ROUND(MAX(($B69-3500)*{0.03,0.1,0.2,0.25,0.3,0.35,0.45}-{0,105,555,1005,2755,5505,13505},0),2)+LOOKUP(AM$2/12,{0,1500.001,4500.001,9000.001,35000.001,55000.001,80000.001},{0.03,0.1,0.2,0.25,0.3,0.35,0.45})*AM$2-LOOKUP(AM$2/12,{0,1500.001,4500.001,9000.001,35000.001,55000.001,80000.001},{0,105,555,1005,2755,5505,13505})</f>
        <v>57335</v>
      </c>
      <c r="AN69" s="2">
        <f>12*ROUND(MAX(($B69-3500)*{0.03,0.1,0.2,0.25,0.3,0.35,0.45}-{0,105,555,1005,2755,5505,13505},0),2)+LOOKUP(AN$2/12,{0,1500.001,4500.001,9000.001,35000.001,55000.001,80000.001},{0.03,0.1,0.2,0.25,0.3,0.35,0.45})*AN$2-LOOKUP(AN$2/12,{0,1500.001,4500.001,9000.001,35000.001,55000.001,80000.001},{0,105,555,1005,2755,5505,13505})</f>
        <v>57535</v>
      </c>
      <c r="AO69" s="2">
        <f>12*ROUND(MAX(($B69-3500)*{0.03,0.1,0.2,0.25,0.3,0.35,0.45}-{0,105,555,1005,2755,5505,13505},0),2)+LOOKUP(AO$2/12,{0,1500.001,4500.001,9000.001,35000.001,55000.001,80000.001},{0.03,0.1,0.2,0.25,0.3,0.35,0.45})*AO$2-LOOKUP(AO$2/12,{0,1500.001,4500.001,9000.001,35000.001,55000.001,80000.001},{0,105,555,1005,2755,5505,13505})</f>
        <v>57735</v>
      </c>
      <c r="AP69" s="2">
        <f>12*ROUND(MAX(($B69-3500)*{0.03,0.1,0.2,0.25,0.3,0.35,0.45}-{0,105,555,1005,2755,5505,13505},0),2)+LOOKUP(AP$2/12,{0,1500.001,4500.001,9000.001,35000.001,55000.001,80000.001},{0.03,0.1,0.2,0.25,0.3,0.35,0.45})*AP$2-LOOKUP(AP$2/12,{0,1500.001,4500.001,9000.001,35000.001,55000.001,80000.001},{0,105,555,1005,2755,5505,13505})</f>
        <v>57935</v>
      </c>
      <c r="AQ69" s="2">
        <f>12*ROUND(MAX(($B69-3500)*{0.03,0.1,0.2,0.25,0.3,0.35,0.45}-{0,105,555,1005,2755,5505,13505},0),2)+LOOKUP(AQ$2/12,{0,1500.001,4500.001,9000.001,35000.001,55000.001,80000.001},{0.03,0.1,0.2,0.25,0.3,0.35,0.45})*AQ$2-LOOKUP(AQ$2/12,{0,1500.001,4500.001,9000.001,35000.001,55000.001,80000.001},{0,105,555,1005,2755,5505,13505})</f>
        <v>58135</v>
      </c>
      <c r="AR69" s="2">
        <f>12*ROUND(MAX(($B69-3500)*{0.03,0.1,0.2,0.25,0.3,0.35,0.45}-{0,105,555,1005,2755,5505,13505},0),2)+LOOKUP(AR$2/12,{0,1500.001,4500.001,9000.001,35000.001,55000.001,80000.001},{0.03,0.1,0.2,0.25,0.3,0.35,0.45})*AR$2-LOOKUP(AR$2/12,{0,1500.001,4500.001,9000.001,35000.001,55000.001,80000.001},{0,105,555,1005,2755,5505,13505})</f>
        <v>58335</v>
      </c>
      <c r="AS69" s="2">
        <f>12*ROUND(MAX(($B69-3500)*{0.03,0.1,0.2,0.25,0.3,0.35,0.45}-{0,105,555,1005,2755,5505,13505},0),2)+LOOKUP(AS$2/12,{0,1500.001,4500.001,9000.001,35000.001,55000.001,80000.001},{0.03,0.1,0.2,0.25,0.3,0.35,0.45})*AS$2-LOOKUP(AS$2/12,{0,1500.001,4500.001,9000.001,35000.001,55000.001,80000.001},{0,105,555,1005,2755,5505,13505})</f>
        <v>58835</v>
      </c>
      <c r="AT69" s="12">
        <f>12*ROUND(MAX(($B69-3500)*{0.03,0.1,0.2,0.25,0.3,0.35,0.45}-{0,105,555,1005,2755,5505,13505},0),2)+LOOKUP(AT$2/12,{0,1500.001,4500.001,9000.001,35000.001,55000.001,80000.001},{0.03,0.1,0.2,0.25,0.3,0.35,0.45})*AT$2-LOOKUP(AT$2/12,{0,1500.001,4500.001,9000.001,35000.001,55000.001,80000.001},{0,105,555,1005,2755,5505,13505})</f>
        <v>59335</v>
      </c>
      <c r="AU69" s="2">
        <f>12*ROUND(MAX(($B69-3500)*{0.03,0.1,0.2,0.25,0.3,0.35,0.45}-{0,105,555,1005,2755,5505,13505},0),2)+LOOKUP(AU$2/12,{0,1500.001,4500.001,9000.001,35000.001,55000.001,80000.001},{0.03,0.1,0.2,0.25,0.3,0.35,0.45})*AU$2-LOOKUP(AU$2/12,{0,1500.001,4500.001,9000.001,35000.001,55000.001,80000.001},{0,105,555,1005,2755,5505,13505})</f>
        <v>59835</v>
      </c>
      <c r="AV69" s="2">
        <f>12*ROUND(MAX(($B69-3500)*{0.03,0.1,0.2,0.25,0.3,0.35,0.45}-{0,105,555,1005,2755,5505,13505},0),2)+LOOKUP(AV$2/12,{0,1500.001,4500.001,9000.001,35000.001,55000.001,80000.001},{0.03,0.1,0.2,0.25,0.3,0.35,0.45})*AV$2-LOOKUP(AV$2/12,{0,1500.001,4500.001,9000.001,35000.001,55000.001,80000.001},{0,105,555,1005,2755,5505,13505})</f>
        <v>60335</v>
      </c>
      <c r="AW69" s="2">
        <f>12*ROUND(MAX(($B69-3500)*{0.03,0.1,0.2,0.25,0.3,0.35,0.45}-{0,105,555,1005,2755,5505,13505},0),2)+LOOKUP(AW$2/12,{0,1500.001,4500.001,9000.001,35000.001,55000.001,80000.001},{0.03,0.1,0.2,0.25,0.3,0.35,0.45})*AW$2-LOOKUP(AW$2/12,{0,1500.001,4500.001,9000.001,35000.001,55000.001,80000.001},{0,105,555,1005,2755,5505,13505})</f>
        <v>65885</v>
      </c>
      <c r="AX69" s="2">
        <f>12*ROUND(MAX(($B69-3500)*{0.03,0.1,0.2,0.25,0.3,0.35,0.45}-{0,105,555,1005,2755,5505,13505},0),2)+LOOKUP(AX$2/12,{0,1500.001,4500.001,9000.001,35000.001,55000.001,80000.001},{0.03,0.1,0.2,0.25,0.3,0.35,0.45})*AX$2-LOOKUP(AX$2/12,{0,1500.001,4500.001,9000.001,35000.001,55000.001,80000.001},{0,105,555,1005,2755,5505,13505})</f>
        <v>66885</v>
      </c>
      <c r="AY69" s="2">
        <f>12*ROUND(MAX(($B69-3500)*{0.03,0.1,0.2,0.25,0.3,0.35,0.45}-{0,105,555,1005,2755,5505,13505},0),2)+LOOKUP(AY$2/12,{0,1500.001,4500.001,9000.001,35000.001,55000.001,80000.001},{0.03,0.1,0.2,0.25,0.3,0.35,0.45})*AY$2-LOOKUP(AY$2/12,{0,1500.001,4500.001,9000.001,35000.001,55000.001,80000.001},{0,105,555,1005,2755,5505,13505})</f>
        <v>67885</v>
      </c>
      <c r="AZ69" s="2">
        <f>12*ROUND(MAX(($B69-3500)*{0.03,0.1,0.2,0.25,0.3,0.35,0.45}-{0,105,555,1005,2755,5505,13505},0),2)+LOOKUP(AZ$2/12,{0,1500.001,4500.001,9000.001,35000.001,55000.001,80000.001},{0.03,0.1,0.2,0.25,0.3,0.35,0.45})*AZ$2-LOOKUP(AZ$2/12,{0,1500.001,4500.001,9000.001,35000.001,55000.001,80000.001},{0,105,555,1005,2755,5505,13505})</f>
        <v>68885</v>
      </c>
      <c r="BA69" s="2">
        <f>12*ROUND(MAX(($B69-3500)*{0.03,0.1,0.2,0.25,0.3,0.35,0.45}-{0,105,555,1005,2755,5505,13505},0),2)+LOOKUP(BA$2/12,{0,1500.001,4500.001,9000.001,35000.001,55000.001,80000.001},{0.03,0.1,0.2,0.25,0.3,0.35,0.45})*BA$2-LOOKUP(BA$2/12,{0,1500.001,4500.001,9000.001,35000.001,55000.001,80000.001},{0,105,555,1005,2755,5505,13505})</f>
        <v>69885</v>
      </c>
      <c r="BB69" s="2">
        <f>12*ROUND(MAX(($B69-3500)*{0.03,0.1,0.2,0.25,0.3,0.35,0.45}-{0,105,555,1005,2755,5505,13505},0),2)+LOOKUP(BB$2/12,{0,1500.001,4500.001,9000.001,35000.001,55000.001,80000.001},{0.03,0.1,0.2,0.25,0.3,0.35,0.45})*BB$2-LOOKUP(BB$2/12,{0,1500.001,4500.001,9000.001,35000.001,55000.001,80000.001},{0,105,555,1005,2755,5505,13505})</f>
        <v>70885</v>
      </c>
      <c r="BC69" s="2">
        <f>12*ROUND(MAX(($B69-3500)*{0.03,0.1,0.2,0.25,0.3,0.35,0.45}-{0,105,555,1005,2755,5505,13505},0),2)+LOOKUP(BC$2/12,{0,1500.001,4500.001,9000.001,35000.001,55000.001,80000.001},{0.03,0.1,0.2,0.25,0.3,0.35,0.45})*BC$2-LOOKUP(BC$2/12,{0,1500.001,4500.001,9000.001,35000.001,55000.001,80000.001},{0,105,555,1005,2755,5505,13505})</f>
        <v>71885</v>
      </c>
      <c r="BD69" s="2">
        <f>12*ROUND(MAX(($B69-3500)*{0.03,0.1,0.2,0.25,0.3,0.35,0.45}-{0,105,555,1005,2755,5505,13505},0),2)+LOOKUP(BD$2/12,{0,1500.001,4500.001,9000.001,35000.001,55000.001,80000.001},{0.03,0.1,0.2,0.25,0.3,0.35,0.45})*BD$2-LOOKUP(BD$2/12,{0,1500.001,4500.001,9000.001,35000.001,55000.001,80000.001},{0,105,555,1005,2755,5505,13505})</f>
        <v>72885</v>
      </c>
      <c r="BE69" s="2">
        <f>12*ROUND(MAX(($B69-3500)*{0.03,0.1,0.2,0.25,0.3,0.35,0.45}-{0,105,555,1005,2755,5505,13505},0),2)+LOOKUP(BE$2/12,{0,1500.001,4500.001,9000.001,35000.001,55000.001,80000.001},{0.03,0.1,0.2,0.25,0.3,0.35,0.45})*BE$2-LOOKUP(BE$2/12,{0,1500.001,4500.001,9000.001,35000.001,55000.001,80000.001},{0,105,555,1005,2755,5505,13505})</f>
        <v>73885</v>
      </c>
      <c r="BF69" s="2">
        <f>12*ROUND(MAX(($B69-3500)*{0.03,0.1,0.2,0.25,0.3,0.35,0.45}-{0,105,555,1005,2755,5505,13505},0),2)+LOOKUP(BF$2/12,{0,1500.001,4500.001,9000.001,35000.001,55000.001,80000.001},{0.03,0.1,0.2,0.25,0.3,0.35,0.45})*BF$2-LOOKUP(BF$2/12,{0,1500.001,4500.001,9000.001,35000.001,55000.001,80000.001},{0,105,555,1005,2755,5505,13505})</f>
        <v>74885</v>
      </c>
    </row>
    <row r="70" spans="1:58">
      <c r="A70" s="21"/>
      <c r="B70" s="22">
        <v>27000</v>
      </c>
      <c r="C70" s="27">
        <f>12*ROUND(MAX(($B70-3500)*{0.03,0.1,0.2,0.25,0.3,0.35,0.45}-{0,105,555,1005,2755,5505,13505},0),2)+LOOKUP(C$2/12,{0,1500.001,4500.001,9000.001,35000.001,55000.001,80000.001},{0.03,0.1,0.2,0.25,0.3,0.35,0.45})*C$2-LOOKUP(C$2/12,{0,1500.001,4500.001,9000.001,35000.001,55000.001,80000.001},{0,105,555,1005,2755,5505,13505})</f>
        <v>58440</v>
      </c>
      <c r="D70" s="27">
        <f>12*ROUND(MAX(($B70-3500)*{0.03,0.1,0.2,0.25,0.3,0.35,0.45}-{0,105,555,1005,2755,5505,13505},0),2)+LOOKUP(D$2/12,{0,1500.001,4500.001,9000.001,35000.001,55000.001,80000.001},{0.03,0.1,0.2,0.25,0.3,0.35,0.45})*D$2-LOOKUP(D$2/12,{0,1500.001,4500.001,9000.001,35000.001,55000.001,80000.001},{0,105,555,1005,2755,5505,13505})</f>
        <v>58446</v>
      </c>
      <c r="E70" s="27">
        <f>12*ROUND(MAX(($B70-3500)*{0.03,0.1,0.2,0.25,0.3,0.35,0.45}-{0,105,555,1005,2755,5505,13505},0),2)+LOOKUP(E$2/12,{0,1500.001,4500.001,9000.001,35000.001,55000.001,80000.001},{0.03,0.1,0.2,0.25,0.3,0.35,0.45})*E$2-LOOKUP(E$2/12,{0,1500.001,4500.001,9000.001,35000.001,55000.001,80000.001},{0,105,555,1005,2755,5505,13505})</f>
        <v>58452</v>
      </c>
      <c r="F70" s="27">
        <f>12*ROUND(MAX(($B70-3500)*{0.03,0.1,0.2,0.25,0.3,0.35,0.45}-{0,105,555,1005,2755,5505,13505},0),2)+LOOKUP(F$2/12,{0,1500.001,4500.001,9000.001,35000.001,55000.001,80000.001},{0.03,0.1,0.2,0.25,0.3,0.35,0.45})*F$2-LOOKUP(F$2/12,{0,1500.001,4500.001,9000.001,35000.001,55000.001,80000.001},{0,105,555,1005,2755,5505,13505})</f>
        <v>58458</v>
      </c>
      <c r="G70" s="27">
        <f>12*ROUND(MAX(($B70-3500)*{0.03,0.1,0.2,0.25,0.3,0.35,0.45}-{0,105,555,1005,2755,5505,13505},0),2)+LOOKUP(G$2/12,{0,1500.001,4500.001,9000.001,35000.001,55000.001,80000.001},{0.03,0.1,0.2,0.25,0.3,0.35,0.45})*G$2-LOOKUP(G$2/12,{0,1500.001,4500.001,9000.001,35000.001,55000.001,80000.001},{0,105,555,1005,2755,5505,13505})</f>
        <v>58464</v>
      </c>
      <c r="H70" s="27">
        <f>12*ROUND(MAX(($B70-3500)*{0.03,0.1,0.2,0.25,0.3,0.35,0.45}-{0,105,555,1005,2755,5505,13505},0),2)+LOOKUP(H$2/12,{0,1500.001,4500.001,9000.001,35000.001,55000.001,80000.001},{0.03,0.1,0.2,0.25,0.3,0.35,0.45})*H$2-LOOKUP(H$2/12,{0,1500.001,4500.001,9000.001,35000.001,55000.001,80000.001},{0,105,555,1005,2755,5505,13505})</f>
        <v>58470</v>
      </c>
      <c r="I70" s="27">
        <f>12*ROUND(MAX(($B70-3500)*{0.03,0.1,0.2,0.25,0.3,0.35,0.45}-{0,105,555,1005,2755,5505,13505},0),2)+LOOKUP(I$2/12,{0,1500.001,4500.001,9000.001,35000.001,55000.001,80000.001},{0.03,0.1,0.2,0.25,0.3,0.35,0.45})*I$2-LOOKUP(I$2/12,{0,1500.001,4500.001,9000.001,35000.001,55000.001,80000.001},{0,105,555,1005,2755,5505,13505})</f>
        <v>58476</v>
      </c>
      <c r="J70" s="27">
        <f>12*ROUND(MAX(($B70-3500)*{0.03,0.1,0.2,0.25,0.3,0.35,0.45}-{0,105,555,1005,2755,5505,13505},0),2)+LOOKUP(J$2/12,{0,1500.001,4500.001,9000.001,35000.001,55000.001,80000.001},{0.03,0.1,0.2,0.25,0.3,0.35,0.45})*J$2-LOOKUP(J$2/12,{0,1500.001,4500.001,9000.001,35000.001,55000.001,80000.001},{0,105,555,1005,2755,5505,13505})</f>
        <v>58482</v>
      </c>
      <c r="K70" s="27">
        <f>12*ROUND(MAX(($B70-3500)*{0.03,0.1,0.2,0.25,0.3,0.35,0.45}-{0,105,555,1005,2755,5505,13505},0),2)+LOOKUP(K$2/12,{0,1500.001,4500.001,9000.001,35000.001,55000.001,80000.001},{0.03,0.1,0.2,0.25,0.3,0.35,0.45})*K$2-LOOKUP(K$2/12,{0,1500.001,4500.001,9000.001,35000.001,55000.001,80000.001},{0,105,555,1005,2755,5505,13505})</f>
        <v>58488</v>
      </c>
      <c r="L70" s="27">
        <f>12*ROUND(MAX(($B70-3500)*{0.03,0.1,0.2,0.25,0.3,0.35,0.45}-{0,105,555,1005,2755,5505,13505},0),2)+LOOKUP(L$2/12,{0,1500.001,4500.001,9000.001,35000.001,55000.001,80000.001},{0.03,0.1,0.2,0.25,0.3,0.35,0.45})*L$2-LOOKUP(L$2/12,{0,1500.001,4500.001,9000.001,35000.001,55000.001,80000.001},{0,105,555,1005,2755,5505,13505})</f>
        <v>58494</v>
      </c>
      <c r="M70" s="13">
        <f>12*ROUND(MAX(($B70-3500)*{0.03,0.1,0.2,0.25,0.3,0.35,0.45}-{0,105,555,1005,2755,5505,13505},0),2)+LOOKUP(M$2/12,{0,1500.001,4500.001,9000.001,35000.001,55000.001,80000.001},{0.03,0.1,0.2,0.25,0.3,0.35,0.45})*M$2-LOOKUP(M$2/12,{0,1500.001,4500.001,9000.001,35000.001,55000.001,80000.001},{0,105,555,1005,2755,5505,13505})</f>
        <v>58500</v>
      </c>
      <c r="N70" s="27">
        <f>12*ROUND(MAX(($B70-3500)*{0.03,0.1,0.2,0.25,0.3,0.35,0.45}-{0,105,555,1005,2755,5505,13505},0),2)+LOOKUP(N$2/12,{0,1500.001,4500.001,9000.001,35000.001,55000.001,80000.001},{0.03,0.1,0.2,0.25,0.3,0.35,0.45})*N$2-LOOKUP(N$2/12,{0,1500.001,4500.001,9000.001,35000.001,55000.001,80000.001},{0,105,555,1005,2755,5505,13505})</f>
        <v>58515</v>
      </c>
      <c r="O70" s="27">
        <f>12*ROUND(MAX(($B70-3500)*{0.03,0.1,0.2,0.25,0.3,0.35,0.45}-{0,105,555,1005,2755,5505,13505},0),2)+LOOKUP(O$2/12,{0,1500.001,4500.001,9000.001,35000.001,55000.001,80000.001},{0.03,0.1,0.2,0.25,0.3,0.35,0.45})*O$2-LOOKUP(O$2/12,{0,1500.001,4500.001,9000.001,35000.001,55000.001,80000.001},{0,105,555,1005,2755,5505,13505})</f>
        <v>58530</v>
      </c>
      <c r="P70" s="27">
        <f>12*ROUND(MAX(($B70-3500)*{0.03,0.1,0.2,0.25,0.3,0.35,0.45}-{0,105,555,1005,2755,5505,13505},0),2)+LOOKUP(P$2/12,{0,1500.001,4500.001,9000.001,35000.001,55000.001,80000.001},{0.03,0.1,0.2,0.25,0.3,0.35,0.45})*P$2-LOOKUP(P$2/12,{0,1500.001,4500.001,9000.001,35000.001,55000.001,80000.001},{0,105,555,1005,2755,5505,13505})</f>
        <v>58545</v>
      </c>
      <c r="Q70" s="27">
        <f>12*ROUND(MAX(($B70-3500)*{0.03,0.1,0.2,0.25,0.3,0.35,0.45}-{0,105,555,1005,2755,5505,13505},0),2)+LOOKUP(Q$2/12,{0,1500.001,4500.001,9000.001,35000.001,55000.001,80000.001},{0.03,0.1,0.2,0.25,0.3,0.35,0.45})*Q$2-LOOKUP(Q$2/12,{0,1500.001,4500.001,9000.001,35000.001,55000.001,80000.001},{0,105,555,1005,2755,5505,13505})</f>
        <v>58560</v>
      </c>
      <c r="R70" s="27">
        <f>12*ROUND(MAX(($B70-3500)*{0.03,0.1,0.2,0.25,0.3,0.35,0.45}-{0,105,555,1005,2755,5505,13505},0),2)+LOOKUP(R$2/12,{0,1500.001,4500.001,9000.001,35000.001,55000.001,80000.001},{0.03,0.1,0.2,0.25,0.3,0.35,0.45})*R$2-LOOKUP(R$2/12,{0,1500.001,4500.001,9000.001,35000.001,55000.001,80000.001},{0,105,555,1005,2755,5505,13505})</f>
        <v>58575</v>
      </c>
      <c r="S70" s="27">
        <f>12*ROUND(MAX(($B70-3500)*{0.03,0.1,0.2,0.25,0.3,0.35,0.45}-{0,105,555,1005,2755,5505,13505},0),2)+LOOKUP(S$2/12,{0,1500.001,4500.001,9000.001,35000.001,55000.001,80000.001},{0.03,0.1,0.2,0.25,0.3,0.35,0.45})*S$2-LOOKUP(S$2/12,{0,1500.001,4500.001,9000.001,35000.001,55000.001,80000.001},{0,105,555,1005,2755,5505,13505})</f>
        <v>58590</v>
      </c>
      <c r="T70" s="2">
        <f>12*ROUND(MAX(($B70-3500)*{0.03,0.1,0.2,0.25,0.3,0.35,0.45}-{0,105,555,1005,2755,5505,13505},0),2)+LOOKUP(T$2/12,{0,1500.001,4500.001,9000.001,35000.001,55000.001,80000.001},{0.03,0.1,0.2,0.25,0.3,0.35,0.45})*T$2-LOOKUP(T$2/12,{0,1500.001,4500.001,9000.001,35000.001,55000.001,80000.001},{0,105,555,1005,2755,5505,13505})</f>
        <v>58605</v>
      </c>
      <c r="U70" s="2">
        <f>12*ROUND(MAX(($B70-3500)*{0.03,0.1,0.2,0.25,0.3,0.35,0.45}-{0,105,555,1005,2755,5505,13505},0),2)+LOOKUP(U$2/12,{0,1500.001,4500.001,9000.001,35000.001,55000.001,80000.001},{0.03,0.1,0.2,0.25,0.3,0.35,0.45})*U$2-LOOKUP(U$2/12,{0,1500.001,4500.001,9000.001,35000.001,55000.001,80000.001},{0,105,555,1005,2755,5505,13505})</f>
        <v>58620</v>
      </c>
      <c r="V70" s="2">
        <f>12*ROUND(MAX(($B70-3500)*{0.03,0.1,0.2,0.25,0.3,0.35,0.45}-{0,105,555,1005,2755,5505,13505},0),2)+LOOKUP(V$2/12,{0,1500.001,4500.001,9000.001,35000.001,55000.001,80000.001},{0.03,0.1,0.2,0.25,0.3,0.35,0.45})*V$2-LOOKUP(V$2/12,{0,1500.001,4500.001,9000.001,35000.001,55000.001,80000.001},{0,105,555,1005,2755,5505,13505})</f>
        <v>58635</v>
      </c>
      <c r="W70" s="2">
        <f>12*ROUND(MAX(($B70-3500)*{0.03,0.1,0.2,0.25,0.3,0.35,0.45}-{0,105,555,1005,2755,5505,13505},0),2)+LOOKUP(W$2/12,{0,1500.001,4500.001,9000.001,35000.001,55000.001,80000.001},{0.03,0.1,0.2,0.25,0.3,0.35,0.45})*W$2-LOOKUP(W$2/12,{0,1500.001,4500.001,9000.001,35000.001,55000.001,80000.001},{0,105,555,1005,2755,5505,13505})</f>
        <v>58650</v>
      </c>
      <c r="X70" s="2">
        <f>12*ROUND(MAX(($B70-3500)*{0.03,0.1,0.2,0.25,0.3,0.35,0.45}-{0,105,555,1005,2755,5505,13505},0),2)+LOOKUP(X$2/12,{0,1500.001,4500.001,9000.001,35000.001,55000.001,80000.001},{0.03,0.1,0.2,0.25,0.3,0.35,0.45})*X$2-LOOKUP(X$2/12,{0,1500.001,4500.001,9000.001,35000.001,55000.001,80000.001},{0,105,555,1005,2755,5505,13505})</f>
        <v>58665</v>
      </c>
      <c r="Y70" s="2">
        <f>12*ROUND(MAX(($B70-3500)*{0.03,0.1,0.2,0.25,0.3,0.35,0.45}-{0,105,555,1005,2755,5505,13505},0),2)+LOOKUP(Y$2/12,{0,1500.001,4500.001,9000.001,35000.001,55000.001,80000.001},{0.03,0.1,0.2,0.25,0.3,0.35,0.45})*Y$2-LOOKUP(Y$2/12,{0,1500.001,4500.001,9000.001,35000.001,55000.001,80000.001},{0,105,555,1005,2755,5505,13505})</f>
        <v>58680</v>
      </c>
      <c r="Z70" s="2">
        <f>12*ROUND(MAX(($B70-3500)*{0.03,0.1,0.2,0.25,0.3,0.35,0.45}-{0,105,555,1005,2755,5505,13505},0),2)+LOOKUP(Z$2/12,{0,1500.001,4500.001,9000.001,35000.001,55000.001,80000.001},{0.03,0.1,0.2,0.25,0.3,0.35,0.45})*Z$2-LOOKUP(Z$2/12,{0,1500.001,4500.001,9000.001,35000.001,55000.001,80000.001},{0,105,555,1005,2755,5505,13505})</f>
        <v>58695</v>
      </c>
      <c r="AA70" s="2">
        <f>12*ROUND(MAX(($B70-3500)*{0.03,0.1,0.2,0.25,0.3,0.35,0.45}-{0,105,555,1005,2755,5505,13505},0),2)+LOOKUP(AA$2/12,{0,1500.001,4500.001,9000.001,35000.001,55000.001,80000.001},{0.03,0.1,0.2,0.25,0.3,0.35,0.45})*AA$2-LOOKUP(AA$2/12,{0,1500.001,4500.001,9000.001,35000.001,55000.001,80000.001},{0,105,555,1005,2755,5505,13505})</f>
        <v>58710</v>
      </c>
      <c r="AB70" s="2">
        <f>12*ROUND(MAX(($B70-3500)*{0.03,0.1,0.2,0.25,0.3,0.35,0.45}-{0,105,555,1005,2755,5505,13505},0),2)+LOOKUP(AB$2/12,{0,1500.001,4500.001,9000.001,35000.001,55000.001,80000.001},{0.03,0.1,0.2,0.25,0.3,0.35,0.45})*AB$2-LOOKUP(AB$2/12,{0,1500.001,4500.001,9000.001,35000.001,55000.001,80000.001},{0,105,555,1005,2755,5505,13505})</f>
        <v>58725</v>
      </c>
      <c r="AC70" s="12">
        <f>12*ROUND(MAX(($B70-3500)*{0.03,0.1,0.2,0.25,0.3,0.35,0.45}-{0,105,555,1005,2755,5505,13505},0),2)+LOOKUP(AC$2/12,{0,1500.001,4500.001,9000.001,35000.001,55000.001,80000.001},{0.03,0.1,0.2,0.25,0.3,0.35,0.45})*AC$2-LOOKUP(AC$2/12,{0,1500.001,4500.001,9000.001,35000.001,55000.001,80000.001},{0,105,555,1005,2755,5505,13505})</f>
        <v>58740</v>
      </c>
      <c r="AD70" s="2">
        <f>12*ROUND(MAX(($B70-3500)*{0.03,0.1,0.2,0.25,0.3,0.35,0.45}-{0,105,555,1005,2755,5505,13505},0),2)+LOOKUP(AD$2/12,{0,1500.001,4500.001,9000.001,35000.001,55000.001,80000.001},{0.03,0.1,0.2,0.25,0.3,0.35,0.45})*AD$2-LOOKUP(AD$2/12,{0,1500.001,4500.001,9000.001,35000.001,55000.001,80000.001},{0,105,555,1005,2755,5505,13505})</f>
        <v>58770</v>
      </c>
      <c r="AE70" s="2">
        <f>12*ROUND(MAX(($B70-3500)*{0.03,0.1,0.2,0.25,0.3,0.35,0.45}-{0,105,555,1005,2755,5505,13505},0),2)+LOOKUP(AE$2/12,{0,1500.001,4500.001,9000.001,35000.001,55000.001,80000.001},{0.03,0.1,0.2,0.25,0.3,0.35,0.45})*AE$2-LOOKUP(AE$2/12,{0,1500.001,4500.001,9000.001,35000.001,55000.001,80000.001},{0,105,555,1005,2755,5505,13505})</f>
        <v>58800</v>
      </c>
      <c r="AF70" s="2">
        <f>12*ROUND(MAX(($B70-3500)*{0.03,0.1,0.2,0.25,0.3,0.35,0.45}-{0,105,555,1005,2755,5505,13505},0),2)+LOOKUP(AF$2/12,{0,1500.001,4500.001,9000.001,35000.001,55000.001,80000.001},{0.03,0.1,0.2,0.25,0.3,0.35,0.45})*AF$2-LOOKUP(AF$2/12,{0,1500.001,4500.001,9000.001,35000.001,55000.001,80000.001},{0,105,555,1005,2755,5505,13505})</f>
        <v>58830</v>
      </c>
      <c r="AG70" s="2">
        <f>12*ROUND(MAX(($B70-3500)*{0.03,0.1,0.2,0.25,0.3,0.35,0.45}-{0,105,555,1005,2755,5505,13505},0),2)+LOOKUP(AG$2/12,{0,1500.001,4500.001,9000.001,35000.001,55000.001,80000.001},{0.03,0.1,0.2,0.25,0.3,0.35,0.45})*AG$2-LOOKUP(AG$2/12,{0,1500.001,4500.001,9000.001,35000.001,55000.001,80000.001},{0,105,555,1005,2755,5505,13505})</f>
        <v>58860</v>
      </c>
      <c r="AH70" s="2">
        <f>12*ROUND(MAX(($B70-3500)*{0.03,0.1,0.2,0.25,0.3,0.35,0.45}-{0,105,555,1005,2755,5505,13505},0),2)+LOOKUP(AH$2/12,{0,1500.001,4500.001,9000.001,35000.001,55000.001,80000.001},{0.03,0.1,0.2,0.25,0.3,0.35,0.45})*AH$2-LOOKUP(AH$2/12,{0,1500.001,4500.001,9000.001,35000.001,55000.001,80000.001},{0,105,555,1005,2755,5505,13505})</f>
        <v>58890</v>
      </c>
      <c r="AI70" s="2">
        <f>12*ROUND(MAX(($B70-3500)*{0.03,0.1,0.2,0.25,0.3,0.35,0.45}-{0,105,555,1005,2755,5505,13505},0),2)+LOOKUP(AI$2/12,{0,1500.001,4500.001,9000.001,35000.001,55000.001,80000.001},{0.03,0.1,0.2,0.25,0.3,0.35,0.45})*AI$2-LOOKUP(AI$2/12,{0,1500.001,4500.001,9000.001,35000.001,55000.001,80000.001},{0,105,555,1005,2755,5505,13505})</f>
        <v>58920</v>
      </c>
      <c r="AJ70" s="2">
        <f>12*ROUND(MAX(($B70-3500)*{0.03,0.1,0.2,0.25,0.3,0.35,0.45}-{0,105,555,1005,2755,5505,13505},0),2)+LOOKUP(AJ$2/12,{0,1500.001,4500.001,9000.001,35000.001,55000.001,80000.001},{0.03,0.1,0.2,0.25,0.3,0.35,0.45})*AJ$2-LOOKUP(AJ$2/12,{0,1500.001,4500.001,9000.001,35000.001,55000.001,80000.001},{0,105,555,1005,2755,5505,13505})</f>
        <v>58950</v>
      </c>
      <c r="AK70" s="2">
        <f>12*ROUND(MAX(($B70-3500)*{0.03,0.1,0.2,0.25,0.3,0.35,0.45}-{0,105,555,1005,2755,5505,13505},0),2)+LOOKUP(AK$2/12,{0,1500.001,4500.001,9000.001,35000.001,55000.001,80000.001},{0.03,0.1,0.2,0.25,0.3,0.35,0.45})*AK$2-LOOKUP(AK$2/12,{0,1500.001,4500.001,9000.001,35000.001,55000.001,80000.001},{0,105,555,1005,2755,5505,13505})</f>
        <v>58980</v>
      </c>
      <c r="AL70" s="2">
        <f>12*ROUND(MAX(($B70-3500)*{0.03,0.1,0.2,0.25,0.3,0.35,0.45}-{0,105,555,1005,2755,5505,13505},0),2)+LOOKUP(AL$2/12,{0,1500.001,4500.001,9000.001,35000.001,55000.001,80000.001},{0.03,0.1,0.2,0.25,0.3,0.35,0.45})*AL$2-LOOKUP(AL$2/12,{0,1500.001,4500.001,9000.001,35000.001,55000.001,80000.001},{0,105,555,1005,2755,5505,13505})</f>
        <v>60235</v>
      </c>
      <c r="AM70" s="2">
        <f>12*ROUND(MAX(($B70-3500)*{0.03,0.1,0.2,0.25,0.3,0.35,0.45}-{0,105,555,1005,2755,5505,13505},0),2)+LOOKUP(AM$2/12,{0,1500.001,4500.001,9000.001,35000.001,55000.001,80000.001},{0.03,0.1,0.2,0.25,0.3,0.35,0.45})*AM$2-LOOKUP(AM$2/12,{0,1500.001,4500.001,9000.001,35000.001,55000.001,80000.001},{0,105,555,1005,2755,5505,13505})</f>
        <v>60335</v>
      </c>
      <c r="AN70" s="2">
        <f>12*ROUND(MAX(($B70-3500)*{0.03,0.1,0.2,0.25,0.3,0.35,0.45}-{0,105,555,1005,2755,5505,13505},0),2)+LOOKUP(AN$2/12,{0,1500.001,4500.001,9000.001,35000.001,55000.001,80000.001},{0.03,0.1,0.2,0.25,0.3,0.35,0.45})*AN$2-LOOKUP(AN$2/12,{0,1500.001,4500.001,9000.001,35000.001,55000.001,80000.001},{0,105,555,1005,2755,5505,13505})</f>
        <v>60535</v>
      </c>
      <c r="AO70" s="2">
        <f>12*ROUND(MAX(($B70-3500)*{0.03,0.1,0.2,0.25,0.3,0.35,0.45}-{0,105,555,1005,2755,5505,13505},0),2)+LOOKUP(AO$2/12,{0,1500.001,4500.001,9000.001,35000.001,55000.001,80000.001},{0.03,0.1,0.2,0.25,0.3,0.35,0.45})*AO$2-LOOKUP(AO$2/12,{0,1500.001,4500.001,9000.001,35000.001,55000.001,80000.001},{0,105,555,1005,2755,5505,13505})</f>
        <v>60735</v>
      </c>
      <c r="AP70" s="2">
        <f>12*ROUND(MAX(($B70-3500)*{0.03,0.1,0.2,0.25,0.3,0.35,0.45}-{0,105,555,1005,2755,5505,13505},0),2)+LOOKUP(AP$2/12,{0,1500.001,4500.001,9000.001,35000.001,55000.001,80000.001},{0.03,0.1,0.2,0.25,0.3,0.35,0.45})*AP$2-LOOKUP(AP$2/12,{0,1500.001,4500.001,9000.001,35000.001,55000.001,80000.001},{0,105,555,1005,2755,5505,13505})</f>
        <v>60935</v>
      </c>
      <c r="AQ70" s="2">
        <f>12*ROUND(MAX(($B70-3500)*{0.03,0.1,0.2,0.25,0.3,0.35,0.45}-{0,105,555,1005,2755,5505,13505},0),2)+LOOKUP(AQ$2/12,{0,1500.001,4500.001,9000.001,35000.001,55000.001,80000.001},{0.03,0.1,0.2,0.25,0.3,0.35,0.45})*AQ$2-LOOKUP(AQ$2/12,{0,1500.001,4500.001,9000.001,35000.001,55000.001,80000.001},{0,105,555,1005,2755,5505,13505})</f>
        <v>61135</v>
      </c>
      <c r="AR70" s="2">
        <f>12*ROUND(MAX(($B70-3500)*{0.03,0.1,0.2,0.25,0.3,0.35,0.45}-{0,105,555,1005,2755,5505,13505},0),2)+LOOKUP(AR$2/12,{0,1500.001,4500.001,9000.001,35000.001,55000.001,80000.001},{0.03,0.1,0.2,0.25,0.3,0.35,0.45})*AR$2-LOOKUP(AR$2/12,{0,1500.001,4500.001,9000.001,35000.001,55000.001,80000.001},{0,105,555,1005,2755,5505,13505})</f>
        <v>61335</v>
      </c>
      <c r="AS70" s="2">
        <f>12*ROUND(MAX(($B70-3500)*{0.03,0.1,0.2,0.25,0.3,0.35,0.45}-{0,105,555,1005,2755,5505,13505},0),2)+LOOKUP(AS$2/12,{0,1500.001,4500.001,9000.001,35000.001,55000.001,80000.001},{0.03,0.1,0.2,0.25,0.3,0.35,0.45})*AS$2-LOOKUP(AS$2/12,{0,1500.001,4500.001,9000.001,35000.001,55000.001,80000.001},{0,105,555,1005,2755,5505,13505})</f>
        <v>61835</v>
      </c>
      <c r="AT70" s="12">
        <f>12*ROUND(MAX(($B70-3500)*{0.03,0.1,0.2,0.25,0.3,0.35,0.45}-{0,105,555,1005,2755,5505,13505},0),2)+LOOKUP(AT$2/12,{0,1500.001,4500.001,9000.001,35000.001,55000.001,80000.001},{0.03,0.1,0.2,0.25,0.3,0.35,0.45})*AT$2-LOOKUP(AT$2/12,{0,1500.001,4500.001,9000.001,35000.001,55000.001,80000.001},{0,105,555,1005,2755,5505,13505})</f>
        <v>62335</v>
      </c>
      <c r="AU70" s="2">
        <f>12*ROUND(MAX(($B70-3500)*{0.03,0.1,0.2,0.25,0.3,0.35,0.45}-{0,105,555,1005,2755,5505,13505},0),2)+LOOKUP(AU$2/12,{0,1500.001,4500.001,9000.001,35000.001,55000.001,80000.001},{0.03,0.1,0.2,0.25,0.3,0.35,0.45})*AU$2-LOOKUP(AU$2/12,{0,1500.001,4500.001,9000.001,35000.001,55000.001,80000.001},{0,105,555,1005,2755,5505,13505})</f>
        <v>62835</v>
      </c>
      <c r="AV70" s="2">
        <f>12*ROUND(MAX(($B70-3500)*{0.03,0.1,0.2,0.25,0.3,0.35,0.45}-{0,105,555,1005,2755,5505,13505},0),2)+LOOKUP(AV$2/12,{0,1500.001,4500.001,9000.001,35000.001,55000.001,80000.001},{0.03,0.1,0.2,0.25,0.3,0.35,0.45})*AV$2-LOOKUP(AV$2/12,{0,1500.001,4500.001,9000.001,35000.001,55000.001,80000.001},{0,105,555,1005,2755,5505,13505})</f>
        <v>63335</v>
      </c>
      <c r="AW70" s="2">
        <f>12*ROUND(MAX(($B70-3500)*{0.03,0.1,0.2,0.25,0.3,0.35,0.45}-{0,105,555,1005,2755,5505,13505},0),2)+LOOKUP(AW$2/12,{0,1500.001,4500.001,9000.001,35000.001,55000.001,80000.001},{0.03,0.1,0.2,0.25,0.3,0.35,0.45})*AW$2-LOOKUP(AW$2/12,{0,1500.001,4500.001,9000.001,35000.001,55000.001,80000.001},{0,105,555,1005,2755,5505,13505})</f>
        <v>68885</v>
      </c>
      <c r="AX70" s="2">
        <f>12*ROUND(MAX(($B70-3500)*{0.03,0.1,0.2,0.25,0.3,0.35,0.45}-{0,105,555,1005,2755,5505,13505},0),2)+LOOKUP(AX$2/12,{0,1500.001,4500.001,9000.001,35000.001,55000.001,80000.001},{0.03,0.1,0.2,0.25,0.3,0.35,0.45})*AX$2-LOOKUP(AX$2/12,{0,1500.001,4500.001,9000.001,35000.001,55000.001,80000.001},{0,105,555,1005,2755,5505,13505})</f>
        <v>69885</v>
      </c>
      <c r="AY70" s="2">
        <f>12*ROUND(MAX(($B70-3500)*{0.03,0.1,0.2,0.25,0.3,0.35,0.45}-{0,105,555,1005,2755,5505,13505},0),2)+LOOKUP(AY$2/12,{0,1500.001,4500.001,9000.001,35000.001,55000.001,80000.001},{0.03,0.1,0.2,0.25,0.3,0.35,0.45})*AY$2-LOOKUP(AY$2/12,{0,1500.001,4500.001,9000.001,35000.001,55000.001,80000.001},{0,105,555,1005,2755,5505,13505})</f>
        <v>70885</v>
      </c>
      <c r="AZ70" s="2">
        <f>12*ROUND(MAX(($B70-3500)*{0.03,0.1,0.2,0.25,0.3,0.35,0.45}-{0,105,555,1005,2755,5505,13505},0),2)+LOOKUP(AZ$2/12,{0,1500.001,4500.001,9000.001,35000.001,55000.001,80000.001},{0.03,0.1,0.2,0.25,0.3,0.35,0.45})*AZ$2-LOOKUP(AZ$2/12,{0,1500.001,4500.001,9000.001,35000.001,55000.001,80000.001},{0,105,555,1005,2755,5505,13505})</f>
        <v>71885</v>
      </c>
      <c r="BA70" s="2">
        <f>12*ROUND(MAX(($B70-3500)*{0.03,0.1,0.2,0.25,0.3,0.35,0.45}-{0,105,555,1005,2755,5505,13505},0),2)+LOOKUP(BA$2/12,{0,1500.001,4500.001,9000.001,35000.001,55000.001,80000.001},{0.03,0.1,0.2,0.25,0.3,0.35,0.45})*BA$2-LOOKUP(BA$2/12,{0,1500.001,4500.001,9000.001,35000.001,55000.001,80000.001},{0,105,555,1005,2755,5505,13505})</f>
        <v>72885</v>
      </c>
      <c r="BB70" s="2">
        <f>12*ROUND(MAX(($B70-3500)*{0.03,0.1,0.2,0.25,0.3,0.35,0.45}-{0,105,555,1005,2755,5505,13505},0),2)+LOOKUP(BB$2/12,{0,1500.001,4500.001,9000.001,35000.001,55000.001,80000.001},{0.03,0.1,0.2,0.25,0.3,0.35,0.45})*BB$2-LOOKUP(BB$2/12,{0,1500.001,4500.001,9000.001,35000.001,55000.001,80000.001},{0,105,555,1005,2755,5505,13505})</f>
        <v>73885</v>
      </c>
      <c r="BC70" s="2">
        <f>12*ROUND(MAX(($B70-3500)*{0.03,0.1,0.2,0.25,0.3,0.35,0.45}-{0,105,555,1005,2755,5505,13505},0),2)+LOOKUP(BC$2/12,{0,1500.001,4500.001,9000.001,35000.001,55000.001,80000.001},{0.03,0.1,0.2,0.25,0.3,0.35,0.45})*BC$2-LOOKUP(BC$2/12,{0,1500.001,4500.001,9000.001,35000.001,55000.001,80000.001},{0,105,555,1005,2755,5505,13505})</f>
        <v>74885</v>
      </c>
      <c r="BD70" s="2">
        <f>12*ROUND(MAX(($B70-3500)*{0.03,0.1,0.2,0.25,0.3,0.35,0.45}-{0,105,555,1005,2755,5505,13505},0),2)+LOOKUP(BD$2/12,{0,1500.001,4500.001,9000.001,35000.001,55000.001,80000.001},{0.03,0.1,0.2,0.25,0.3,0.35,0.45})*BD$2-LOOKUP(BD$2/12,{0,1500.001,4500.001,9000.001,35000.001,55000.001,80000.001},{0,105,555,1005,2755,5505,13505})</f>
        <v>75885</v>
      </c>
      <c r="BE70" s="2">
        <f>12*ROUND(MAX(($B70-3500)*{0.03,0.1,0.2,0.25,0.3,0.35,0.45}-{0,105,555,1005,2755,5505,13505},0),2)+LOOKUP(BE$2/12,{0,1500.001,4500.001,9000.001,35000.001,55000.001,80000.001},{0.03,0.1,0.2,0.25,0.3,0.35,0.45})*BE$2-LOOKUP(BE$2/12,{0,1500.001,4500.001,9000.001,35000.001,55000.001,80000.001},{0,105,555,1005,2755,5505,13505})</f>
        <v>76885</v>
      </c>
      <c r="BF70" s="2">
        <f>12*ROUND(MAX(($B70-3500)*{0.03,0.1,0.2,0.25,0.3,0.35,0.45}-{0,105,555,1005,2755,5505,13505},0),2)+LOOKUP(BF$2/12,{0,1500.001,4500.001,9000.001,35000.001,55000.001,80000.001},{0.03,0.1,0.2,0.25,0.3,0.35,0.45})*BF$2-LOOKUP(BF$2/12,{0,1500.001,4500.001,9000.001,35000.001,55000.001,80000.001},{0,105,555,1005,2755,5505,13505})</f>
        <v>77885</v>
      </c>
    </row>
    <row r="71" spans="1:58">
      <c r="A71" s="21"/>
      <c r="B71" s="22">
        <v>28000</v>
      </c>
      <c r="C71" s="27">
        <f>12*ROUND(MAX(($B71-3500)*{0.03,0.1,0.2,0.25,0.3,0.35,0.45}-{0,105,555,1005,2755,5505,13505},0),2)+LOOKUP(C$2/12,{0,1500.001,4500.001,9000.001,35000.001,55000.001,80000.001},{0.03,0.1,0.2,0.25,0.3,0.35,0.45})*C$2-LOOKUP(C$2/12,{0,1500.001,4500.001,9000.001,35000.001,55000.001,80000.001},{0,105,555,1005,2755,5505,13505})</f>
        <v>61440</v>
      </c>
      <c r="D71" s="27">
        <f>12*ROUND(MAX(($B71-3500)*{0.03,0.1,0.2,0.25,0.3,0.35,0.45}-{0,105,555,1005,2755,5505,13505},0),2)+LOOKUP(D$2/12,{0,1500.001,4500.001,9000.001,35000.001,55000.001,80000.001},{0.03,0.1,0.2,0.25,0.3,0.35,0.45})*D$2-LOOKUP(D$2/12,{0,1500.001,4500.001,9000.001,35000.001,55000.001,80000.001},{0,105,555,1005,2755,5505,13505})</f>
        <v>61446</v>
      </c>
      <c r="E71" s="27">
        <f>12*ROUND(MAX(($B71-3500)*{0.03,0.1,0.2,0.25,0.3,0.35,0.45}-{0,105,555,1005,2755,5505,13505},0),2)+LOOKUP(E$2/12,{0,1500.001,4500.001,9000.001,35000.001,55000.001,80000.001},{0.03,0.1,0.2,0.25,0.3,0.35,0.45})*E$2-LOOKUP(E$2/12,{0,1500.001,4500.001,9000.001,35000.001,55000.001,80000.001},{0,105,555,1005,2755,5505,13505})</f>
        <v>61452</v>
      </c>
      <c r="F71" s="27">
        <f>12*ROUND(MAX(($B71-3500)*{0.03,0.1,0.2,0.25,0.3,0.35,0.45}-{0,105,555,1005,2755,5505,13505},0),2)+LOOKUP(F$2/12,{0,1500.001,4500.001,9000.001,35000.001,55000.001,80000.001},{0.03,0.1,0.2,0.25,0.3,0.35,0.45})*F$2-LOOKUP(F$2/12,{0,1500.001,4500.001,9000.001,35000.001,55000.001,80000.001},{0,105,555,1005,2755,5505,13505})</f>
        <v>61458</v>
      </c>
      <c r="G71" s="27">
        <f>12*ROUND(MAX(($B71-3500)*{0.03,0.1,0.2,0.25,0.3,0.35,0.45}-{0,105,555,1005,2755,5505,13505},0),2)+LOOKUP(G$2/12,{0,1500.001,4500.001,9000.001,35000.001,55000.001,80000.001},{0.03,0.1,0.2,0.25,0.3,0.35,0.45})*G$2-LOOKUP(G$2/12,{0,1500.001,4500.001,9000.001,35000.001,55000.001,80000.001},{0,105,555,1005,2755,5505,13505})</f>
        <v>61464</v>
      </c>
      <c r="H71" s="27">
        <f>12*ROUND(MAX(($B71-3500)*{0.03,0.1,0.2,0.25,0.3,0.35,0.45}-{0,105,555,1005,2755,5505,13505},0),2)+LOOKUP(H$2/12,{0,1500.001,4500.001,9000.001,35000.001,55000.001,80000.001},{0.03,0.1,0.2,0.25,0.3,0.35,0.45})*H$2-LOOKUP(H$2/12,{0,1500.001,4500.001,9000.001,35000.001,55000.001,80000.001},{0,105,555,1005,2755,5505,13505})</f>
        <v>61470</v>
      </c>
      <c r="I71" s="27">
        <f>12*ROUND(MAX(($B71-3500)*{0.03,0.1,0.2,0.25,0.3,0.35,0.45}-{0,105,555,1005,2755,5505,13505},0),2)+LOOKUP(I$2/12,{0,1500.001,4500.001,9000.001,35000.001,55000.001,80000.001},{0.03,0.1,0.2,0.25,0.3,0.35,0.45})*I$2-LOOKUP(I$2/12,{0,1500.001,4500.001,9000.001,35000.001,55000.001,80000.001},{0,105,555,1005,2755,5505,13505})</f>
        <v>61476</v>
      </c>
      <c r="J71" s="27">
        <f>12*ROUND(MAX(($B71-3500)*{0.03,0.1,0.2,0.25,0.3,0.35,0.45}-{0,105,555,1005,2755,5505,13505},0),2)+LOOKUP(J$2/12,{0,1500.001,4500.001,9000.001,35000.001,55000.001,80000.001},{0.03,0.1,0.2,0.25,0.3,0.35,0.45})*J$2-LOOKUP(J$2/12,{0,1500.001,4500.001,9000.001,35000.001,55000.001,80000.001},{0,105,555,1005,2755,5505,13505})</f>
        <v>61482</v>
      </c>
      <c r="K71" s="27">
        <f>12*ROUND(MAX(($B71-3500)*{0.03,0.1,0.2,0.25,0.3,0.35,0.45}-{0,105,555,1005,2755,5505,13505},0),2)+LOOKUP(K$2/12,{0,1500.001,4500.001,9000.001,35000.001,55000.001,80000.001},{0.03,0.1,0.2,0.25,0.3,0.35,0.45})*K$2-LOOKUP(K$2/12,{0,1500.001,4500.001,9000.001,35000.001,55000.001,80000.001},{0,105,555,1005,2755,5505,13505})</f>
        <v>61488</v>
      </c>
      <c r="L71" s="27">
        <f>12*ROUND(MAX(($B71-3500)*{0.03,0.1,0.2,0.25,0.3,0.35,0.45}-{0,105,555,1005,2755,5505,13505},0),2)+LOOKUP(L$2/12,{0,1500.001,4500.001,9000.001,35000.001,55000.001,80000.001},{0.03,0.1,0.2,0.25,0.3,0.35,0.45})*L$2-LOOKUP(L$2/12,{0,1500.001,4500.001,9000.001,35000.001,55000.001,80000.001},{0,105,555,1005,2755,5505,13505})</f>
        <v>61494</v>
      </c>
      <c r="M71" s="13">
        <f>12*ROUND(MAX(($B71-3500)*{0.03,0.1,0.2,0.25,0.3,0.35,0.45}-{0,105,555,1005,2755,5505,13505},0),2)+LOOKUP(M$2/12,{0,1500.001,4500.001,9000.001,35000.001,55000.001,80000.001},{0.03,0.1,0.2,0.25,0.3,0.35,0.45})*M$2-LOOKUP(M$2/12,{0,1500.001,4500.001,9000.001,35000.001,55000.001,80000.001},{0,105,555,1005,2755,5505,13505})</f>
        <v>61500</v>
      </c>
      <c r="N71" s="27">
        <f>12*ROUND(MAX(($B71-3500)*{0.03,0.1,0.2,0.25,0.3,0.35,0.45}-{0,105,555,1005,2755,5505,13505},0),2)+LOOKUP(N$2/12,{0,1500.001,4500.001,9000.001,35000.001,55000.001,80000.001},{0.03,0.1,0.2,0.25,0.3,0.35,0.45})*N$2-LOOKUP(N$2/12,{0,1500.001,4500.001,9000.001,35000.001,55000.001,80000.001},{0,105,555,1005,2755,5505,13505})</f>
        <v>61515</v>
      </c>
      <c r="O71" s="27">
        <f>12*ROUND(MAX(($B71-3500)*{0.03,0.1,0.2,0.25,0.3,0.35,0.45}-{0,105,555,1005,2755,5505,13505},0),2)+LOOKUP(O$2/12,{0,1500.001,4500.001,9000.001,35000.001,55000.001,80000.001},{0.03,0.1,0.2,0.25,0.3,0.35,0.45})*O$2-LOOKUP(O$2/12,{0,1500.001,4500.001,9000.001,35000.001,55000.001,80000.001},{0,105,555,1005,2755,5505,13505})</f>
        <v>61530</v>
      </c>
      <c r="P71" s="27">
        <f>12*ROUND(MAX(($B71-3500)*{0.03,0.1,0.2,0.25,0.3,0.35,0.45}-{0,105,555,1005,2755,5505,13505},0),2)+LOOKUP(P$2/12,{0,1500.001,4500.001,9000.001,35000.001,55000.001,80000.001},{0.03,0.1,0.2,0.25,0.3,0.35,0.45})*P$2-LOOKUP(P$2/12,{0,1500.001,4500.001,9000.001,35000.001,55000.001,80000.001},{0,105,555,1005,2755,5505,13505})</f>
        <v>61545</v>
      </c>
      <c r="Q71" s="27">
        <f>12*ROUND(MAX(($B71-3500)*{0.03,0.1,0.2,0.25,0.3,0.35,0.45}-{0,105,555,1005,2755,5505,13505},0),2)+LOOKUP(Q$2/12,{0,1500.001,4500.001,9000.001,35000.001,55000.001,80000.001},{0.03,0.1,0.2,0.25,0.3,0.35,0.45})*Q$2-LOOKUP(Q$2/12,{0,1500.001,4500.001,9000.001,35000.001,55000.001,80000.001},{0,105,555,1005,2755,5505,13505})</f>
        <v>61560</v>
      </c>
      <c r="R71" s="27">
        <f>12*ROUND(MAX(($B71-3500)*{0.03,0.1,0.2,0.25,0.3,0.35,0.45}-{0,105,555,1005,2755,5505,13505},0),2)+LOOKUP(R$2/12,{0,1500.001,4500.001,9000.001,35000.001,55000.001,80000.001},{0.03,0.1,0.2,0.25,0.3,0.35,0.45})*R$2-LOOKUP(R$2/12,{0,1500.001,4500.001,9000.001,35000.001,55000.001,80000.001},{0,105,555,1005,2755,5505,13505})</f>
        <v>61575</v>
      </c>
      <c r="S71" s="27">
        <f>12*ROUND(MAX(($B71-3500)*{0.03,0.1,0.2,0.25,0.3,0.35,0.45}-{0,105,555,1005,2755,5505,13505},0),2)+LOOKUP(S$2/12,{0,1500.001,4500.001,9000.001,35000.001,55000.001,80000.001},{0.03,0.1,0.2,0.25,0.3,0.35,0.45})*S$2-LOOKUP(S$2/12,{0,1500.001,4500.001,9000.001,35000.001,55000.001,80000.001},{0,105,555,1005,2755,5505,13505})</f>
        <v>61590</v>
      </c>
      <c r="T71" s="2">
        <f>12*ROUND(MAX(($B71-3500)*{0.03,0.1,0.2,0.25,0.3,0.35,0.45}-{0,105,555,1005,2755,5505,13505},0),2)+LOOKUP(T$2/12,{0,1500.001,4500.001,9000.001,35000.001,55000.001,80000.001},{0.03,0.1,0.2,0.25,0.3,0.35,0.45})*T$2-LOOKUP(T$2/12,{0,1500.001,4500.001,9000.001,35000.001,55000.001,80000.001},{0,105,555,1005,2755,5505,13505})</f>
        <v>61605</v>
      </c>
      <c r="U71" s="2">
        <f>12*ROUND(MAX(($B71-3500)*{0.03,0.1,0.2,0.25,0.3,0.35,0.45}-{0,105,555,1005,2755,5505,13505},0),2)+LOOKUP(U$2/12,{0,1500.001,4500.001,9000.001,35000.001,55000.001,80000.001},{0.03,0.1,0.2,0.25,0.3,0.35,0.45})*U$2-LOOKUP(U$2/12,{0,1500.001,4500.001,9000.001,35000.001,55000.001,80000.001},{0,105,555,1005,2755,5505,13505})</f>
        <v>61620</v>
      </c>
      <c r="V71" s="2">
        <f>12*ROUND(MAX(($B71-3500)*{0.03,0.1,0.2,0.25,0.3,0.35,0.45}-{0,105,555,1005,2755,5505,13505},0),2)+LOOKUP(V$2/12,{0,1500.001,4500.001,9000.001,35000.001,55000.001,80000.001},{0.03,0.1,0.2,0.25,0.3,0.35,0.45})*V$2-LOOKUP(V$2/12,{0,1500.001,4500.001,9000.001,35000.001,55000.001,80000.001},{0,105,555,1005,2755,5505,13505})</f>
        <v>61635</v>
      </c>
      <c r="W71" s="2">
        <f>12*ROUND(MAX(($B71-3500)*{0.03,0.1,0.2,0.25,0.3,0.35,0.45}-{0,105,555,1005,2755,5505,13505},0),2)+LOOKUP(W$2/12,{0,1500.001,4500.001,9000.001,35000.001,55000.001,80000.001},{0.03,0.1,0.2,0.25,0.3,0.35,0.45})*W$2-LOOKUP(W$2/12,{0,1500.001,4500.001,9000.001,35000.001,55000.001,80000.001},{0,105,555,1005,2755,5505,13505})</f>
        <v>61650</v>
      </c>
      <c r="X71" s="2">
        <f>12*ROUND(MAX(($B71-3500)*{0.03,0.1,0.2,0.25,0.3,0.35,0.45}-{0,105,555,1005,2755,5505,13505},0),2)+LOOKUP(X$2/12,{0,1500.001,4500.001,9000.001,35000.001,55000.001,80000.001},{0.03,0.1,0.2,0.25,0.3,0.35,0.45})*X$2-LOOKUP(X$2/12,{0,1500.001,4500.001,9000.001,35000.001,55000.001,80000.001},{0,105,555,1005,2755,5505,13505})</f>
        <v>61665</v>
      </c>
      <c r="Y71" s="2">
        <f>12*ROUND(MAX(($B71-3500)*{0.03,0.1,0.2,0.25,0.3,0.35,0.45}-{0,105,555,1005,2755,5505,13505},0),2)+LOOKUP(Y$2/12,{0,1500.001,4500.001,9000.001,35000.001,55000.001,80000.001},{0.03,0.1,0.2,0.25,0.3,0.35,0.45})*Y$2-LOOKUP(Y$2/12,{0,1500.001,4500.001,9000.001,35000.001,55000.001,80000.001},{0,105,555,1005,2755,5505,13505})</f>
        <v>61680</v>
      </c>
      <c r="Z71" s="2">
        <f>12*ROUND(MAX(($B71-3500)*{0.03,0.1,0.2,0.25,0.3,0.35,0.45}-{0,105,555,1005,2755,5505,13505},0),2)+LOOKUP(Z$2/12,{0,1500.001,4500.001,9000.001,35000.001,55000.001,80000.001},{0.03,0.1,0.2,0.25,0.3,0.35,0.45})*Z$2-LOOKUP(Z$2/12,{0,1500.001,4500.001,9000.001,35000.001,55000.001,80000.001},{0,105,555,1005,2755,5505,13505})</f>
        <v>61695</v>
      </c>
      <c r="AA71" s="2">
        <f>12*ROUND(MAX(($B71-3500)*{0.03,0.1,0.2,0.25,0.3,0.35,0.45}-{0,105,555,1005,2755,5505,13505},0),2)+LOOKUP(AA$2/12,{0,1500.001,4500.001,9000.001,35000.001,55000.001,80000.001},{0.03,0.1,0.2,0.25,0.3,0.35,0.45})*AA$2-LOOKUP(AA$2/12,{0,1500.001,4500.001,9000.001,35000.001,55000.001,80000.001},{0,105,555,1005,2755,5505,13505})</f>
        <v>61710</v>
      </c>
      <c r="AB71" s="2">
        <f>12*ROUND(MAX(($B71-3500)*{0.03,0.1,0.2,0.25,0.3,0.35,0.45}-{0,105,555,1005,2755,5505,13505},0),2)+LOOKUP(AB$2/12,{0,1500.001,4500.001,9000.001,35000.001,55000.001,80000.001},{0.03,0.1,0.2,0.25,0.3,0.35,0.45})*AB$2-LOOKUP(AB$2/12,{0,1500.001,4500.001,9000.001,35000.001,55000.001,80000.001},{0,105,555,1005,2755,5505,13505})</f>
        <v>61725</v>
      </c>
      <c r="AC71" s="12">
        <f>12*ROUND(MAX(($B71-3500)*{0.03,0.1,0.2,0.25,0.3,0.35,0.45}-{0,105,555,1005,2755,5505,13505},0),2)+LOOKUP(AC$2/12,{0,1500.001,4500.001,9000.001,35000.001,55000.001,80000.001},{0.03,0.1,0.2,0.25,0.3,0.35,0.45})*AC$2-LOOKUP(AC$2/12,{0,1500.001,4500.001,9000.001,35000.001,55000.001,80000.001},{0,105,555,1005,2755,5505,13505})</f>
        <v>61740</v>
      </c>
      <c r="AD71" s="2">
        <f>12*ROUND(MAX(($B71-3500)*{0.03,0.1,0.2,0.25,0.3,0.35,0.45}-{0,105,555,1005,2755,5505,13505},0),2)+LOOKUP(AD$2/12,{0,1500.001,4500.001,9000.001,35000.001,55000.001,80000.001},{0.03,0.1,0.2,0.25,0.3,0.35,0.45})*AD$2-LOOKUP(AD$2/12,{0,1500.001,4500.001,9000.001,35000.001,55000.001,80000.001},{0,105,555,1005,2755,5505,13505})</f>
        <v>61770</v>
      </c>
      <c r="AE71" s="2">
        <f>12*ROUND(MAX(($B71-3500)*{0.03,0.1,0.2,0.25,0.3,0.35,0.45}-{0,105,555,1005,2755,5505,13505},0),2)+LOOKUP(AE$2/12,{0,1500.001,4500.001,9000.001,35000.001,55000.001,80000.001},{0.03,0.1,0.2,0.25,0.3,0.35,0.45})*AE$2-LOOKUP(AE$2/12,{0,1500.001,4500.001,9000.001,35000.001,55000.001,80000.001},{0,105,555,1005,2755,5505,13505})</f>
        <v>61800</v>
      </c>
      <c r="AF71" s="2">
        <f>12*ROUND(MAX(($B71-3500)*{0.03,0.1,0.2,0.25,0.3,0.35,0.45}-{0,105,555,1005,2755,5505,13505},0),2)+LOOKUP(AF$2/12,{0,1500.001,4500.001,9000.001,35000.001,55000.001,80000.001},{0.03,0.1,0.2,0.25,0.3,0.35,0.45})*AF$2-LOOKUP(AF$2/12,{0,1500.001,4500.001,9000.001,35000.001,55000.001,80000.001},{0,105,555,1005,2755,5505,13505})</f>
        <v>61830</v>
      </c>
      <c r="AG71" s="2">
        <f>12*ROUND(MAX(($B71-3500)*{0.03,0.1,0.2,0.25,0.3,0.35,0.45}-{0,105,555,1005,2755,5505,13505},0),2)+LOOKUP(AG$2/12,{0,1500.001,4500.001,9000.001,35000.001,55000.001,80000.001},{0.03,0.1,0.2,0.25,0.3,0.35,0.45})*AG$2-LOOKUP(AG$2/12,{0,1500.001,4500.001,9000.001,35000.001,55000.001,80000.001},{0,105,555,1005,2755,5505,13505})</f>
        <v>61860</v>
      </c>
      <c r="AH71" s="2">
        <f>12*ROUND(MAX(($B71-3500)*{0.03,0.1,0.2,0.25,0.3,0.35,0.45}-{0,105,555,1005,2755,5505,13505},0),2)+LOOKUP(AH$2/12,{0,1500.001,4500.001,9000.001,35000.001,55000.001,80000.001},{0.03,0.1,0.2,0.25,0.3,0.35,0.45})*AH$2-LOOKUP(AH$2/12,{0,1500.001,4500.001,9000.001,35000.001,55000.001,80000.001},{0,105,555,1005,2755,5505,13505})</f>
        <v>61890</v>
      </c>
      <c r="AI71" s="2">
        <f>12*ROUND(MAX(($B71-3500)*{0.03,0.1,0.2,0.25,0.3,0.35,0.45}-{0,105,555,1005,2755,5505,13505},0),2)+LOOKUP(AI$2/12,{0,1500.001,4500.001,9000.001,35000.001,55000.001,80000.001},{0.03,0.1,0.2,0.25,0.3,0.35,0.45})*AI$2-LOOKUP(AI$2/12,{0,1500.001,4500.001,9000.001,35000.001,55000.001,80000.001},{0,105,555,1005,2755,5505,13505})</f>
        <v>61920</v>
      </c>
      <c r="AJ71" s="2">
        <f>12*ROUND(MAX(($B71-3500)*{0.03,0.1,0.2,0.25,0.3,0.35,0.45}-{0,105,555,1005,2755,5505,13505},0),2)+LOOKUP(AJ$2/12,{0,1500.001,4500.001,9000.001,35000.001,55000.001,80000.001},{0.03,0.1,0.2,0.25,0.3,0.35,0.45})*AJ$2-LOOKUP(AJ$2/12,{0,1500.001,4500.001,9000.001,35000.001,55000.001,80000.001},{0,105,555,1005,2755,5505,13505})</f>
        <v>61950</v>
      </c>
      <c r="AK71" s="2">
        <f>12*ROUND(MAX(($B71-3500)*{0.03,0.1,0.2,0.25,0.3,0.35,0.45}-{0,105,555,1005,2755,5505,13505},0),2)+LOOKUP(AK$2/12,{0,1500.001,4500.001,9000.001,35000.001,55000.001,80000.001},{0.03,0.1,0.2,0.25,0.3,0.35,0.45})*AK$2-LOOKUP(AK$2/12,{0,1500.001,4500.001,9000.001,35000.001,55000.001,80000.001},{0,105,555,1005,2755,5505,13505})</f>
        <v>61980</v>
      </c>
      <c r="AL71" s="2">
        <f>12*ROUND(MAX(($B71-3500)*{0.03,0.1,0.2,0.25,0.3,0.35,0.45}-{0,105,555,1005,2755,5505,13505},0),2)+LOOKUP(AL$2/12,{0,1500.001,4500.001,9000.001,35000.001,55000.001,80000.001},{0.03,0.1,0.2,0.25,0.3,0.35,0.45})*AL$2-LOOKUP(AL$2/12,{0,1500.001,4500.001,9000.001,35000.001,55000.001,80000.001},{0,105,555,1005,2755,5505,13505})</f>
        <v>63235</v>
      </c>
      <c r="AM71" s="2">
        <f>12*ROUND(MAX(($B71-3500)*{0.03,0.1,0.2,0.25,0.3,0.35,0.45}-{0,105,555,1005,2755,5505,13505},0),2)+LOOKUP(AM$2/12,{0,1500.001,4500.001,9000.001,35000.001,55000.001,80000.001},{0.03,0.1,0.2,0.25,0.3,0.35,0.45})*AM$2-LOOKUP(AM$2/12,{0,1500.001,4500.001,9000.001,35000.001,55000.001,80000.001},{0,105,555,1005,2755,5505,13505})</f>
        <v>63335</v>
      </c>
      <c r="AN71" s="2">
        <f>12*ROUND(MAX(($B71-3500)*{0.03,0.1,0.2,0.25,0.3,0.35,0.45}-{0,105,555,1005,2755,5505,13505},0),2)+LOOKUP(AN$2/12,{0,1500.001,4500.001,9000.001,35000.001,55000.001,80000.001},{0.03,0.1,0.2,0.25,0.3,0.35,0.45})*AN$2-LOOKUP(AN$2/12,{0,1500.001,4500.001,9000.001,35000.001,55000.001,80000.001},{0,105,555,1005,2755,5505,13505})</f>
        <v>63535</v>
      </c>
      <c r="AO71" s="2">
        <f>12*ROUND(MAX(($B71-3500)*{0.03,0.1,0.2,0.25,0.3,0.35,0.45}-{0,105,555,1005,2755,5505,13505},0),2)+LOOKUP(AO$2/12,{0,1500.001,4500.001,9000.001,35000.001,55000.001,80000.001},{0.03,0.1,0.2,0.25,0.3,0.35,0.45})*AO$2-LOOKUP(AO$2/12,{0,1500.001,4500.001,9000.001,35000.001,55000.001,80000.001},{0,105,555,1005,2755,5505,13505})</f>
        <v>63735</v>
      </c>
      <c r="AP71" s="2">
        <f>12*ROUND(MAX(($B71-3500)*{0.03,0.1,0.2,0.25,0.3,0.35,0.45}-{0,105,555,1005,2755,5505,13505},0),2)+LOOKUP(AP$2/12,{0,1500.001,4500.001,9000.001,35000.001,55000.001,80000.001},{0.03,0.1,0.2,0.25,0.3,0.35,0.45})*AP$2-LOOKUP(AP$2/12,{0,1500.001,4500.001,9000.001,35000.001,55000.001,80000.001},{0,105,555,1005,2755,5505,13505})</f>
        <v>63935</v>
      </c>
      <c r="AQ71" s="2">
        <f>12*ROUND(MAX(($B71-3500)*{0.03,0.1,0.2,0.25,0.3,0.35,0.45}-{0,105,555,1005,2755,5505,13505},0),2)+LOOKUP(AQ$2/12,{0,1500.001,4500.001,9000.001,35000.001,55000.001,80000.001},{0.03,0.1,0.2,0.25,0.3,0.35,0.45})*AQ$2-LOOKUP(AQ$2/12,{0,1500.001,4500.001,9000.001,35000.001,55000.001,80000.001},{0,105,555,1005,2755,5505,13505})</f>
        <v>64135</v>
      </c>
      <c r="AR71" s="2">
        <f>12*ROUND(MAX(($B71-3500)*{0.03,0.1,0.2,0.25,0.3,0.35,0.45}-{0,105,555,1005,2755,5505,13505},0),2)+LOOKUP(AR$2/12,{0,1500.001,4500.001,9000.001,35000.001,55000.001,80000.001},{0.03,0.1,0.2,0.25,0.3,0.35,0.45})*AR$2-LOOKUP(AR$2/12,{0,1500.001,4500.001,9000.001,35000.001,55000.001,80000.001},{0,105,555,1005,2755,5505,13505})</f>
        <v>64335</v>
      </c>
      <c r="AS71" s="2">
        <f>12*ROUND(MAX(($B71-3500)*{0.03,0.1,0.2,0.25,0.3,0.35,0.45}-{0,105,555,1005,2755,5505,13505},0),2)+LOOKUP(AS$2/12,{0,1500.001,4500.001,9000.001,35000.001,55000.001,80000.001},{0.03,0.1,0.2,0.25,0.3,0.35,0.45})*AS$2-LOOKUP(AS$2/12,{0,1500.001,4500.001,9000.001,35000.001,55000.001,80000.001},{0,105,555,1005,2755,5505,13505})</f>
        <v>64835</v>
      </c>
      <c r="AT71" s="12">
        <f>12*ROUND(MAX(($B71-3500)*{0.03,0.1,0.2,0.25,0.3,0.35,0.45}-{0,105,555,1005,2755,5505,13505},0),2)+LOOKUP(AT$2/12,{0,1500.001,4500.001,9000.001,35000.001,55000.001,80000.001},{0.03,0.1,0.2,0.25,0.3,0.35,0.45})*AT$2-LOOKUP(AT$2/12,{0,1500.001,4500.001,9000.001,35000.001,55000.001,80000.001},{0,105,555,1005,2755,5505,13505})</f>
        <v>65335</v>
      </c>
      <c r="AU71" s="2">
        <f>12*ROUND(MAX(($B71-3500)*{0.03,0.1,0.2,0.25,0.3,0.35,0.45}-{0,105,555,1005,2755,5505,13505},0),2)+LOOKUP(AU$2/12,{0,1500.001,4500.001,9000.001,35000.001,55000.001,80000.001},{0.03,0.1,0.2,0.25,0.3,0.35,0.45})*AU$2-LOOKUP(AU$2/12,{0,1500.001,4500.001,9000.001,35000.001,55000.001,80000.001},{0,105,555,1005,2755,5505,13505})</f>
        <v>65835</v>
      </c>
      <c r="AV71" s="2">
        <f>12*ROUND(MAX(($B71-3500)*{0.03,0.1,0.2,0.25,0.3,0.35,0.45}-{0,105,555,1005,2755,5505,13505},0),2)+LOOKUP(AV$2/12,{0,1500.001,4500.001,9000.001,35000.001,55000.001,80000.001},{0.03,0.1,0.2,0.25,0.3,0.35,0.45})*AV$2-LOOKUP(AV$2/12,{0,1500.001,4500.001,9000.001,35000.001,55000.001,80000.001},{0,105,555,1005,2755,5505,13505})</f>
        <v>66335</v>
      </c>
      <c r="AW71" s="2">
        <f>12*ROUND(MAX(($B71-3500)*{0.03,0.1,0.2,0.25,0.3,0.35,0.45}-{0,105,555,1005,2755,5505,13505},0),2)+LOOKUP(AW$2/12,{0,1500.001,4500.001,9000.001,35000.001,55000.001,80000.001},{0.03,0.1,0.2,0.25,0.3,0.35,0.45})*AW$2-LOOKUP(AW$2/12,{0,1500.001,4500.001,9000.001,35000.001,55000.001,80000.001},{0,105,555,1005,2755,5505,13505})</f>
        <v>71885</v>
      </c>
      <c r="AX71" s="2">
        <f>12*ROUND(MAX(($B71-3500)*{0.03,0.1,0.2,0.25,0.3,0.35,0.45}-{0,105,555,1005,2755,5505,13505},0),2)+LOOKUP(AX$2/12,{0,1500.001,4500.001,9000.001,35000.001,55000.001,80000.001},{0.03,0.1,0.2,0.25,0.3,0.35,0.45})*AX$2-LOOKUP(AX$2/12,{0,1500.001,4500.001,9000.001,35000.001,55000.001,80000.001},{0,105,555,1005,2755,5505,13505})</f>
        <v>72885</v>
      </c>
      <c r="AY71" s="2">
        <f>12*ROUND(MAX(($B71-3500)*{0.03,0.1,0.2,0.25,0.3,0.35,0.45}-{0,105,555,1005,2755,5505,13505},0),2)+LOOKUP(AY$2/12,{0,1500.001,4500.001,9000.001,35000.001,55000.001,80000.001},{0.03,0.1,0.2,0.25,0.3,0.35,0.45})*AY$2-LOOKUP(AY$2/12,{0,1500.001,4500.001,9000.001,35000.001,55000.001,80000.001},{0,105,555,1005,2755,5505,13505})</f>
        <v>73885</v>
      </c>
      <c r="AZ71" s="2">
        <f>12*ROUND(MAX(($B71-3500)*{0.03,0.1,0.2,0.25,0.3,0.35,0.45}-{0,105,555,1005,2755,5505,13505},0),2)+LOOKUP(AZ$2/12,{0,1500.001,4500.001,9000.001,35000.001,55000.001,80000.001},{0.03,0.1,0.2,0.25,0.3,0.35,0.45})*AZ$2-LOOKUP(AZ$2/12,{0,1500.001,4500.001,9000.001,35000.001,55000.001,80000.001},{0,105,555,1005,2755,5505,13505})</f>
        <v>74885</v>
      </c>
      <c r="BA71" s="2">
        <f>12*ROUND(MAX(($B71-3500)*{0.03,0.1,0.2,0.25,0.3,0.35,0.45}-{0,105,555,1005,2755,5505,13505},0),2)+LOOKUP(BA$2/12,{0,1500.001,4500.001,9000.001,35000.001,55000.001,80000.001},{0.03,0.1,0.2,0.25,0.3,0.35,0.45})*BA$2-LOOKUP(BA$2/12,{0,1500.001,4500.001,9000.001,35000.001,55000.001,80000.001},{0,105,555,1005,2755,5505,13505})</f>
        <v>75885</v>
      </c>
      <c r="BB71" s="2">
        <f>12*ROUND(MAX(($B71-3500)*{0.03,0.1,0.2,0.25,0.3,0.35,0.45}-{0,105,555,1005,2755,5505,13505},0),2)+LOOKUP(BB$2/12,{0,1500.001,4500.001,9000.001,35000.001,55000.001,80000.001},{0.03,0.1,0.2,0.25,0.3,0.35,0.45})*BB$2-LOOKUP(BB$2/12,{0,1500.001,4500.001,9000.001,35000.001,55000.001,80000.001},{0,105,555,1005,2755,5505,13505})</f>
        <v>76885</v>
      </c>
      <c r="BC71" s="2">
        <f>12*ROUND(MAX(($B71-3500)*{0.03,0.1,0.2,0.25,0.3,0.35,0.45}-{0,105,555,1005,2755,5505,13505},0),2)+LOOKUP(BC$2/12,{0,1500.001,4500.001,9000.001,35000.001,55000.001,80000.001},{0.03,0.1,0.2,0.25,0.3,0.35,0.45})*BC$2-LOOKUP(BC$2/12,{0,1500.001,4500.001,9000.001,35000.001,55000.001,80000.001},{0,105,555,1005,2755,5505,13505})</f>
        <v>77885</v>
      </c>
      <c r="BD71" s="2">
        <f>12*ROUND(MAX(($B71-3500)*{0.03,0.1,0.2,0.25,0.3,0.35,0.45}-{0,105,555,1005,2755,5505,13505},0),2)+LOOKUP(BD$2/12,{0,1500.001,4500.001,9000.001,35000.001,55000.001,80000.001},{0.03,0.1,0.2,0.25,0.3,0.35,0.45})*BD$2-LOOKUP(BD$2/12,{0,1500.001,4500.001,9000.001,35000.001,55000.001,80000.001},{0,105,555,1005,2755,5505,13505})</f>
        <v>78885</v>
      </c>
      <c r="BE71" s="2">
        <f>12*ROUND(MAX(($B71-3500)*{0.03,0.1,0.2,0.25,0.3,0.35,0.45}-{0,105,555,1005,2755,5505,13505},0),2)+LOOKUP(BE$2/12,{0,1500.001,4500.001,9000.001,35000.001,55000.001,80000.001},{0.03,0.1,0.2,0.25,0.3,0.35,0.45})*BE$2-LOOKUP(BE$2/12,{0,1500.001,4500.001,9000.001,35000.001,55000.001,80000.001},{0,105,555,1005,2755,5505,13505})</f>
        <v>79885</v>
      </c>
      <c r="BF71" s="2">
        <f>12*ROUND(MAX(($B71-3500)*{0.03,0.1,0.2,0.25,0.3,0.35,0.45}-{0,105,555,1005,2755,5505,13505},0),2)+LOOKUP(BF$2/12,{0,1500.001,4500.001,9000.001,35000.001,55000.001,80000.001},{0.03,0.1,0.2,0.25,0.3,0.35,0.45})*BF$2-LOOKUP(BF$2/12,{0,1500.001,4500.001,9000.001,35000.001,55000.001,80000.001},{0,105,555,1005,2755,5505,13505})</f>
        <v>80885</v>
      </c>
    </row>
    <row r="72" spans="1:58">
      <c r="A72" s="21"/>
      <c r="B72" s="22">
        <v>29000</v>
      </c>
      <c r="C72" s="27">
        <f>12*ROUND(MAX(($B72-3500)*{0.03,0.1,0.2,0.25,0.3,0.35,0.45}-{0,105,555,1005,2755,5505,13505},0),2)+LOOKUP(C$2/12,{0,1500.001,4500.001,9000.001,35000.001,55000.001,80000.001},{0.03,0.1,0.2,0.25,0.3,0.35,0.45})*C$2-LOOKUP(C$2/12,{0,1500.001,4500.001,9000.001,35000.001,55000.001,80000.001},{0,105,555,1005,2755,5505,13505})</f>
        <v>64440</v>
      </c>
      <c r="D72" s="27">
        <f>12*ROUND(MAX(($B72-3500)*{0.03,0.1,0.2,0.25,0.3,0.35,0.45}-{0,105,555,1005,2755,5505,13505},0),2)+LOOKUP(D$2/12,{0,1500.001,4500.001,9000.001,35000.001,55000.001,80000.001},{0.03,0.1,0.2,0.25,0.3,0.35,0.45})*D$2-LOOKUP(D$2/12,{0,1500.001,4500.001,9000.001,35000.001,55000.001,80000.001},{0,105,555,1005,2755,5505,13505})</f>
        <v>64446</v>
      </c>
      <c r="E72" s="27">
        <f>12*ROUND(MAX(($B72-3500)*{0.03,0.1,0.2,0.25,0.3,0.35,0.45}-{0,105,555,1005,2755,5505,13505},0),2)+LOOKUP(E$2/12,{0,1500.001,4500.001,9000.001,35000.001,55000.001,80000.001},{0.03,0.1,0.2,0.25,0.3,0.35,0.45})*E$2-LOOKUP(E$2/12,{0,1500.001,4500.001,9000.001,35000.001,55000.001,80000.001},{0,105,555,1005,2755,5505,13505})</f>
        <v>64452</v>
      </c>
      <c r="F72" s="27">
        <f>12*ROUND(MAX(($B72-3500)*{0.03,0.1,0.2,0.25,0.3,0.35,0.45}-{0,105,555,1005,2755,5505,13505},0),2)+LOOKUP(F$2/12,{0,1500.001,4500.001,9000.001,35000.001,55000.001,80000.001},{0.03,0.1,0.2,0.25,0.3,0.35,0.45})*F$2-LOOKUP(F$2/12,{0,1500.001,4500.001,9000.001,35000.001,55000.001,80000.001},{0,105,555,1005,2755,5505,13505})</f>
        <v>64458</v>
      </c>
      <c r="G72" s="27">
        <f>12*ROUND(MAX(($B72-3500)*{0.03,0.1,0.2,0.25,0.3,0.35,0.45}-{0,105,555,1005,2755,5505,13505},0),2)+LOOKUP(G$2/12,{0,1500.001,4500.001,9000.001,35000.001,55000.001,80000.001},{0.03,0.1,0.2,0.25,0.3,0.35,0.45})*G$2-LOOKUP(G$2/12,{0,1500.001,4500.001,9000.001,35000.001,55000.001,80000.001},{0,105,555,1005,2755,5505,13505})</f>
        <v>64464</v>
      </c>
      <c r="H72" s="27">
        <f>12*ROUND(MAX(($B72-3500)*{0.03,0.1,0.2,0.25,0.3,0.35,0.45}-{0,105,555,1005,2755,5505,13505},0),2)+LOOKUP(H$2/12,{0,1500.001,4500.001,9000.001,35000.001,55000.001,80000.001},{0.03,0.1,0.2,0.25,0.3,0.35,0.45})*H$2-LOOKUP(H$2/12,{0,1500.001,4500.001,9000.001,35000.001,55000.001,80000.001},{0,105,555,1005,2755,5505,13505})</f>
        <v>64470</v>
      </c>
      <c r="I72" s="27">
        <f>12*ROUND(MAX(($B72-3500)*{0.03,0.1,0.2,0.25,0.3,0.35,0.45}-{0,105,555,1005,2755,5505,13505},0),2)+LOOKUP(I$2/12,{0,1500.001,4500.001,9000.001,35000.001,55000.001,80000.001},{0.03,0.1,0.2,0.25,0.3,0.35,0.45})*I$2-LOOKUP(I$2/12,{0,1500.001,4500.001,9000.001,35000.001,55000.001,80000.001},{0,105,555,1005,2755,5505,13505})</f>
        <v>64476</v>
      </c>
      <c r="J72" s="27">
        <f>12*ROUND(MAX(($B72-3500)*{0.03,0.1,0.2,0.25,0.3,0.35,0.45}-{0,105,555,1005,2755,5505,13505},0),2)+LOOKUP(J$2/12,{0,1500.001,4500.001,9000.001,35000.001,55000.001,80000.001},{0.03,0.1,0.2,0.25,0.3,0.35,0.45})*J$2-LOOKUP(J$2/12,{0,1500.001,4500.001,9000.001,35000.001,55000.001,80000.001},{0,105,555,1005,2755,5505,13505})</f>
        <v>64482</v>
      </c>
      <c r="K72" s="27">
        <f>12*ROUND(MAX(($B72-3500)*{0.03,0.1,0.2,0.25,0.3,0.35,0.45}-{0,105,555,1005,2755,5505,13505},0),2)+LOOKUP(K$2/12,{0,1500.001,4500.001,9000.001,35000.001,55000.001,80000.001},{0.03,0.1,0.2,0.25,0.3,0.35,0.45})*K$2-LOOKUP(K$2/12,{0,1500.001,4500.001,9000.001,35000.001,55000.001,80000.001},{0,105,555,1005,2755,5505,13505})</f>
        <v>64488</v>
      </c>
      <c r="L72" s="27">
        <f>12*ROUND(MAX(($B72-3500)*{0.03,0.1,0.2,0.25,0.3,0.35,0.45}-{0,105,555,1005,2755,5505,13505},0),2)+LOOKUP(L$2/12,{0,1500.001,4500.001,9000.001,35000.001,55000.001,80000.001},{0.03,0.1,0.2,0.25,0.3,0.35,0.45})*L$2-LOOKUP(L$2/12,{0,1500.001,4500.001,9000.001,35000.001,55000.001,80000.001},{0,105,555,1005,2755,5505,13505})</f>
        <v>64494</v>
      </c>
      <c r="M72" s="13">
        <f>12*ROUND(MAX(($B72-3500)*{0.03,0.1,0.2,0.25,0.3,0.35,0.45}-{0,105,555,1005,2755,5505,13505},0),2)+LOOKUP(M$2/12,{0,1500.001,4500.001,9000.001,35000.001,55000.001,80000.001},{0.03,0.1,0.2,0.25,0.3,0.35,0.45})*M$2-LOOKUP(M$2/12,{0,1500.001,4500.001,9000.001,35000.001,55000.001,80000.001},{0,105,555,1005,2755,5505,13505})</f>
        <v>64500</v>
      </c>
      <c r="N72" s="27">
        <f>12*ROUND(MAX(($B72-3500)*{0.03,0.1,0.2,0.25,0.3,0.35,0.45}-{0,105,555,1005,2755,5505,13505},0),2)+LOOKUP(N$2/12,{0,1500.001,4500.001,9000.001,35000.001,55000.001,80000.001},{0.03,0.1,0.2,0.25,0.3,0.35,0.45})*N$2-LOOKUP(N$2/12,{0,1500.001,4500.001,9000.001,35000.001,55000.001,80000.001},{0,105,555,1005,2755,5505,13505})</f>
        <v>64515</v>
      </c>
      <c r="O72" s="27">
        <f>12*ROUND(MAX(($B72-3500)*{0.03,0.1,0.2,0.25,0.3,0.35,0.45}-{0,105,555,1005,2755,5505,13505},0),2)+LOOKUP(O$2/12,{0,1500.001,4500.001,9000.001,35000.001,55000.001,80000.001},{0.03,0.1,0.2,0.25,0.3,0.35,0.45})*O$2-LOOKUP(O$2/12,{0,1500.001,4500.001,9000.001,35000.001,55000.001,80000.001},{0,105,555,1005,2755,5505,13505})</f>
        <v>64530</v>
      </c>
      <c r="P72" s="27">
        <f>12*ROUND(MAX(($B72-3500)*{0.03,0.1,0.2,0.25,0.3,0.35,0.45}-{0,105,555,1005,2755,5505,13505},0),2)+LOOKUP(P$2/12,{0,1500.001,4500.001,9000.001,35000.001,55000.001,80000.001},{0.03,0.1,0.2,0.25,0.3,0.35,0.45})*P$2-LOOKUP(P$2/12,{0,1500.001,4500.001,9000.001,35000.001,55000.001,80000.001},{0,105,555,1005,2755,5505,13505})</f>
        <v>64545</v>
      </c>
      <c r="Q72" s="27">
        <f>12*ROUND(MAX(($B72-3500)*{0.03,0.1,0.2,0.25,0.3,0.35,0.45}-{0,105,555,1005,2755,5505,13505},0),2)+LOOKUP(Q$2/12,{0,1500.001,4500.001,9000.001,35000.001,55000.001,80000.001},{0.03,0.1,0.2,0.25,0.3,0.35,0.45})*Q$2-LOOKUP(Q$2/12,{0,1500.001,4500.001,9000.001,35000.001,55000.001,80000.001},{0,105,555,1005,2755,5505,13505})</f>
        <v>64560</v>
      </c>
      <c r="R72" s="27">
        <f>12*ROUND(MAX(($B72-3500)*{0.03,0.1,0.2,0.25,0.3,0.35,0.45}-{0,105,555,1005,2755,5505,13505},0),2)+LOOKUP(R$2/12,{0,1500.001,4500.001,9000.001,35000.001,55000.001,80000.001},{0.03,0.1,0.2,0.25,0.3,0.35,0.45})*R$2-LOOKUP(R$2/12,{0,1500.001,4500.001,9000.001,35000.001,55000.001,80000.001},{0,105,555,1005,2755,5505,13505})</f>
        <v>64575</v>
      </c>
      <c r="S72" s="27">
        <f>12*ROUND(MAX(($B72-3500)*{0.03,0.1,0.2,0.25,0.3,0.35,0.45}-{0,105,555,1005,2755,5505,13505},0),2)+LOOKUP(S$2/12,{0,1500.001,4500.001,9000.001,35000.001,55000.001,80000.001},{0.03,0.1,0.2,0.25,0.3,0.35,0.45})*S$2-LOOKUP(S$2/12,{0,1500.001,4500.001,9000.001,35000.001,55000.001,80000.001},{0,105,555,1005,2755,5505,13505})</f>
        <v>64590</v>
      </c>
      <c r="T72" s="2">
        <f>12*ROUND(MAX(($B72-3500)*{0.03,0.1,0.2,0.25,0.3,0.35,0.45}-{0,105,555,1005,2755,5505,13505},0),2)+LOOKUP(T$2/12,{0,1500.001,4500.001,9000.001,35000.001,55000.001,80000.001},{0.03,0.1,0.2,0.25,0.3,0.35,0.45})*T$2-LOOKUP(T$2/12,{0,1500.001,4500.001,9000.001,35000.001,55000.001,80000.001},{0,105,555,1005,2755,5505,13505})</f>
        <v>64605</v>
      </c>
      <c r="U72" s="2">
        <f>12*ROUND(MAX(($B72-3500)*{0.03,0.1,0.2,0.25,0.3,0.35,0.45}-{0,105,555,1005,2755,5505,13505},0),2)+LOOKUP(U$2/12,{0,1500.001,4500.001,9000.001,35000.001,55000.001,80000.001},{0.03,0.1,0.2,0.25,0.3,0.35,0.45})*U$2-LOOKUP(U$2/12,{0,1500.001,4500.001,9000.001,35000.001,55000.001,80000.001},{0,105,555,1005,2755,5505,13505})</f>
        <v>64620</v>
      </c>
      <c r="V72" s="2">
        <f>12*ROUND(MAX(($B72-3500)*{0.03,0.1,0.2,0.25,0.3,0.35,0.45}-{0,105,555,1005,2755,5505,13505},0),2)+LOOKUP(V$2/12,{0,1500.001,4500.001,9000.001,35000.001,55000.001,80000.001},{0.03,0.1,0.2,0.25,0.3,0.35,0.45})*V$2-LOOKUP(V$2/12,{0,1500.001,4500.001,9000.001,35000.001,55000.001,80000.001},{0,105,555,1005,2755,5505,13505})</f>
        <v>64635</v>
      </c>
      <c r="W72" s="2">
        <f>12*ROUND(MAX(($B72-3500)*{0.03,0.1,0.2,0.25,0.3,0.35,0.45}-{0,105,555,1005,2755,5505,13505},0),2)+LOOKUP(W$2/12,{0,1500.001,4500.001,9000.001,35000.001,55000.001,80000.001},{0.03,0.1,0.2,0.25,0.3,0.35,0.45})*W$2-LOOKUP(W$2/12,{0,1500.001,4500.001,9000.001,35000.001,55000.001,80000.001},{0,105,555,1005,2755,5505,13505})</f>
        <v>64650</v>
      </c>
      <c r="X72" s="2">
        <f>12*ROUND(MAX(($B72-3500)*{0.03,0.1,0.2,0.25,0.3,0.35,0.45}-{0,105,555,1005,2755,5505,13505},0),2)+LOOKUP(X$2/12,{0,1500.001,4500.001,9000.001,35000.001,55000.001,80000.001},{0.03,0.1,0.2,0.25,0.3,0.35,0.45})*X$2-LOOKUP(X$2/12,{0,1500.001,4500.001,9000.001,35000.001,55000.001,80000.001},{0,105,555,1005,2755,5505,13505})</f>
        <v>64665</v>
      </c>
      <c r="Y72" s="2">
        <f>12*ROUND(MAX(($B72-3500)*{0.03,0.1,0.2,0.25,0.3,0.35,0.45}-{0,105,555,1005,2755,5505,13505},0),2)+LOOKUP(Y$2/12,{0,1500.001,4500.001,9000.001,35000.001,55000.001,80000.001},{0.03,0.1,0.2,0.25,0.3,0.35,0.45})*Y$2-LOOKUP(Y$2/12,{0,1500.001,4500.001,9000.001,35000.001,55000.001,80000.001},{0,105,555,1005,2755,5505,13505})</f>
        <v>64680</v>
      </c>
      <c r="Z72" s="2">
        <f>12*ROUND(MAX(($B72-3500)*{0.03,0.1,0.2,0.25,0.3,0.35,0.45}-{0,105,555,1005,2755,5505,13505},0),2)+LOOKUP(Z$2/12,{0,1500.001,4500.001,9000.001,35000.001,55000.001,80000.001},{0.03,0.1,0.2,0.25,0.3,0.35,0.45})*Z$2-LOOKUP(Z$2/12,{0,1500.001,4500.001,9000.001,35000.001,55000.001,80000.001},{0,105,555,1005,2755,5505,13505})</f>
        <v>64695</v>
      </c>
      <c r="AA72" s="2">
        <f>12*ROUND(MAX(($B72-3500)*{0.03,0.1,0.2,0.25,0.3,0.35,0.45}-{0,105,555,1005,2755,5505,13505},0),2)+LOOKUP(AA$2/12,{0,1500.001,4500.001,9000.001,35000.001,55000.001,80000.001},{0.03,0.1,0.2,0.25,0.3,0.35,0.45})*AA$2-LOOKUP(AA$2/12,{0,1500.001,4500.001,9000.001,35000.001,55000.001,80000.001},{0,105,555,1005,2755,5505,13505})</f>
        <v>64710</v>
      </c>
      <c r="AB72" s="2">
        <f>12*ROUND(MAX(($B72-3500)*{0.03,0.1,0.2,0.25,0.3,0.35,0.45}-{0,105,555,1005,2755,5505,13505},0),2)+LOOKUP(AB$2/12,{0,1500.001,4500.001,9000.001,35000.001,55000.001,80000.001},{0.03,0.1,0.2,0.25,0.3,0.35,0.45})*AB$2-LOOKUP(AB$2/12,{0,1500.001,4500.001,9000.001,35000.001,55000.001,80000.001},{0,105,555,1005,2755,5505,13505})</f>
        <v>64725</v>
      </c>
      <c r="AC72" s="12">
        <f>12*ROUND(MAX(($B72-3500)*{0.03,0.1,0.2,0.25,0.3,0.35,0.45}-{0,105,555,1005,2755,5505,13505},0),2)+LOOKUP(AC$2/12,{0,1500.001,4500.001,9000.001,35000.001,55000.001,80000.001},{0.03,0.1,0.2,0.25,0.3,0.35,0.45})*AC$2-LOOKUP(AC$2/12,{0,1500.001,4500.001,9000.001,35000.001,55000.001,80000.001},{0,105,555,1005,2755,5505,13505})</f>
        <v>64740</v>
      </c>
      <c r="AD72" s="2">
        <f>12*ROUND(MAX(($B72-3500)*{0.03,0.1,0.2,0.25,0.3,0.35,0.45}-{0,105,555,1005,2755,5505,13505},0),2)+LOOKUP(AD$2/12,{0,1500.001,4500.001,9000.001,35000.001,55000.001,80000.001},{0.03,0.1,0.2,0.25,0.3,0.35,0.45})*AD$2-LOOKUP(AD$2/12,{0,1500.001,4500.001,9000.001,35000.001,55000.001,80000.001},{0,105,555,1005,2755,5505,13505})</f>
        <v>64770</v>
      </c>
      <c r="AE72" s="2">
        <f>12*ROUND(MAX(($B72-3500)*{0.03,0.1,0.2,0.25,0.3,0.35,0.45}-{0,105,555,1005,2755,5505,13505},0),2)+LOOKUP(AE$2/12,{0,1500.001,4500.001,9000.001,35000.001,55000.001,80000.001},{0.03,0.1,0.2,0.25,0.3,0.35,0.45})*AE$2-LOOKUP(AE$2/12,{0,1500.001,4500.001,9000.001,35000.001,55000.001,80000.001},{0,105,555,1005,2755,5505,13505})</f>
        <v>64800</v>
      </c>
      <c r="AF72" s="2">
        <f>12*ROUND(MAX(($B72-3500)*{0.03,0.1,0.2,0.25,0.3,0.35,0.45}-{0,105,555,1005,2755,5505,13505},0),2)+LOOKUP(AF$2/12,{0,1500.001,4500.001,9000.001,35000.001,55000.001,80000.001},{0.03,0.1,0.2,0.25,0.3,0.35,0.45})*AF$2-LOOKUP(AF$2/12,{0,1500.001,4500.001,9000.001,35000.001,55000.001,80000.001},{0,105,555,1005,2755,5505,13505})</f>
        <v>64830</v>
      </c>
      <c r="AG72" s="2">
        <f>12*ROUND(MAX(($B72-3500)*{0.03,0.1,0.2,0.25,0.3,0.35,0.45}-{0,105,555,1005,2755,5505,13505},0),2)+LOOKUP(AG$2/12,{0,1500.001,4500.001,9000.001,35000.001,55000.001,80000.001},{0.03,0.1,0.2,0.25,0.3,0.35,0.45})*AG$2-LOOKUP(AG$2/12,{0,1500.001,4500.001,9000.001,35000.001,55000.001,80000.001},{0,105,555,1005,2755,5505,13505})</f>
        <v>64860</v>
      </c>
      <c r="AH72" s="2">
        <f>12*ROUND(MAX(($B72-3500)*{0.03,0.1,0.2,0.25,0.3,0.35,0.45}-{0,105,555,1005,2755,5505,13505},0),2)+LOOKUP(AH$2/12,{0,1500.001,4500.001,9000.001,35000.001,55000.001,80000.001},{0.03,0.1,0.2,0.25,0.3,0.35,0.45})*AH$2-LOOKUP(AH$2/12,{0,1500.001,4500.001,9000.001,35000.001,55000.001,80000.001},{0,105,555,1005,2755,5505,13505})</f>
        <v>64890</v>
      </c>
      <c r="AI72" s="2">
        <f>12*ROUND(MAX(($B72-3500)*{0.03,0.1,0.2,0.25,0.3,0.35,0.45}-{0,105,555,1005,2755,5505,13505},0),2)+LOOKUP(AI$2/12,{0,1500.001,4500.001,9000.001,35000.001,55000.001,80000.001},{0.03,0.1,0.2,0.25,0.3,0.35,0.45})*AI$2-LOOKUP(AI$2/12,{0,1500.001,4500.001,9000.001,35000.001,55000.001,80000.001},{0,105,555,1005,2755,5505,13505})</f>
        <v>64920</v>
      </c>
      <c r="AJ72" s="2">
        <f>12*ROUND(MAX(($B72-3500)*{0.03,0.1,0.2,0.25,0.3,0.35,0.45}-{0,105,555,1005,2755,5505,13505},0),2)+LOOKUP(AJ$2/12,{0,1500.001,4500.001,9000.001,35000.001,55000.001,80000.001},{0.03,0.1,0.2,0.25,0.3,0.35,0.45})*AJ$2-LOOKUP(AJ$2/12,{0,1500.001,4500.001,9000.001,35000.001,55000.001,80000.001},{0,105,555,1005,2755,5505,13505})</f>
        <v>64950</v>
      </c>
      <c r="AK72" s="2">
        <f>12*ROUND(MAX(($B72-3500)*{0.03,0.1,0.2,0.25,0.3,0.35,0.45}-{0,105,555,1005,2755,5505,13505},0),2)+LOOKUP(AK$2/12,{0,1500.001,4500.001,9000.001,35000.001,55000.001,80000.001},{0.03,0.1,0.2,0.25,0.3,0.35,0.45})*AK$2-LOOKUP(AK$2/12,{0,1500.001,4500.001,9000.001,35000.001,55000.001,80000.001},{0,105,555,1005,2755,5505,13505})</f>
        <v>64980</v>
      </c>
      <c r="AL72" s="2">
        <f>12*ROUND(MAX(($B72-3500)*{0.03,0.1,0.2,0.25,0.3,0.35,0.45}-{0,105,555,1005,2755,5505,13505},0),2)+LOOKUP(AL$2/12,{0,1500.001,4500.001,9000.001,35000.001,55000.001,80000.001},{0.03,0.1,0.2,0.25,0.3,0.35,0.45})*AL$2-LOOKUP(AL$2/12,{0,1500.001,4500.001,9000.001,35000.001,55000.001,80000.001},{0,105,555,1005,2755,5505,13505})</f>
        <v>66235</v>
      </c>
      <c r="AM72" s="2">
        <f>12*ROUND(MAX(($B72-3500)*{0.03,0.1,0.2,0.25,0.3,0.35,0.45}-{0,105,555,1005,2755,5505,13505},0),2)+LOOKUP(AM$2/12,{0,1500.001,4500.001,9000.001,35000.001,55000.001,80000.001},{0.03,0.1,0.2,0.25,0.3,0.35,0.45})*AM$2-LOOKUP(AM$2/12,{0,1500.001,4500.001,9000.001,35000.001,55000.001,80000.001},{0,105,555,1005,2755,5505,13505})</f>
        <v>66335</v>
      </c>
      <c r="AN72" s="2">
        <f>12*ROUND(MAX(($B72-3500)*{0.03,0.1,0.2,0.25,0.3,0.35,0.45}-{0,105,555,1005,2755,5505,13505},0),2)+LOOKUP(AN$2/12,{0,1500.001,4500.001,9000.001,35000.001,55000.001,80000.001},{0.03,0.1,0.2,0.25,0.3,0.35,0.45})*AN$2-LOOKUP(AN$2/12,{0,1500.001,4500.001,9000.001,35000.001,55000.001,80000.001},{0,105,555,1005,2755,5505,13505})</f>
        <v>66535</v>
      </c>
      <c r="AO72" s="2">
        <f>12*ROUND(MAX(($B72-3500)*{0.03,0.1,0.2,0.25,0.3,0.35,0.45}-{0,105,555,1005,2755,5505,13505},0),2)+LOOKUP(AO$2/12,{0,1500.001,4500.001,9000.001,35000.001,55000.001,80000.001},{0.03,0.1,0.2,0.25,0.3,0.35,0.45})*AO$2-LOOKUP(AO$2/12,{0,1500.001,4500.001,9000.001,35000.001,55000.001,80000.001},{0,105,555,1005,2755,5505,13505})</f>
        <v>66735</v>
      </c>
      <c r="AP72" s="2">
        <f>12*ROUND(MAX(($B72-3500)*{0.03,0.1,0.2,0.25,0.3,0.35,0.45}-{0,105,555,1005,2755,5505,13505},0),2)+LOOKUP(AP$2/12,{0,1500.001,4500.001,9000.001,35000.001,55000.001,80000.001},{0.03,0.1,0.2,0.25,0.3,0.35,0.45})*AP$2-LOOKUP(AP$2/12,{0,1500.001,4500.001,9000.001,35000.001,55000.001,80000.001},{0,105,555,1005,2755,5505,13505})</f>
        <v>66935</v>
      </c>
      <c r="AQ72" s="2">
        <f>12*ROUND(MAX(($B72-3500)*{0.03,0.1,0.2,0.25,0.3,0.35,0.45}-{0,105,555,1005,2755,5505,13505},0),2)+LOOKUP(AQ$2/12,{0,1500.001,4500.001,9000.001,35000.001,55000.001,80000.001},{0.03,0.1,0.2,0.25,0.3,0.35,0.45})*AQ$2-LOOKUP(AQ$2/12,{0,1500.001,4500.001,9000.001,35000.001,55000.001,80000.001},{0,105,555,1005,2755,5505,13505})</f>
        <v>67135</v>
      </c>
      <c r="AR72" s="2">
        <f>12*ROUND(MAX(($B72-3500)*{0.03,0.1,0.2,0.25,0.3,0.35,0.45}-{0,105,555,1005,2755,5505,13505},0),2)+LOOKUP(AR$2/12,{0,1500.001,4500.001,9000.001,35000.001,55000.001,80000.001},{0.03,0.1,0.2,0.25,0.3,0.35,0.45})*AR$2-LOOKUP(AR$2/12,{0,1500.001,4500.001,9000.001,35000.001,55000.001,80000.001},{0,105,555,1005,2755,5505,13505})</f>
        <v>67335</v>
      </c>
      <c r="AS72" s="2">
        <f>12*ROUND(MAX(($B72-3500)*{0.03,0.1,0.2,0.25,0.3,0.35,0.45}-{0,105,555,1005,2755,5505,13505},0),2)+LOOKUP(AS$2/12,{0,1500.001,4500.001,9000.001,35000.001,55000.001,80000.001},{0.03,0.1,0.2,0.25,0.3,0.35,0.45})*AS$2-LOOKUP(AS$2/12,{0,1500.001,4500.001,9000.001,35000.001,55000.001,80000.001},{0,105,555,1005,2755,5505,13505})</f>
        <v>67835</v>
      </c>
      <c r="AT72" s="12">
        <f>12*ROUND(MAX(($B72-3500)*{0.03,0.1,0.2,0.25,0.3,0.35,0.45}-{0,105,555,1005,2755,5505,13505},0),2)+LOOKUP(AT$2/12,{0,1500.001,4500.001,9000.001,35000.001,55000.001,80000.001},{0.03,0.1,0.2,0.25,0.3,0.35,0.45})*AT$2-LOOKUP(AT$2/12,{0,1500.001,4500.001,9000.001,35000.001,55000.001,80000.001},{0,105,555,1005,2755,5505,13505})</f>
        <v>68335</v>
      </c>
      <c r="AU72" s="2">
        <f>12*ROUND(MAX(($B72-3500)*{0.03,0.1,0.2,0.25,0.3,0.35,0.45}-{0,105,555,1005,2755,5505,13505},0),2)+LOOKUP(AU$2/12,{0,1500.001,4500.001,9000.001,35000.001,55000.001,80000.001},{0.03,0.1,0.2,0.25,0.3,0.35,0.45})*AU$2-LOOKUP(AU$2/12,{0,1500.001,4500.001,9000.001,35000.001,55000.001,80000.001},{0,105,555,1005,2755,5505,13505})</f>
        <v>68835</v>
      </c>
      <c r="AV72" s="2">
        <f>12*ROUND(MAX(($B72-3500)*{0.03,0.1,0.2,0.25,0.3,0.35,0.45}-{0,105,555,1005,2755,5505,13505},0),2)+LOOKUP(AV$2/12,{0,1500.001,4500.001,9000.001,35000.001,55000.001,80000.001},{0.03,0.1,0.2,0.25,0.3,0.35,0.45})*AV$2-LOOKUP(AV$2/12,{0,1500.001,4500.001,9000.001,35000.001,55000.001,80000.001},{0,105,555,1005,2755,5505,13505})</f>
        <v>69335</v>
      </c>
      <c r="AW72" s="2">
        <f>12*ROUND(MAX(($B72-3500)*{0.03,0.1,0.2,0.25,0.3,0.35,0.45}-{0,105,555,1005,2755,5505,13505},0),2)+LOOKUP(AW$2/12,{0,1500.001,4500.001,9000.001,35000.001,55000.001,80000.001},{0.03,0.1,0.2,0.25,0.3,0.35,0.45})*AW$2-LOOKUP(AW$2/12,{0,1500.001,4500.001,9000.001,35000.001,55000.001,80000.001},{0,105,555,1005,2755,5505,13505})</f>
        <v>74885</v>
      </c>
      <c r="AX72" s="2">
        <f>12*ROUND(MAX(($B72-3500)*{0.03,0.1,0.2,0.25,0.3,0.35,0.45}-{0,105,555,1005,2755,5505,13505},0),2)+LOOKUP(AX$2/12,{0,1500.001,4500.001,9000.001,35000.001,55000.001,80000.001},{0.03,0.1,0.2,0.25,0.3,0.35,0.45})*AX$2-LOOKUP(AX$2/12,{0,1500.001,4500.001,9000.001,35000.001,55000.001,80000.001},{0,105,555,1005,2755,5505,13505})</f>
        <v>75885</v>
      </c>
      <c r="AY72" s="2">
        <f>12*ROUND(MAX(($B72-3500)*{0.03,0.1,0.2,0.25,0.3,0.35,0.45}-{0,105,555,1005,2755,5505,13505},0),2)+LOOKUP(AY$2/12,{0,1500.001,4500.001,9000.001,35000.001,55000.001,80000.001},{0.03,0.1,0.2,0.25,0.3,0.35,0.45})*AY$2-LOOKUP(AY$2/12,{0,1500.001,4500.001,9000.001,35000.001,55000.001,80000.001},{0,105,555,1005,2755,5505,13505})</f>
        <v>76885</v>
      </c>
      <c r="AZ72" s="2">
        <f>12*ROUND(MAX(($B72-3500)*{0.03,0.1,0.2,0.25,0.3,0.35,0.45}-{0,105,555,1005,2755,5505,13505},0),2)+LOOKUP(AZ$2/12,{0,1500.001,4500.001,9000.001,35000.001,55000.001,80000.001},{0.03,0.1,0.2,0.25,0.3,0.35,0.45})*AZ$2-LOOKUP(AZ$2/12,{0,1500.001,4500.001,9000.001,35000.001,55000.001,80000.001},{0,105,555,1005,2755,5505,13505})</f>
        <v>77885</v>
      </c>
      <c r="BA72" s="2">
        <f>12*ROUND(MAX(($B72-3500)*{0.03,0.1,0.2,0.25,0.3,0.35,0.45}-{0,105,555,1005,2755,5505,13505},0),2)+LOOKUP(BA$2/12,{0,1500.001,4500.001,9000.001,35000.001,55000.001,80000.001},{0.03,0.1,0.2,0.25,0.3,0.35,0.45})*BA$2-LOOKUP(BA$2/12,{0,1500.001,4500.001,9000.001,35000.001,55000.001,80000.001},{0,105,555,1005,2755,5505,13505})</f>
        <v>78885</v>
      </c>
      <c r="BB72" s="2">
        <f>12*ROUND(MAX(($B72-3500)*{0.03,0.1,0.2,0.25,0.3,0.35,0.45}-{0,105,555,1005,2755,5505,13505},0),2)+LOOKUP(BB$2/12,{0,1500.001,4500.001,9000.001,35000.001,55000.001,80000.001},{0.03,0.1,0.2,0.25,0.3,0.35,0.45})*BB$2-LOOKUP(BB$2/12,{0,1500.001,4500.001,9000.001,35000.001,55000.001,80000.001},{0,105,555,1005,2755,5505,13505})</f>
        <v>79885</v>
      </c>
      <c r="BC72" s="2">
        <f>12*ROUND(MAX(($B72-3500)*{0.03,0.1,0.2,0.25,0.3,0.35,0.45}-{0,105,555,1005,2755,5505,13505},0),2)+LOOKUP(BC$2/12,{0,1500.001,4500.001,9000.001,35000.001,55000.001,80000.001},{0.03,0.1,0.2,0.25,0.3,0.35,0.45})*BC$2-LOOKUP(BC$2/12,{0,1500.001,4500.001,9000.001,35000.001,55000.001,80000.001},{0,105,555,1005,2755,5505,13505})</f>
        <v>80885</v>
      </c>
      <c r="BD72" s="2">
        <f>12*ROUND(MAX(($B72-3500)*{0.03,0.1,0.2,0.25,0.3,0.35,0.45}-{0,105,555,1005,2755,5505,13505},0),2)+LOOKUP(BD$2/12,{0,1500.001,4500.001,9000.001,35000.001,55000.001,80000.001},{0.03,0.1,0.2,0.25,0.3,0.35,0.45})*BD$2-LOOKUP(BD$2/12,{0,1500.001,4500.001,9000.001,35000.001,55000.001,80000.001},{0,105,555,1005,2755,5505,13505})</f>
        <v>81885</v>
      </c>
      <c r="BE72" s="2">
        <f>12*ROUND(MAX(($B72-3500)*{0.03,0.1,0.2,0.25,0.3,0.35,0.45}-{0,105,555,1005,2755,5505,13505},0),2)+LOOKUP(BE$2/12,{0,1500.001,4500.001,9000.001,35000.001,55000.001,80000.001},{0.03,0.1,0.2,0.25,0.3,0.35,0.45})*BE$2-LOOKUP(BE$2/12,{0,1500.001,4500.001,9000.001,35000.001,55000.001,80000.001},{0,105,555,1005,2755,5505,13505})</f>
        <v>82885</v>
      </c>
      <c r="BF72" s="2">
        <f>12*ROUND(MAX(($B72-3500)*{0.03,0.1,0.2,0.25,0.3,0.35,0.45}-{0,105,555,1005,2755,5505,13505},0),2)+LOOKUP(BF$2/12,{0,1500.001,4500.001,9000.001,35000.001,55000.001,80000.001},{0.03,0.1,0.2,0.25,0.3,0.35,0.45})*BF$2-LOOKUP(BF$2/12,{0,1500.001,4500.001,9000.001,35000.001,55000.001,80000.001},{0,105,555,1005,2755,5505,13505})</f>
        <v>83885</v>
      </c>
    </row>
    <row r="73" spans="1:58">
      <c r="A73" s="21"/>
      <c r="B73" s="22">
        <v>30000</v>
      </c>
      <c r="C73" s="27">
        <f>12*ROUND(MAX(($B73-3500)*{0.03,0.1,0.2,0.25,0.3,0.35,0.45}-{0,105,555,1005,2755,5505,13505},0),2)+LOOKUP(C$2/12,{0,1500.001,4500.001,9000.001,35000.001,55000.001,80000.001},{0.03,0.1,0.2,0.25,0.3,0.35,0.45})*C$2-LOOKUP(C$2/12,{0,1500.001,4500.001,9000.001,35000.001,55000.001,80000.001},{0,105,555,1005,2755,5505,13505})</f>
        <v>67440</v>
      </c>
      <c r="D73" s="27">
        <f>12*ROUND(MAX(($B73-3500)*{0.03,0.1,0.2,0.25,0.3,0.35,0.45}-{0,105,555,1005,2755,5505,13505},0),2)+LOOKUP(D$2/12,{0,1500.001,4500.001,9000.001,35000.001,55000.001,80000.001},{0.03,0.1,0.2,0.25,0.3,0.35,0.45})*D$2-LOOKUP(D$2/12,{0,1500.001,4500.001,9000.001,35000.001,55000.001,80000.001},{0,105,555,1005,2755,5505,13505})</f>
        <v>67446</v>
      </c>
      <c r="E73" s="27">
        <f>12*ROUND(MAX(($B73-3500)*{0.03,0.1,0.2,0.25,0.3,0.35,0.45}-{0,105,555,1005,2755,5505,13505},0),2)+LOOKUP(E$2/12,{0,1500.001,4500.001,9000.001,35000.001,55000.001,80000.001},{0.03,0.1,0.2,0.25,0.3,0.35,0.45})*E$2-LOOKUP(E$2/12,{0,1500.001,4500.001,9000.001,35000.001,55000.001,80000.001},{0,105,555,1005,2755,5505,13505})</f>
        <v>67452</v>
      </c>
      <c r="F73" s="27">
        <f>12*ROUND(MAX(($B73-3500)*{0.03,0.1,0.2,0.25,0.3,0.35,0.45}-{0,105,555,1005,2755,5505,13505},0),2)+LOOKUP(F$2/12,{0,1500.001,4500.001,9000.001,35000.001,55000.001,80000.001},{0.03,0.1,0.2,0.25,0.3,0.35,0.45})*F$2-LOOKUP(F$2/12,{0,1500.001,4500.001,9000.001,35000.001,55000.001,80000.001},{0,105,555,1005,2755,5505,13505})</f>
        <v>67458</v>
      </c>
      <c r="G73" s="27">
        <f>12*ROUND(MAX(($B73-3500)*{0.03,0.1,0.2,0.25,0.3,0.35,0.45}-{0,105,555,1005,2755,5505,13505},0),2)+LOOKUP(G$2/12,{0,1500.001,4500.001,9000.001,35000.001,55000.001,80000.001},{0.03,0.1,0.2,0.25,0.3,0.35,0.45})*G$2-LOOKUP(G$2/12,{0,1500.001,4500.001,9000.001,35000.001,55000.001,80000.001},{0,105,555,1005,2755,5505,13505})</f>
        <v>67464</v>
      </c>
      <c r="H73" s="27">
        <f>12*ROUND(MAX(($B73-3500)*{0.03,0.1,0.2,0.25,0.3,0.35,0.45}-{0,105,555,1005,2755,5505,13505},0),2)+LOOKUP(H$2/12,{0,1500.001,4500.001,9000.001,35000.001,55000.001,80000.001},{0.03,0.1,0.2,0.25,0.3,0.35,0.45})*H$2-LOOKUP(H$2/12,{0,1500.001,4500.001,9000.001,35000.001,55000.001,80000.001},{0,105,555,1005,2755,5505,13505})</f>
        <v>67470</v>
      </c>
      <c r="I73" s="27">
        <f>12*ROUND(MAX(($B73-3500)*{0.03,0.1,0.2,0.25,0.3,0.35,0.45}-{0,105,555,1005,2755,5505,13505},0),2)+LOOKUP(I$2/12,{0,1500.001,4500.001,9000.001,35000.001,55000.001,80000.001},{0.03,0.1,0.2,0.25,0.3,0.35,0.45})*I$2-LOOKUP(I$2/12,{0,1500.001,4500.001,9000.001,35000.001,55000.001,80000.001},{0,105,555,1005,2755,5505,13505})</f>
        <v>67476</v>
      </c>
      <c r="J73" s="27">
        <f>12*ROUND(MAX(($B73-3500)*{0.03,0.1,0.2,0.25,0.3,0.35,0.45}-{0,105,555,1005,2755,5505,13505},0),2)+LOOKUP(J$2/12,{0,1500.001,4500.001,9000.001,35000.001,55000.001,80000.001},{0.03,0.1,0.2,0.25,0.3,0.35,0.45})*J$2-LOOKUP(J$2/12,{0,1500.001,4500.001,9000.001,35000.001,55000.001,80000.001},{0,105,555,1005,2755,5505,13505})</f>
        <v>67482</v>
      </c>
      <c r="K73" s="27">
        <f>12*ROUND(MAX(($B73-3500)*{0.03,0.1,0.2,0.25,0.3,0.35,0.45}-{0,105,555,1005,2755,5505,13505},0),2)+LOOKUP(K$2/12,{0,1500.001,4500.001,9000.001,35000.001,55000.001,80000.001},{0.03,0.1,0.2,0.25,0.3,0.35,0.45})*K$2-LOOKUP(K$2/12,{0,1500.001,4500.001,9000.001,35000.001,55000.001,80000.001},{0,105,555,1005,2755,5505,13505})</f>
        <v>67488</v>
      </c>
      <c r="L73" s="27">
        <f>12*ROUND(MAX(($B73-3500)*{0.03,0.1,0.2,0.25,0.3,0.35,0.45}-{0,105,555,1005,2755,5505,13505},0),2)+LOOKUP(L$2/12,{0,1500.001,4500.001,9000.001,35000.001,55000.001,80000.001},{0.03,0.1,0.2,0.25,0.3,0.35,0.45})*L$2-LOOKUP(L$2/12,{0,1500.001,4500.001,9000.001,35000.001,55000.001,80000.001},{0,105,555,1005,2755,5505,13505})</f>
        <v>67494</v>
      </c>
      <c r="M73" s="13">
        <f>12*ROUND(MAX(($B73-3500)*{0.03,0.1,0.2,0.25,0.3,0.35,0.45}-{0,105,555,1005,2755,5505,13505},0),2)+LOOKUP(M$2/12,{0,1500.001,4500.001,9000.001,35000.001,55000.001,80000.001},{0.03,0.1,0.2,0.25,0.3,0.35,0.45})*M$2-LOOKUP(M$2/12,{0,1500.001,4500.001,9000.001,35000.001,55000.001,80000.001},{0,105,555,1005,2755,5505,13505})</f>
        <v>67500</v>
      </c>
      <c r="N73" s="27">
        <f>12*ROUND(MAX(($B73-3500)*{0.03,0.1,0.2,0.25,0.3,0.35,0.45}-{0,105,555,1005,2755,5505,13505},0),2)+LOOKUP(N$2/12,{0,1500.001,4500.001,9000.001,35000.001,55000.001,80000.001},{0.03,0.1,0.2,0.25,0.3,0.35,0.45})*N$2-LOOKUP(N$2/12,{0,1500.001,4500.001,9000.001,35000.001,55000.001,80000.001},{0,105,555,1005,2755,5505,13505})</f>
        <v>67515</v>
      </c>
      <c r="O73" s="27">
        <f>12*ROUND(MAX(($B73-3500)*{0.03,0.1,0.2,0.25,0.3,0.35,0.45}-{0,105,555,1005,2755,5505,13505},0),2)+LOOKUP(O$2/12,{0,1500.001,4500.001,9000.001,35000.001,55000.001,80000.001},{0.03,0.1,0.2,0.25,0.3,0.35,0.45})*O$2-LOOKUP(O$2/12,{0,1500.001,4500.001,9000.001,35000.001,55000.001,80000.001},{0,105,555,1005,2755,5505,13505})</f>
        <v>67530</v>
      </c>
      <c r="P73" s="27">
        <f>12*ROUND(MAX(($B73-3500)*{0.03,0.1,0.2,0.25,0.3,0.35,0.45}-{0,105,555,1005,2755,5505,13505},0),2)+LOOKUP(P$2/12,{0,1500.001,4500.001,9000.001,35000.001,55000.001,80000.001},{0.03,0.1,0.2,0.25,0.3,0.35,0.45})*P$2-LOOKUP(P$2/12,{0,1500.001,4500.001,9000.001,35000.001,55000.001,80000.001},{0,105,555,1005,2755,5505,13505})</f>
        <v>67545</v>
      </c>
      <c r="Q73" s="27">
        <f>12*ROUND(MAX(($B73-3500)*{0.03,0.1,0.2,0.25,0.3,0.35,0.45}-{0,105,555,1005,2755,5505,13505},0),2)+LOOKUP(Q$2/12,{0,1500.001,4500.001,9000.001,35000.001,55000.001,80000.001},{0.03,0.1,0.2,0.25,0.3,0.35,0.45})*Q$2-LOOKUP(Q$2/12,{0,1500.001,4500.001,9000.001,35000.001,55000.001,80000.001},{0,105,555,1005,2755,5505,13505})</f>
        <v>67560</v>
      </c>
      <c r="R73" s="27">
        <f>12*ROUND(MAX(($B73-3500)*{0.03,0.1,0.2,0.25,0.3,0.35,0.45}-{0,105,555,1005,2755,5505,13505},0),2)+LOOKUP(R$2/12,{0,1500.001,4500.001,9000.001,35000.001,55000.001,80000.001},{0.03,0.1,0.2,0.25,0.3,0.35,0.45})*R$2-LOOKUP(R$2/12,{0,1500.001,4500.001,9000.001,35000.001,55000.001,80000.001},{0,105,555,1005,2755,5505,13505})</f>
        <v>67575</v>
      </c>
      <c r="S73" s="27">
        <f>12*ROUND(MAX(($B73-3500)*{0.03,0.1,0.2,0.25,0.3,0.35,0.45}-{0,105,555,1005,2755,5505,13505},0),2)+LOOKUP(S$2/12,{0,1500.001,4500.001,9000.001,35000.001,55000.001,80000.001},{0.03,0.1,0.2,0.25,0.3,0.35,0.45})*S$2-LOOKUP(S$2/12,{0,1500.001,4500.001,9000.001,35000.001,55000.001,80000.001},{0,105,555,1005,2755,5505,13505})</f>
        <v>67590</v>
      </c>
      <c r="T73" s="2">
        <f>12*ROUND(MAX(($B73-3500)*{0.03,0.1,0.2,0.25,0.3,0.35,0.45}-{0,105,555,1005,2755,5505,13505},0),2)+LOOKUP(T$2/12,{0,1500.001,4500.001,9000.001,35000.001,55000.001,80000.001},{0.03,0.1,0.2,0.25,0.3,0.35,0.45})*T$2-LOOKUP(T$2/12,{0,1500.001,4500.001,9000.001,35000.001,55000.001,80000.001},{0,105,555,1005,2755,5505,13505})</f>
        <v>67605</v>
      </c>
      <c r="U73" s="2">
        <f>12*ROUND(MAX(($B73-3500)*{0.03,0.1,0.2,0.25,0.3,0.35,0.45}-{0,105,555,1005,2755,5505,13505},0),2)+LOOKUP(U$2/12,{0,1500.001,4500.001,9000.001,35000.001,55000.001,80000.001},{0.03,0.1,0.2,0.25,0.3,0.35,0.45})*U$2-LOOKUP(U$2/12,{0,1500.001,4500.001,9000.001,35000.001,55000.001,80000.001},{0,105,555,1005,2755,5505,13505})</f>
        <v>67620</v>
      </c>
      <c r="V73" s="2">
        <f>12*ROUND(MAX(($B73-3500)*{0.03,0.1,0.2,0.25,0.3,0.35,0.45}-{0,105,555,1005,2755,5505,13505},0),2)+LOOKUP(V$2/12,{0,1500.001,4500.001,9000.001,35000.001,55000.001,80000.001},{0.03,0.1,0.2,0.25,0.3,0.35,0.45})*V$2-LOOKUP(V$2/12,{0,1500.001,4500.001,9000.001,35000.001,55000.001,80000.001},{0,105,555,1005,2755,5505,13505})</f>
        <v>67635</v>
      </c>
      <c r="W73" s="2">
        <f>12*ROUND(MAX(($B73-3500)*{0.03,0.1,0.2,0.25,0.3,0.35,0.45}-{0,105,555,1005,2755,5505,13505},0),2)+LOOKUP(W$2/12,{0,1500.001,4500.001,9000.001,35000.001,55000.001,80000.001},{0.03,0.1,0.2,0.25,0.3,0.35,0.45})*W$2-LOOKUP(W$2/12,{0,1500.001,4500.001,9000.001,35000.001,55000.001,80000.001},{0,105,555,1005,2755,5505,13505})</f>
        <v>67650</v>
      </c>
      <c r="X73" s="2">
        <f>12*ROUND(MAX(($B73-3500)*{0.03,0.1,0.2,0.25,0.3,0.35,0.45}-{0,105,555,1005,2755,5505,13505},0),2)+LOOKUP(X$2/12,{0,1500.001,4500.001,9000.001,35000.001,55000.001,80000.001},{0.03,0.1,0.2,0.25,0.3,0.35,0.45})*X$2-LOOKUP(X$2/12,{0,1500.001,4500.001,9000.001,35000.001,55000.001,80000.001},{0,105,555,1005,2755,5505,13505})</f>
        <v>67665</v>
      </c>
      <c r="Y73" s="2">
        <f>12*ROUND(MAX(($B73-3500)*{0.03,0.1,0.2,0.25,0.3,0.35,0.45}-{0,105,555,1005,2755,5505,13505},0),2)+LOOKUP(Y$2/12,{0,1500.001,4500.001,9000.001,35000.001,55000.001,80000.001},{0.03,0.1,0.2,0.25,0.3,0.35,0.45})*Y$2-LOOKUP(Y$2/12,{0,1500.001,4500.001,9000.001,35000.001,55000.001,80000.001},{0,105,555,1005,2755,5505,13505})</f>
        <v>67680</v>
      </c>
      <c r="Z73" s="2">
        <f>12*ROUND(MAX(($B73-3500)*{0.03,0.1,0.2,0.25,0.3,0.35,0.45}-{0,105,555,1005,2755,5505,13505},0),2)+LOOKUP(Z$2/12,{0,1500.001,4500.001,9000.001,35000.001,55000.001,80000.001},{0.03,0.1,0.2,0.25,0.3,0.35,0.45})*Z$2-LOOKUP(Z$2/12,{0,1500.001,4500.001,9000.001,35000.001,55000.001,80000.001},{0,105,555,1005,2755,5505,13505})</f>
        <v>67695</v>
      </c>
      <c r="AA73" s="2">
        <f>12*ROUND(MAX(($B73-3500)*{0.03,0.1,0.2,0.25,0.3,0.35,0.45}-{0,105,555,1005,2755,5505,13505},0),2)+LOOKUP(AA$2/12,{0,1500.001,4500.001,9000.001,35000.001,55000.001,80000.001},{0.03,0.1,0.2,0.25,0.3,0.35,0.45})*AA$2-LOOKUP(AA$2/12,{0,1500.001,4500.001,9000.001,35000.001,55000.001,80000.001},{0,105,555,1005,2755,5505,13505})</f>
        <v>67710</v>
      </c>
      <c r="AB73" s="2">
        <f>12*ROUND(MAX(($B73-3500)*{0.03,0.1,0.2,0.25,0.3,0.35,0.45}-{0,105,555,1005,2755,5505,13505},0),2)+LOOKUP(AB$2/12,{0,1500.001,4500.001,9000.001,35000.001,55000.001,80000.001},{0.03,0.1,0.2,0.25,0.3,0.35,0.45})*AB$2-LOOKUP(AB$2/12,{0,1500.001,4500.001,9000.001,35000.001,55000.001,80000.001},{0,105,555,1005,2755,5505,13505})</f>
        <v>67725</v>
      </c>
      <c r="AC73" s="12">
        <f>12*ROUND(MAX(($B73-3500)*{0.03,0.1,0.2,0.25,0.3,0.35,0.45}-{0,105,555,1005,2755,5505,13505},0),2)+LOOKUP(AC$2/12,{0,1500.001,4500.001,9000.001,35000.001,55000.001,80000.001},{0.03,0.1,0.2,0.25,0.3,0.35,0.45})*AC$2-LOOKUP(AC$2/12,{0,1500.001,4500.001,9000.001,35000.001,55000.001,80000.001},{0,105,555,1005,2755,5505,13505})</f>
        <v>67740</v>
      </c>
      <c r="AD73" s="2">
        <f>12*ROUND(MAX(($B73-3500)*{0.03,0.1,0.2,0.25,0.3,0.35,0.45}-{0,105,555,1005,2755,5505,13505},0),2)+LOOKUP(AD$2/12,{0,1500.001,4500.001,9000.001,35000.001,55000.001,80000.001},{0.03,0.1,0.2,0.25,0.3,0.35,0.45})*AD$2-LOOKUP(AD$2/12,{0,1500.001,4500.001,9000.001,35000.001,55000.001,80000.001},{0,105,555,1005,2755,5505,13505})</f>
        <v>67770</v>
      </c>
      <c r="AE73" s="2">
        <f>12*ROUND(MAX(($B73-3500)*{0.03,0.1,0.2,0.25,0.3,0.35,0.45}-{0,105,555,1005,2755,5505,13505},0),2)+LOOKUP(AE$2/12,{0,1500.001,4500.001,9000.001,35000.001,55000.001,80000.001},{0.03,0.1,0.2,0.25,0.3,0.35,0.45})*AE$2-LOOKUP(AE$2/12,{0,1500.001,4500.001,9000.001,35000.001,55000.001,80000.001},{0,105,555,1005,2755,5505,13505})</f>
        <v>67800</v>
      </c>
      <c r="AF73" s="2">
        <f>12*ROUND(MAX(($B73-3500)*{0.03,0.1,0.2,0.25,0.3,0.35,0.45}-{0,105,555,1005,2755,5505,13505},0),2)+LOOKUP(AF$2/12,{0,1500.001,4500.001,9000.001,35000.001,55000.001,80000.001},{0.03,0.1,0.2,0.25,0.3,0.35,0.45})*AF$2-LOOKUP(AF$2/12,{0,1500.001,4500.001,9000.001,35000.001,55000.001,80000.001},{0,105,555,1005,2755,5505,13505})</f>
        <v>67830</v>
      </c>
      <c r="AG73" s="2">
        <f>12*ROUND(MAX(($B73-3500)*{0.03,0.1,0.2,0.25,0.3,0.35,0.45}-{0,105,555,1005,2755,5505,13505},0),2)+LOOKUP(AG$2/12,{0,1500.001,4500.001,9000.001,35000.001,55000.001,80000.001},{0.03,0.1,0.2,0.25,0.3,0.35,0.45})*AG$2-LOOKUP(AG$2/12,{0,1500.001,4500.001,9000.001,35000.001,55000.001,80000.001},{0,105,555,1005,2755,5505,13505})</f>
        <v>67860</v>
      </c>
      <c r="AH73" s="2">
        <f>12*ROUND(MAX(($B73-3500)*{0.03,0.1,0.2,0.25,0.3,0.35,0.45}-{0,105,555,1005,2755,5505,13505},0),2)+LOOKUP(AH$2/12,{0,1500.001,4500.001,9000.001,35000.001,55000.001,80000.001},{0.03,0.1,0.2,0.25,0.3,0.35,0.45})*AH$2-LOOKUP(AH$2/12,{0,1500.001,4500.001,9000.001,35000.001,55000.001,80000.001},{0,105,555,1005,2755,5505,13505})</f>
        <v>67890</v>
      </c>
      <c r="AI73" s="2">
        <f>12*ROUND(MAX(($B73-3500)*{0.03,0.1,0.2,0.25,0.3,0.35,0.45}-{0,105,555,1005,2755,5505,13505},0),2)+LOOKUP(AI$2/12,{0,1500.001,4500.001,9000.001,35000.001,55000.001,80000.001},{0.03,0.1,0.2,0.25,0.3,0.35,0.45})*AI$2-LOOKUP(AI$2/12,{0,1500.001,4500.001,9000.001,35000.001,55000.001,80000.001},{0,105,555,1005,2755,5505,13505})</f>
        <v>67920</v>
      </c>
      <c r="AJ73" s="2">
        <f>12*ROUND(MAX(($B73-3500)*{0.03,0.1,0.2,0.25,0.3,0.35,0.45}-{0,105,555,1005,2755,5505,13505},0),2)+LOOKUP(AJ$2/12,{0,1500.001,4500.001,9000.001,35000.001,55000.001,80000.001},{0.03,0.1,0.2,0.25,0.3,0.35,0.45})*AJ$2-LOOKUP(AJ$2/12,{0,1500.001,4500.001,9000.001,35000.001,55000.001,80000.001},{0,105,555,1005,2755,5505,13505})</f>
        <v>67950</v>
      </c>
      <c r="AK73" s="2">
        <f>12*ROUND(MAX(($B73-3500)*{0.03,0.1,0.2,0.25,0.3,0.35,0.45}-{0,105,555,1005,2755,5505,13505},0),2)+LOOKUP(AK$2/12,{0,1500.001,4500.001,9000.001,35000.001,55000.001,80000.001},{0.03,0.1,0.2,0.25,0.3,0.35,0.45})*AK$2-LOOKUP(AK$2/12,{0,1500.001,4500.001,9000.001,35000.001,55000.001,80000.001},{0,105,555,1005,2755,5505,13505})</f>
        <v>67980</v>
      </c>
      <c r="AL73" s="2">
        <f>12*ROUND(MAX(($B73-3500)*{0.03,0.1,0.2,0.25,0.3,0.35,0.45}-{0,105,555,1005,2755,5505,13505},0),2)+LOOKUP(AL$2/12,{0,1500.001,4500.001,9000.001,35000.001,55000.001,80000.001},{0.03,0.1,0.2,0.25,0.3,0.35,0.45})*AL$2-LOOKUP(AL$2/12,{0,1500.001,4500.001,9000.001,35000.001,55000.001,80000.001},{0,105,555,1005,2755,5505,13505})</f>
        <v>69235</v>
      </c>
      <c r="AM73" s="2">
        <f>12*ROUND(MAX(($B73-3500)*{0.03,0.1,0.2,0.25,0.3,0.35,0.45}-{0,105,555,1005,2755,5505,13505},0),2)+LOOKUP(AM$2/12,{0,1500.001,4500.001,9000.001,35000.001,55000.001,80000.001},{0.03,0.1,0.2,0.25,0.3,0.35,0.45})*AM$2-LOOKUP(AM$2/12,{0,1500.001,4500.001,9000.001,35000.001,55000.001,80000.001},{0,105,555,1005,2755,5505,13505})</f>
        <v>69335</v>
      </c>
      <c r="AN73" s="2">
        <f>12*ROUND(MAX(($B73-3500)*{0.03,0.1,0.2,0.25,0.3,0.35,0.45}-{0,105,555,1005,2755,5505,13505},0),2)+LOOKUP(AN$2/12,{0,1500.001,4500.001,9000.001,35000.001,55000.001,80000.001},{0.03,0.1,0.2,0.25,0.3,0.35,0.45})*AN$2-LOOKUP(AN$2/12,{0,1500.001,4500.001,9000.001,35000.001,55000.001,80000.001},{0,105,555,1005,2755,5505,13505})</f>
        <v>69535</v>
      </c>
      <c r="AO73" s="2">
        <f>12*ROUND(MAX(($B73-3500)*{0.03,0.1,0.2,0.25,0.3,0.35,0.45}-{0,105,555,1005,2755,5505,13505},0),2)+LOOKUP(AO$2/12,{0,1500.001,4500.001,9000.001,35000.001,55000.001,80000.001},{0.03,0.1,0.2,0.25,0.3,0.35,0.45})*AO$2-LOOKUP(AO$2/12,{0,1500.001,4500.001,9000.001,35000.001,55000.001,80000.001},{0,105,555,1005,2755,5505,13505})</f>
        <v>69735</v>
      </c>
      <c r="AP73" s="2">
        <f>12*ROUND(MAX(($B73-3500)*{0.03,0.1,0.2,0.25,0.3,0.35,0.45}-{0,105,555,1005,2755,5505,13505},0),2)+LOOKUP(AP$2/12,{0,1500.001,4500.001,9000.001,35000.001,55000.001,80000.001},{0.03,0.1,0.2,0.25,0.3,0.35,0.45})*AP$2-LOOKUP(AP$2/12,{0,1500.001,4500.001,9000.001,35000.001,55000.001,80000.001},{0,105,555,1005,2755,5505,13505})</f>
        <v>69935</v>
      </c>
      <c r="AQ73" s="2">
        <f>12*ROUND(MAX(($B73-3500)*{0.03,0.1,0.2,0.25,0.3,0.35,0.45}-{0,105,555,1005,2755,5505,13505},0),2)+LOOKUP(AQ$2/12,{0,1500.001,4500.001,9000.001,35000.001,55000.001,80000.001},{0.03,0.1,0.2,0.25,0.3,0.35,0.45})*AQ$2-LOOKUP(AQ$2/12,{0,1500.001,4500.001,9000.001,35000.001,55000.001,80000.001},{0,105,555,1005,2755,5505,13505})</f>
        <v>70135</v>
      </c>
      <c r="AR73" s="2">
        <f>12*ROUND(MAX(($B73-3500)*{0.03,0.1,0.2,0.25,0.3,0.35,0.45}-{0,105,555,1005,2755,5505,13505},0),2)+LOOKUP(AR$2/12,{0,1500.001,4500.001,9000.001,35000.001,55000.001,80000.001},{0.03,0.1,0.2,0.25,0.3,0.35,0.45})*AR$2-LOOKUP(AR$2/12,{0,1500.001,4500.001,9000.001,35000.001,55000.001,80000.001},{0,105,555,1005,2755,5505,13505})</f>
        <v>70335</v>
      </c>
      <c r="AS73" s="2">
        <f>12*ROUND(MAX(($B73-3500)*{0.03,0.1,0.2,0.25,0.3,0.35,0.45}-{0,105,555,1005,2755,5505,13505},0),2)+LOOKUP(AS$2/12,{0,1500.001,4500.001,9000.001,35000.001,55000.001,80000.001},{0.03,0.1,0.2,0.25,0.3,0.35,0.45})*AS$2-LOOKUP(AS$2/12,{0,1500.001,4500.001,9000.001,35000.001,55000.001,80000.001},{0,105,555,1005,2755,5505,13505})</f>
        <v>70835</v>
      </c>
      <c r="AT73" s="12">
        <f>12*ROUND(MAX(($B73-3500)*{0.03,0.1,0.2,0.25,0.3,0.35,0.45}-{0,105,555,1005,2755,5505,13505},0),2)+LOOKUP(AT$2/12,{0,1500.001,4500.001,9000.001,35000.001,55000.001,80000.001},{0.03,0.1,0.2,0.25,0.3,0.35,0.45})*AT$2-LOOKUP(AT$2/12,{0,1500.001,4500.001,9000.001,35000.001,55000.001,80000.001},{0,105,555,1005,2755,5505,13505})</f>
        <v>71335</v>
      </c>
      <c r="AU73" s="2">
        <f>12*ROUND(MAX(($B73-3500)*{0.03,0.1,0.2,0.25,0.3,0.35,0.45}-{0,105,555,1005,2755,5505,13505},0),2)+LOOKUP(AU$2/12,{0,1500.001,4500.001,9000.001,35000.001,55000.001,80000.001},{0.03,0.1,0.2,0.25,0.3,0.35,0.45})*AU$2-LOOKUP(AU$2/12,{0,1500.001,4500.001,9000.001,35000.001,55000.001,80000.001},{0,105,555,1005,2755,5505,13505})</f>
        <v>71835</v>
      </c>
      <c r="AV73" s="2">
        <f>12*ROUND(MAX(($B73-3500)*{0.03,0.1,0.2,0.25,0.3,0.35,0.45}-{0,105,555,1005,2755,5505,13505},0),2)+LOOKUP(AV$2/12,{0,1500.001,4500.001,9000.001,35000.001,55000.001,80000.001},{0.03,0.1,0.2,0.25,0.3,0.35,0.45})*AV$2-LOOKUP(AV$2/12,{0,1500.001,4500.001,9000.001,35000.001,55000.001,80000.001},{0,105,555,1005,2755,5505,13505})</f>
        <v>72335</v>
      </c>
      <c r="AW73" s="2">
        <f>12*ROUND(MAX(($B73-3500)*{0.03,0.1,0.2,0.25,0.3,0.35,0.45}-{0,105,555,1005,2755,5505,13505},0),2)+LOOKUP(AW$2/12,{0,1500.001,4500.001,9000.001,35000.001,55000.001,80000.001},{0.03,0.1,0.2,0.25,0.3,0.35,0.45})*AW$2-LOOKUP(AW$2/12,{0,1500.001,4500.001,9000.001,35000.001,55000.001,80000.001},{0,105,555,1005,2755,5505,13505})</f>
        <v>77885</v>
      </c>
      <c r="AX73" s="2">
        <f>12*ROUND(MAX(($B73-3500)*{0.03,0.1,0.2,0.25,0.3,0.35,0.45}-{0,105,555,1005,2755,5505,13505},0),2)+LOOKUP(AX$2/12,{0,1500.001,4500.001,9000.001,35000.001,55000.001,80000.001},{0.03,0.1,0.2,0.25,0.3,0.35,0.45})*AX$2-LOOKUP(AX$2/12,{0,1500.001,4500.001,9000.001,35000.001,55000.001,80000.001},{0,105,555,1005,2755,5505,13505})</f>
        <v>78885</v>
      </c>
      <c r="AY73" s="2">
        <f>12*ROUND(MAX(($B73-3500)*{0.03,0.1,0.2,0.25,0.3,0.35,0.45}-{0,105,555,1005,2755,5505,13505},0),2)+LOOKUP(AY$2/12,{0,1500.001,4500.001,9000.001,35000.001,55000.001,80000.001},{0.03,0.1,0.2,0.25,0.3,0.35,0.45})*AY$2-LOOKUP(AY$2/12,{0,1500.001,4500.001,9000.001,35000.001,55000.001,80000.001},{0,105,555,1005,2755,5505,13505})</f>
        <v>79885</v>
      </c>
      <c r="AZ73" s="2">
        <f>12*ROUND(MAX(($B73-3500)*{0.03,0.1,0.2,0.25,0.3,0.35,0.45}-{0,105,555,1005,2755,5505,13505},0),2)+LOOKUP(AZ$2/12,{0,1500.001,4500.001,9000.001,35000.001,55000.001,80000.001},{0.03,0.1,0.2,0.25,0.3,0.35,0.45})*AZ$2-LOOKUP(AZ$2/12,{0,1500.001,4500.001,9000.001,35000.001,55000.001,80000.001},{0,105,555,1005,2755,5505,13505})</f>
        <v>80885</v>
      </c>
      <c r="BA73" s="2">
        <f>12*ROUND(MAX(($B73-3500)*{0.03,0.1,0.2,0.25,0.3,0.35,0.45}-{0,105,555,1005,2755,5505,13505},0),2)+LOOKUP(BA$2/12,{0,1500.001,4500.001,9000.001,35000.001,55000.001,80000.001},{0.03,0.1,0.2,0.25,0.3,0.35,0.45})*BA$2-LOOKUP(BA$2/12,{0,1500.001,4500.001,9000.001,35000.001,55000.001,80000.001},{0,105,555,1005,2755,5505,13505})</f>
        <v>81885</v>
      </c>
      <c r="BB73" s="2">
        <f>12*ROUND(MAX(($B73-3500)*{0.03,0.1,0.2,0.25,0.3,0.35,0.45}-{0,105,555,1005,2755,5505,13505},0),2)+LOOKUP(BB$2/12,{0,1500.001,4500.001,9000.001,35000.001,55000.001,80000.001},{0.03,0.1,0.2,0.25,0.3,0.35,0.45})*BB$2-LOOKUP(BB$2/12,{0,1500.001,4500.001,9000.001,35000.001,55000.001,80000.001},{0,105,555,1005,2755,5505,13505})</f>
        <v>82885</v>
      </c>
      <c r="BC73" s="2">
        <f>12*ROUND(MAX(($B73-3500)*{0.03,0.1,0.2,0.25,0.3,0.35,0.45}-{0,105,555,1005,2755,5505,13505},0),2)+LOOKUP(BC$2/12,{0,1500.001,4500.001,9000.001,35000.001,55000.001,80000.001},{0.03,0.1,0.2,0.25,0.3,0.35,0.45})*BC$2-LOOKUP(BC$2/12,{0,1500.001,4500.001,9000.001,35000.001,55000.001,80000.001},{0,105,555,1005,2755,5505,13505})</f>
        <v>83885</v>
      </c>
      <c r="BD73" s="2">
        <f>12*ROUND(MAX(($B73-3500)*{0.03,0.1,0.2,0.25,0.3,0.35,0.45}-{0,105,555,1005,2755,5505,13505},0),2)+LOOKUP(BD$2/12,{0,1500.001,4500.001,9000.001,35000.001,55000.001,80000.001},{0.03,0.1,0.2,0.25,0.3,0.35,0.45})*BD$2-LOOKUP(BD$2/12,{0,1500.001,4500.001,9000.001,35000.001,55000.001,80000.001},{0,105,555,1005,2755,5505,13505})</f>
        <v>84885</v>
      </c>
      <c r="BE73" s="2">
        <f>12*ROUND(MAX(($B73-3500)*{0.03,0.1,0.2,0.25,0.3,0.35,0.45}-{0,105,555,1005,2755,5505,13505},0),2)+LOOKUP(BE$2/12,{0,1500.001,4500.001,9000.001,35000.001,55000.001,80000.001},{0.03,0.1,0.2,0.25,0.3,0.35,0.45})*BE$2-LOOKUP(BE$2/12,{0,1500.001,4500.001,9000.001,35000.001,55000.001,80000.001},{0,105,555,1005,2755,5505,13505})</f>
        <v>85885</v>
      </c>
      <c r="BF73" s="2">
        <f>12*ROUND(MAX(($B73-3500)*{0.03,0.1,0.2,0.25,0.3,0.35,0.45}-{0,105,555,1005,2755,5505,13505},0),2)+LOOKUP(BF$2/12,{0,1500.001,4500.001,9000.001,35000.001,55000.001,80000.001},{0.03,0.1,0.2,0.25,0.3,0.35,0.45})*BF$2-LOOKUP(BF$2/12,{0,1500.001,4500.001,9000.001,35000.001,55000.001,80000.001},{0,105,555,1005,2755,5505,13505})</f>
        <v>86885</v>
      </c>
    </row>
    <row r="74" spans="1:58">
      <c r="A74" s="21"/>
      <c r="B74" s="22">
        <v>31000</v>
      </c>
      <c r="C74" s="27">
        <f>12*ROUND(MAX(($B74-3500)*{0.03,0.1,0.2,0.25,0.3,0.35,0.45}-{0,105,555,1005,2755,5505,13505},0),2)+LOOKUP(C$2/12,{0,1500.001,4500.001,9000.001,35000.001,55000.001,80000.001},{0.03,0.1,0.2,0.25,0.3,0.35,0.45})*C$2-LOOKUP(C$2/12,{0,1500.001,4500.001,9000.001,35000.001,55000.001,80000.001},{0,105,555,1005,2755,5505,13505})</f>
        <v>70440</v>
      </c>
      <c r="D74" s="27">
        <f>12*ROUND(MAX(($B74-3500)*{0.03,0.1,0.2,0.25,0.3,0.35,0.45}-{0,105,555,1005,2755,5505,13505},0),2)+LOOKUP(D$2/12,{0,1500.001,4500.001,9000.001,35000.001,55000.001,80000.001},{0.03,0.1,0.2,0.25,0.3,0.35,0.45})*D$2-LOOKUP(D$2/12,{0,1500.001,4500.001,9000.001,35000.001,55000.001,80000.001},{0,105,555,1005,2755,5505,13505})</f>
        <v>70446</v>
      </c>
      <c r="E74" s="27">
        <f>12*ROUND(MAX(($B74-3500)*{0.03,0.1,0.2,0.25,0.3,0.35,0.45}-{0,105,555,1005,2755,5505,13505},0),2)+LOOKUP(E$2/12,{0,1500.001,4500.001,9000.001,35000.001,55000.001,80000.001},{0.03,0.1,0.2,0.25,0.3,0.35,0.45})*E$2-LOOKUP(E$2/12,{0,1500.001,4500.001,9000.001,35000.001,55000.001,80000.001},{0,105,555,1005,2755,5505,13505})</f>
        <v>70452</v>
      </c>
      <c r="F74" s="27">
        <f>12*ROUND(MAX(($B74-3500)*{0.03,0.1,0.2,0.25,0.3,0.35,0.45}-{0,105,555,1005,2755,5505,13505},0),2)+LOOKUP(F$2/12,{0,1500.001,4500.001,9000.001,35000.001,55000.001,80000.001},{0.03,0.1,0.2,0.25,0.3,0.35,0.45})*F$2-LOOKUP(F$2/12,{0,1500.001,4500.001,9000.001,35000.001,55000.001,80000.001},{0,105,555,1005,2755,5505,13505})</f>
        <v>70458</v>
      </c>
      <c r="G74" s="27">
        <f>12*ROUND(MAX(($B74-3500)*{0.03,0.1,0.2,0.25,0.3,0.35,0.45}-{0,105,555,1005,2755,5505,13505},0),2)+LOOKUP(G$2/12,{0,1500.001,4500.001,9000.001,35000.001,55000.001,80000.001},{0.03,0.1,0.2,0.25,0.3,0.35,0.45})*G$2-LOOKUP(G$2/12,{0,1500.001,4500.001,9000.001,35000.001,55000.001,80000.001},{0,105,555,1005,2755,5505,13505})</f>
        <v>70464</v>
      </c>
      <c r="H74" s="27">
        <f>12*ROUND(MAX(($B74-3500)*{0.03,0.1,0.2,0.25,0.3,0.35,0.45}-{0,105,555,1005,2755,5505,13505},0),2)+LOOKUP(H$2/12,{0,1500.001,4500.001,9000.001,35000.001,55000.001,80000.001},{0.03,0.1,0.2,0.25,0.3,0.35,0.45})*H$2-LOOKUP(H$2/12,{0,1500.001,4500.001,9000.001,35000.001,55000.001,80000.001},{0,105,555,1005,2755,5505,13505})</f>
        <v>70470</v>
      </c>
      <c r="I74" s="27">
        <f>12*ROUND(MAX(($B74-3500)*{0.03,0.1,0.2,0.25,0.3,0.35,0.45}-{0,105,555,1005,2755,5505,13505},0),2)+LOOKUP(I$2/12,{0,1500.001,4500.001,9000.001,35000.001,55000.001,80000.001},{0.03,0.1,0.2,0.25,0.3,0.35,0.45})*I$2-LOOKUP(I$2/12,{0,1500.001,4500.001,9000.001,35000.001,55000.001,80000.001},{0,105,555,1005,2755,5505,13505})</f>
        <v>70476</v>
      </c>
      <c r="J74" s="27">
        <f>12*ROUND(MAX(($B74-3500)*{0.03,0.1,0.2,0.25,0.3,0.35,0.45}-{0,105,555,1005,2755,5505,13505},0),2)+LOOKUP(J$2/12,{0,1500.001,4500.001,9000.001,35000.001,55000.001,80000.001},{0.03,0.1,0.2,0.25,0.3,0.35,0.45})*J$2-LOOKUP(J$2/12,{0,1500.001,4500.001,9000.001,35000.001,55000.001,80000.001},{0,105,555,1005,2755,5505,13505})</f>
        <v>70482</v>
      </c>
      <c r="K74" s="27">
        <f>12*ROUND(MAX(($B74-3500)*{0.03,0.1,0.2,0.25,0.3,0.35,0.45}-{0,105,555,1005,2755,5505,13505},0),2)+LOOKUP(K$2/12,{0,1500.001,4500.001,9000.001,35000.001,55000.001,80000.001},{0.03,0.1,0.2,0.25,0.3,0.35,0.45})*K$2-LOOKUP(K$2/12,{0,1500.001,4500.001,9000.001,35000.001,55000.001,80000.001},{0,105,555,1005,2755,5505,13505})</f>
        <v>70488</v>
      </c>
      <c r="L74" s="27">
        <f>12*ROUND(MAX(($B74-3500)*{0.03,0.1,0.2,0.25,0.3,0.35,0.45}-{0,105,555,1005,2755,5505,13505},0),2)+LOOKUP(L$2/12,{0,1500.001,4500.001,9000.001,35000.001,55000.001,80000.001},{0.03,0.1,0.2,0.25,0.3,0.35,0.45})*L$2-LOOKUP(L$2/12,{0,1500.001,4500.001,9000.001,35000.001,55000.001,80000.001},{0,105,555,1005,2755,5505,13505})</f>
        <v>70494</v>
      </c>
      <c r="M74" s="13">
        <f>12*ROUND(MAX(($B74-3500)*{0.03,0.1,0.2,0.25,0.3,0.35,0.45}-{0,105,555,1005,2755,5505,13505},0),2)+LOOKUP(M$2/12,{0,1500.001,4500.001,9000.001,35000.001,55000.001,80000.001},{0.03,0.1,0.2,0.25,0.3,0.35,0.45})*M$2-LOOKUP(M$2/12,{0,1500.001,4500.001,9000.001,35000.001,55000.001,80000.001},{0,105,555,1005,2755,5505,13505})</f>
        <v>70500</v>
      </c>
      <c r="N74" s="27">
        <f>12*ROUND(MAX(($B74-3500)*{0.03,0.1,0.2,0.25,0.3,0.35,0.45}-{0,105,555,1005,2755,5505,13505},0),2)+LOOKUP(N$2/12,{0,1500.001,4500.001,9000.001,35000.001,55000.001,80000.001},{0.03,0.1,0.2,0.25,0.3,0.35,0.45})*N$2-LOOKUP(N$2/12,{0,1500.001,4500.001,9000.001,35000.001,55000.001,80000.001},{0,105,555,1005,2755,5505,13505})</f>
        <v>70515</v>
      </c>
      <c r="O74" s="27">
        <f>12*ROUND(MAX(($B74-3500)*{0.03,0.1,0.2,0.25,0.3,0.35,0.45}-{0,105,555,1005,2755,5505,13505},0),2)+LOOKUP(O$2/12,{0,1500.001,4500.001,9000.001,35000.001,55000.001,80000.001},{0.03,0.1,0.2,0.25,0.3,0.35,0.45})*O$2-LOOKUP(O$2/12,{0,1500.001,4500.001,9000.001,35000.001,55000.001,80000.001},{0,105,555,1005,2755,5505,13505})</f>
        <v>70530</v>
      </c>
      <c r="P74" s="27">
        <f>12*ROUND(MAX(($B74-3500)*{0.03,0.1,0.2,0.25,0.3,0.35,0.45}-{0,105,555,1005,2755,5505,13505},0),2)+LOOKUP(P$2/12,{0,1500.001,4500.001,9000.001,35000.001,55000.001,80000.001},{0.03,0.1,0.2,0.25,0.3,0.35,0.45})*P$2-LOOKUP(P$2/12,{0,1500.001,4500.001,9000.001,35000.001,55000.001,80000.001},{0,105,555,1005,2755,5505,13505})</f>
        <v>70545</v>
      </c>
      <c r="Q74" s="27">
        <f>12*ROUND(MAX(($B74-3500)*{0.03,0.1,0.2,0.25,0.3,0.35,0.45}-{0,105,555,1005,2755,5505,13505},0),2)+LOOKUP(Q$2/12,{0,1500.001,4500.001,9000.001,35000.001,55000.001,80000.001},{0.03,0.1,0.2,0.25,0.3,0.35,0.45})*Q$2-LOOKUP(Q$2/12,{0,1500.001,4500.001,9000.001,35000.001,55000.001,80000.001},{0,105,555,1005,2755,5505,13505})</f>
        <v>70560</v>
      </c>
      <c r="R74" s="27">
        <f>12*ROUND(MAX(($B74-3500)*{0.03,0.1,0.2,0.25,0.3,0.35,0.45}-{0,105,555,1005,2755,5505,13505},0),2)+LOOKUP(R$2/12,{0,1500.001,4500.001,9000.001,35000.001,55000.001,80000.001},{0.03,0.1,0.2,0.25,0.3,0.35,0.45})*R$2-LOOKUP(R$2/12,{0,1500.001,4500.001,9000.001,35000.001,55000.001,80000.001},{0,105,555,1005,2755,5505,13505})</f>
        <v>70575</v>
      </c>
      <c r="S74" s="27">
        <f>12*ROUND(MAX(($B74-3500)*{0.03,0.1,0.2,0.25,0.3,0.35,0.45}-{0,105,555,1005,2755,5505,13505},0),2)+LOOKUP(S$2/12,{0,1500.001,4500.001,9000.001,35000.001,55000.001,80000.001},{0.03,0.1,0.2,0.25,0.3,0.35,0.45})*S$2-LOOKUP(S$2/12,{0,1500.001,4500.001,9000.001,35000.001,55000.001,80000.001},{0,105,555,1005,2755,5505,13505})</f>
        <v>70590</v>
      </c>
      <c r="T74" s="2">
        <f>12*ROUND(MAX(($B74-3500)*{0.03,0.1,0.2,0.25,0.3,0.35,0.45}-{0,105,555,1005,2755,5505,13505},0),2)+LOOKUP(T$2/12,{0,1500.001,4500.001,9000.001,35000.001,55000.001,80000.001},{0.03,0.1,0.2,0.25,0.3,0.35,0.45})*T$2-LOOKUP(T$2/12,{0,1500.001,4500.001,9000.001,35000.001,55000.001,80000.001},{0,105,555,1005,2755,5505,13505})</f>
        <v>70605</v>
      </c>
      <c r="U74" s="2">
        <f>12*ROUND(MAX(($B74-3500)*{0.03,0.1,0.2,0.25,0.3,0.35,0.45}-{0,105,555,1005,2755,5505,13505},0),2)+LOOKUP(U$2/12,{0,1500.001,4500.001,9000.001,35000.001,55000.001,80000.001},{0.03,0.1,0.2,0.25,0.3,0.35,0.45})*U$2-LOOKUP(U$2/12,{0,1500.001,4500.001,9000.001,35000.001,55000.001,80000.001},{0,105,555,1005,2755,5505,13505})</f>
        <v>70620</v>
      </c>
      <c r="V74" s="2">
        <f>12*ROUND(MAX(($B74-3500)*{0.03,0.1,0.2,0.25,0.3,0.35,0.45}-{0,105,555,1005,2755,5505,13505},0),2)+LOOKUP(V$2/12,{0,1500.001,4500.001,9000.001,35000.001,55000.001,80000.001},{0.03,0.1,0.2,0.25,0.3,0.35,0.45})*V$2-LOOKUP(V$2/12,{0,1500.001,4500.001,9000.001,35000.001,55000.001,80000.001},{0,105,555,1005,2755,5505,13505})</f>
        <v>70635</v>
      </c>
      <c r="W74" s="2">
        <f>12*ROUND(MAX(($B74-3500)*{0.03,0.1,0.2,0.25,0.3,0.35,0.45}-{0,105,555,1005,2755,5505,13505},0),2)+LOOKUP(W$2/12,{0,1500.001,4500.001,9000.001,35000.001,55000.001,80000.001},{0.03,0.1,0.2,0.25,0.3,0.35,0.45})*W$2-LOOKUP(W$2/12,{0,1500.001,4500.001,9000.001,35000.001,55000.001,80000.001},{0,105,555,1005,2755,5505,13505})</f>
        <v>70650</v>
      </c>
      <c r="X74" s="2">
        <f>12*ROUND(MAX(($B74-3500)*{0.03,0.1,0.2,0.25,0.3,0.35,0.45}-{0,105,555,1005,2755,5505,13505},0),2)+LOOKUP(X$2/12,{0,1500.001,4500.001,9000.001,35000.001,55000.001,80000.001},{0.03,0.1,0.2,0.25,0.3,0.35,0.45})*X$2-LOOKUP(X$2/12,{0,1500.001,4500.001,9000.001,35000.001,55000.001,80000.001},{0,105,555,1005,2755,5505,13505})</f>
        <v>70665</v>
      </c>
      <c r="Y74" s="2">
        <f>12*ROUND(MAX(($B74-3500)*{0.03,0.1,0.2,0.25,0.3,0.35,0.45}-{0,105,555,1005,2755,5505,13505},0),2)+LOOKUP(Y$2/12,{0,1500.001,4500.001,9000.001,35000.001,55000.001,80000.001},{0.03,0.1,0.2,0.25,0.3,0.35,0.45})*Y$2-LOOKUP(Y$2/12,{0,1500.001,4500.001,9000.001,35000.001,55000.001,80000.001},{0,105,555,1005,2755,5505,13505})</f>
        <v>70680</v>
      </c>
      <c r="Z74" s="2">
        <f>12*ROUND(MAX(($B74-3500)*{0.03,0.1,0.2,0.25,0.3,0.35,0.45}-{0,105,555,1005,2755,5505,13505},0),2)+LOOKUP(Z$2/12,{0,1500.001,4500.001,9000.001,35000.001,55000.001,80000.001},{0.03,0.1,0.2,0.25,0.3,0.35,0.45})*Z$2-LOOKUP(Z$2/12,{0,1500.001,4500.001,9000.001,35000.001,55000.001,80000.001},{0,105,555,1005,2755,5505,13505})</f>
        <v>70695</v>
      </c>
      <c r="AA74" s="2">
        <f>12*ROUND(MAX(($B74-3500)*{0.03,0.1,0.2,0.25,0.3,0.35,0.45}-{0,105,555,1005,2755,5505,13505},0),2)+LOOKUP(AA$2/12,{0,1500.001,4500.001,9000.001,35000.001,55000.001,80000.001},{0.03,0.1,0.2,0.25,0.3,0.35,0.45})*AA$2-LOOKUP(AA$2/12,{0,1500.001,4500.001,9000.001,35000.001,55000.001,80000.001},{0,105,555,1005,2755,5505,13505})</f>
        <v>70710</v>
      </c>
      <c r="AB74" s="2">
        <f>12*ROUND(MAX(($B74-3500)*{0.03,0.1,0.2,0.25,0.3,0.35,0.45}-{0,105,555,1005,2755,5505,13505},0),2)+LOOKUP(AB$2/12,{0,1500.001,4500.001,9000.001,35000.001,55000.001,80000.001},{0.03,0.1,0.2,0.25,0.3,0.35,0.45})*AB$2-LOOKUP(AB$2/12,{0,1500.001,4500.001,9000.001,35000.001,55000.001,80000.001},{0,105,555,1005,2755,5505,13505})</f>
        <v>70725</v>
      </c>
      <c r="AC74" s="12">
        <f>12*ROUND(MAX(($B74-3500)*{0.03,0.1,0.2,0.25,0.3,0.35,0.45}-{0,105,555,1005,2755,5505,13505},0),2)+LOOKUP(AC$2/12,{0,1500.001,4500.001,9000.001,35000.001,55000.001,80000.001},{0.03,0.1,0.2,0.25,0.3,0.35,0.45})*AC$2-LOOKUP(AC$2/12,{0,1500.001,4500.001,9000.001,35000.001,55000.001,80000.001},{0,105,555,1005,2755,5505,13505})</f>
        <v>70740</v>
      </c>
      <c r="AD74" s="2">
        <f>12*ROUND(MAX(($B74-3500)*{0.03,0.1,0.2,0.25,0.3,0.35,0.45}-{0,105,555,1005,2755,5505,13505},0),2)+LOOKUP(AD$2/12,{0,1500.001,4500.001,9000.001,35000.001,55000.001,80000.001},{0.03,0.1,0.2,0.25,0.3,0.35,0.45})*AD$2-LOOKUP(AD$2/12,{0,1500.001,4500.001,9000.001,35000.001,55000.001,80000.001},{0,105,555,1005,2755,5505,13505})</f>
        <v>70770</v>
      </c>
      <c r="AE74" s="2">
        <f>12*ROUND(MAX(($B74-3500)*{0.03,0.1,0.2,0.25,0.3,0.35,0.45}-{0,105,555,1005,2755,5505,13505},0),2)+LOOKUP(AE$2/12,{0,1500.001,4500.001,9000.001,35000.001,55000.001,80000.001},{0.03,0.1,0.2,0.25,0.3,0.35,0.45})*AE$2-LOOKUP(AE$2/12,{0,1500.001,4500.001,9000.001,35000.001,55000.001,80000.001},{0,105,555,1005,2755,5505,13505})</f>
        <v>70800</v>
      </c>
      <c r="AF74" s="2">
        <f>12*ROUND(MAX(($B74-3500)*{0.03,0.1,0.2,0.25,0.3,0.35,0.45}-{0,105,555,1005,2755,5505,13505},0),2)+LOOKUP(AF$2/12,{0,1500.001,4500.001,9000.001,35000.001,55000.001,80000.001},{0.03,0.1,0.2,0.25,0.3,0.35,0.45})*AF$2-LOOKUP(AF$2/12,{0,1500.001,4500.001,9000.001,35000.001,55000.001,80000.001},{0,105,555,1005,2755,5505,13505})</f>
        <v>70830</v>
      </c>
      <c r="AG74" s="2">
        <f>12*ROUND(MAX(($B74-3500)*{0.03,0.1,0.2,0.25,0.3,0.35,0.45}-{0,105,555,1005,2755,5505,13505},0),2)+LOOKUP(AG$2/12,{0,1500.001,4500.001,9000.001,35000.001,55000.001,80000.001},{0.03,0.1,0.2,0.25,0.3,0.35,0.45})*AG$2-LOOKUP(AG$2/12,{0,1500.001,4500.001,9000.001,35000.001,55000.001,80000.001},{0,105,555,1005,2755,5505,13505})</f>
        <v>70860</v>
      </c>
      <c r="AH74" s="2">
        <f>12*ROUND(MAX(($B74-3500)*{0.03,0.1,0.2,0.25,0.3,0.35,0.45}-{0,105,555,1005,2755,5505,13505},0),2)+LOOKUP(AH$2/12,{0,1500.001,4500.001,9000.001,35000.001,55000.001,80000.001},{0.03,0.1,0.2,0.25,0.3,0.35,0.45})*AH$2-LOOKUP(AH$2/12,{0,1500.001,4500.001,9000.001,35000.001,55000.001,80000.001},{0,105,555,1005,2755,5505,13505})</f>
        <v>70890</v>
      </c>
      <c r="AI74" s="2">
        <f>12*ROUND(MAX(($B74-3500)*{0.03,0.1,0.2,0.25,0.3,0.35,0.45}-{0,105,555,1005,2755,5505,13505},0),2)+LOOKUP(AI$2/12,{0,1500.001,4500.001,9000.001,35000.001,55000.001,80000.001},{0.03,0.1,0.2,0.25,0.3,0.35,0.45})*AI$2-LOOKUP(AI$2/12,{0,1500.001,4500.001,9000.001,35000.001,55000.001,80000.001},{0,105,555,1005,2755,5505,13505})</f>
        <v>70920</v>
      </c>
      <c r="AJ74" s="2">
        <f>12*ROUND(MAX(($B74-3500)*{0.03,0.1,0.2,0.25,0.3,0.35,0.45}-{0,105,555,1005,2755,5505,13505},0),2)+LOOKUP(AJ$2/12,{0,1500.001,4500.001,9000.001,35000.001,55000.001,80000.001},{0.03,0.1,0.2,0.25,0.3,0.35,0.45})*AJ$2-LOOKUP(AJ$2/12,{0,1500.001,4500.001,9000.001,35000.001,55000.001,80000.001},{0,105,555,1005,2755,5505,13505})</f>
        <v>70950</v>
      </c>
      <c r="AK74" s="2">
        <f>12*ROUND(MAX(($B74-3500)*{0.03,0.1,0.2,0.25,0.3,0.35,0.45}-{0,105,555,1005,2755,5505,13505},0),2)+LOOKUP(AK$2/12,{0,1500.001,4500.001,9000.001,35000.001,55000.001,80000.001},{0.03,0.1,0.2,0.25,0.3,0.35,0.45})*AK$2-LOOKUP(AK$2/12,{0,1500.001,4500.001,9000.001,35000.001,55000.001,80000.001},{0,105,555,1005,2755,5505,13505})</f>
        <v>70980</v>
      </c>
      <c r="AL74" s="2">
        <f>12*ROUND(MAX(($B74-3500)*{0.03,0.1,0.2,0.25,0.3,0.35,0.45}-{0,105,555,1005,2755,5505,13505},0),2)+LOOKUP(AL$2/12,{0,1500.001,4500.001,9000.001,35000.001,55000.001,80000.001},{0.03,0.1,0.2,0.25,0.3,0.35,0.45})*AL$2-LOOKUP(AL$2/12,{0,1500.001,4500.001,9000.001,35000.001,55000.001,80000.001},{0,105,555,1005,2755,5505,13505})</f>
        <v>72235</v>
      </c>
      <c r="AM74" s="2">
        <f>12*ROUND(MAX(($B74-3500)*{0.03,0.1,0.2,0.25,0.3,0.35,0.45}-{0,105,555,1005,2755,5505,13505},0),2)+LOOKUP(AM$2/12,{0,1500.001,4500.001,9000.001,35000.001,55000.001,80000.001},{0.03,0.1,0.2,0.25,0.3,0.35,0.45})*AM$2-LOOKUP(AM$2/12,{0,1500.001,4500.001,9000.001,35000.001,55000.001,80000.001},{0,105,555,1005,2755,5505,13505})</f>
        <v>72335</v>
      </c>
      <c r="AN74" s="2">
        <f>12*ROUND(MAX(($B74-3500)*{0.03,0.1,0.2,0.25,0.3,0.35,0.45}-{0,105,555,1005,2755,5505,13505},0),2)+LOOKUP(AN$2/12,{0,1500.001,4500.001,9000.001,35000.001,55000.001,80000.001},{0.03,0.1,0.2,0.25,0.3,0.35,0.45})*AN$2-LOOKUP(AN$2/12,{0,1500.001,4500.001,9000.001,35000.001,55000.001,80000.001},{0,105,555,1005,2755,5505,13505})</f>
        <v>72535</v>
      </c>
      <c r="AO74" s="2">
        <f>12*ROUND(MAX(($B74-3500)*{0.03,0.1,0.2,0.25,0.3,0.35,0.45}-{0,105,555,1005,2755,5505,13505},0),2)+LOOKUP(AO$2/12,{0,1500.001,4500.001,9000.001,35000.001,55000.001,80000.001},{0.03,0.1,0.2,0.25,0.3,0.35,0.45})*AO$2-LOOKUP(AO$2/12,{0,1500.001,4500.001,9000.001,35000.001,55000.001,80000.001},{0,105,555,1005,2755,5505,13505})</f>
        <v>72735</v>
      </c>
      <c r="AP74" s="2">
        <f>12*ROUND(MAX(($B74-3500)*{0.03,0.1,0.2,0.25,0.3,0.35,0.45}-{0,105,555,1005,2755,5505,13505},0),2)+LOOKUP(AP$2/12,{0,1500.001,4500.001,9000.001,35000.001,55000.001,80000.001},{0.03,0.1,0.2,0.25,0.3,0.35,0.45})*AP$2-LOOKUP(AP$2/12,{0,1500.001,4500.001,9000.001,35000.001,55000.001,80000.001},{0,105,555,1005,2755,5505,13505})</f>
        <v>72935</v>
      </c>
      <c r="AQ74" s="2">
        <f>12*ROUND(MAX(($B74-3500)*{0.03,0.1,0.2,0.25,0.3,0.35,0.45}-{0,105,555,1005,2755,5505,13505},0),2)+LOOKUP(AQ$2/12,{0,1500.001,4500.001,9000.001,35000.001,55000.001,80000.001},{0.03,0.1,0.2,0.25,0.3,0.35,0.45})*AQ$2-LOOKUP(AQ$2/12,{0,1500.001,4500.001,9000.001,35000.001,55000.001,80000.001},{0,105,555,1005,2755,5505,13505})</f>
        <v>73135</v>
      </c>
      <c r="AR74" s="2">
        <f>12*ROUND(MAX(($B74-3500)*{0.03,0.1,0.2,0.25,0.3,0.35,0.45}-{0,105,555,1005,2755,5505,13505},0),2)+LOOKUP(AR$2/12,{0,1500.001,4500.001,9000.001,35000.001,55000.001,80000.001},{0.03,0.1,0.2,0.25,0.3,0.35,0.45})*AR$2-LOOKUP(AR$2/12,{0,1500.001,4500.001,9000.001,35000.001,55000.001,80000.001},{0,105,555,1005,2755,5505,13505})</f>
        <v>73335</v>
      </c>
      <c r="AS74" s="2">
        <f>12*ROUND(MAX(($B74-3500)*{0.03,0.1,0.2,0.25,0.3,0.35,0.45}-{0,105,555,1005,2755,5505,13505},0),2)+LOOKUP(AS$2/12,{0,1500.001,4500.001,9000.001,35000.001,55000.001,80000.001},{0.03,0.1,0.2,0.25,0.3,0.35,0.45})*AS$2-LOOKUP(AS$2/12,{0,1500.001,4500.001,9000.001,35000.001,55000.001,80000.001},{0,105,555,1005,2755,5505,13505})</f>
        <v>73835</v>
      </c>
      <c r="AT74" s="12">
        <f>12*ROUND(MAX(($B74-3500)*{0.03,0.1,0.2,0.25,0.3,0.35,0.45}-{0,105,555,1005,2755,5505,13505},0),2)+LOOKUP(AT$2/12,{0,1500.001,4500.001,9000.001,35000.001,55000.001,80000.001},{0.03,0.1,0.2,0.25,0.3,0.35,0.45})*AT$2-LOOKUP(AT$2/12,{0,1500.001,4500.001,9000.001,35000.001,55000.001,80000.001},{0,105,555,1005,2755,5505,13505})</f>
        <v>74335</v>
      </c>
      <c r="AU74" s="2">
        <f>12*ROUND(MAX(($B74-3500)*{0.03,0.1,0.2,0.25,0.3,0.35,0.45}-{0,105,555,1005,2755,5505,13505},0),2)+LOOKUP(AU$2/12,{0,1500.001,4500.001,9000.001,35000.001,55000.001,80000.001},{0.03,0.1,0.2,0.25,0.3,0.35,0.45})*AU$2-LOOKUP(AU$2/12,{0,1500.001,4500.001,9000.001,35000.001,55000.001,80000.001},{0,105,555,1005,2755,5505,13505})</f>
        <v>74835</v>
      </c>
      <c r="AV74" s="2">
        <f>12*ROUND(MAX(($B74-3500)*{0.03,0.1,0.2,0.25,0.3,0.35,0.45}-{0,105,555,1005,2755,5505,13505},0),2)+LOOKUP(AV$2/12,{0,1500.001,4500.001,9000.001,35000.001,55000.001,80000.001},{0.03,0.1,0.2,0.25,0.3,0.35,0.45})*AV$2-LOOKUP(AV$2/12,{0,1500.001,4500.001,9000.001,35000.001,55000.001,80000.001},{0,105,555,1005,2755,5505,13505})</f>
        <v>75335</v>
      </c>
      <c r="AW74" s="2">
        <f>12*ROUND(MAX(($B74-3500)*{0.03,0.1,0.2,0.25,0.3,0.35,0.45}-{0,105,555,1005,2755,5505,13505},0),2)+LOOKUP(AW$2/12,{0,1500.001,4500.001,9000.001,35000.001,55000.001,80000.001},{0.03,0.1,0.2,0.25,0.3,0.35,0.45})*AW$2-LOOKUP(AW$2/12,{0,1500.001,4500.001,9000.001,35000.001,55000.001,80000.001},{0,105,555,1005,2755,5505,13505})</f>
        <v>80885</v>
      </c>
      <c r="AX74" s="2">
        <f>12*ROUND(MAX(($B74-3500)*{0.03,0.1,0.2,0.25,0.3,0.35,0.45}-{0,105,555,1005,2755,5505,13505},0),2)+LOOKUP(AX$2/12,{0,1500.001,4500.001,9000.001,35000.001,55000.001,80000.001},{0.03,0.1,0.2,0.25,0.3,0.35,0.45})*AX$2-LOOKUP(AX$2/12,{0,1500.001,4500.001,9000.001,35000.001,55000.001,80000.001},{0,105,555,1005,2755,5505,13505})</f>
        <v>81885</v>
      </c>
      <c r="AY74" s="2">
        <f>12*ROUND(MAX(($B74-3500)*{0.03,0.1,0.2,0.25,0.3,0.35,0.45}-{0,105,555,1005,2755,5505,13505},0),2)+LOOKUP(AY$2/12,{0,1500.001,4500.001,9000.001,35000.001,55000.001,80000.001},{0.03,0.1,0.2,0.25,0.3,0.35,0.45})*AY$2-LOOKUP(AY$2/12,{0,1500.001,4500.001,9000.001,35000.001,55000.001,80000.001},{0,105,555,1005,2755,5505,13505})</f>
        <v>82885</v>
      </c>
      <c r="AZ74" s="2">
        <f>12*ROUND(MAX(($B74-3500)*{0.03,0.1,0.2,0.25,0.3,0.35,0.45}-{0,105,555,1005,2755,5505,13505},0),2)+LOOKUP(AZ$2/12,{0,1500.001,4500.001,9000.001,35000.001,55000.001,80000.001},{0.03,0.1,0.2,0.25,0.3,0.35,0.45})*AZ$2-LOOKUP(AZ$2/12,{0,1500.001,4500.001,9000.001,35000.001,55000.001,80000.001},{0,105,555,1005,2755,5505,13505})</f>
        <v>83885</v>
      </c>
      <c r="BA74" s="2">
        <f>12*ROUND(MAX(($B74-3500)*{0.03,0.1,0.2,0.25,0.3,0.35,0.45}-{0,105,555,1005,2755,5505,13505},0),2)+LOOKUP(BA$2/12,{0,1500.001,4500.001,9000.001,35000.001,55000.001,80000.001},{0.03,0.1,0.2,0.25,0.3,0.35,0.45})*BA$2-LOOKUP(BA$2/12,{0,1500.001,4500.001,9000.001,35000.001,55000.001,80000.001},{0,105,555,1005,2755,5505,13505})</f>
        <v>84885</v>
      </c>
      <c r="BB74" s="2">
        <f>12*ROUND(MAX(($B74-3500)*{0.03,0.1,0.2,0.25,0.3,0.35,0.45}-{0,105,555,1005,2755,5505,13505},0),2)+LOOKUP(BB$2/12,{0,1500.001,4500.001,9000.001,35000.001,55000.001,80000.001},{0.03,0.1,0.2,0.25,0.3,0.35,0.45})*BB$2-LOOKUP(BB$2/12,{0,1500.001,4500.001,9000.001,35000.001,55000.001,80000.001},{0,105,555,1005,2755,5505,13505})</f>
        <v>85885</v>
      </c>
      <c r="BC74" s="2">
        <f>12*ROUND(MAX(($B74-3500)*{0.03,0.1,0.2,0.25,0.3,0.35,0.45}-{0,105,555,1005,2755,5505,13505},0),2)+LOOKUP(BC$2/12,{0,1500.001,4500.001,9000.001,35000.001,55000.001,80000.001},{0.03,0.1,0.2,0.25,0.3,0.35,0.45})*BC$2-LOOKUP(BC$2/12,{0,1500.001,4500.001,9000.001,35000.001,55000.001,80000.001},{0,105,555,1005,2755,5505,13505})</f>
        <v>86885</v>
      </c>
      <c r="BD74" s="2">
        <f>12*ROUND(MAX(($B74-3500)*{0.03,0.1,0.2,0.25,0.3,0.35,0.45}-{0,105,555,1005,2755,5505,13505},0),2)+LOOKUP(BD$2/12,{0,1500.001,4500.001,9000.001,35000.001,55000.001,80000.001},{0.03,0.1,0.2,0.25,0.3,0.35,0.45})*BD$2-LOOKUP(BD$2/12,{0,1500.001,4500.001,9000.001,35000.001,55000.001,80000.001},{0,105,555,1005,2755,5505,13505})</f>
        <v>87885</v>
      </c>
      <c r="BE74" s="2">
        <f>12*ROUND(MAX(($B74-3500)*{0.03,0.1,0.2,0.25,0.3,0.35,0.45}-{0,105,555,1005,2755,5505,13505},0),2)+LOOKUP(BE$2/12,{0,1500.001,4500.001,9000.001,35000.001,55000.001,80000.001},{0.03,0.1,0.2,0.25,0.3,0.35,0.45})*BE$2-LOOKUP(BE$2/12,{0,1500.001,4500.001,9000.001,35000.001,55000.001,80000.001},{0,105,555,1005,2755,5505,13505})</f>
        <v>88885</v>
      </c>
      <c r="BF74" s="2">
        <f>12*ROUND(MAX(($B74-3500)*{0.03,0.1,0.2,0.25,0.3,0.35,0.45}-{0,105,555,1005,2755,5505,13505},0),2)+LOOKUP(BF$2/12,{0,1500.001,4500.001,9000.001,35000.001,55000.001,80000.001},{0.03,0.1,0.2,0.25,0.3,0.35,0.45})*BF$2-LOOKUP(BF$2/12,{0,1500.001,4500.001,9000.001,35000.001,55000.001,80000.001},{0,105,555,1005,2755,5505,13505})</f>
        <v>89885</v>
      </c>
    </row>
    <row r="75" spans="1:58">
      <c r="A75" s="21"/>
      <c r="B75" s="22">
        <v>32000</v>
      </c>
      <c r="C75" s="27">
        <f>12*ROUND(MAX(($B75-3500)*{0.03,0.1,0.2,0.25,0.3,0.35,0.45}-{0,105,555,1005,2755,5505,13505},0),2)+LOOKUP(C$2/12,{0,1500.001,4500.001,9000.001,35000.001,55000.001,80000.001},{0.03,0.1,0.2,0.25,0.3,0.35,0.45})*C$2-LOOKUP(C$2/12,{0,1500.001,4500.001,9000.001,35000.001,55000.001,80000.001},{0,105,555,1005,2755,5505,13505})</f>
        <v>73440</v>
      </c>
      <c r="D75" s="27">
        <f>12*ROUND(MAX(($B75-3500)*{0.03,0.1,0.2,0.25,0.3,0.35,0.45}-{0,105,555,1005,2755,5505,13505},0),2)+LOOKUP(D$2/12,{0,1500.001,4500.001,9000.001,35000.001,55000.001,80000.001},{0.03,0.1,0.2,0.25,0.3,0.35,0.45})*D$2-LOOKUP(D$2/12,{0,1500.001,4500.001,9000.001,35000.001,55000.001,80000.001},{0,105,555,1005,2755,5505,13505})</f>
        <v>73446</v>
      </c>
      <c r="E75" s="27">
        <f>12*ROUND(MAX(($B75-3500)*{0.03,0.1,0.2,0.25,0.3,0.35,0.45}-{0,105,555,1005,2755,5505,13505},0),2)+LOOKUP(E$2/12,{0,1500.001,4500.001,9000.001,35000.001,55000.001,80000.001},{0.03,0.1,0.2,0.25,0.3,0.35,0.45})*E$2-LOOKUP(E$2/12,{0,1500.001,4500.001,9000.001,35000.001,55000.001,80000.001},{0,105,555,1005,2755,5505,13505})</f>
        <v>73452</v>
      </c>
      <c r="F75" s="27">
        <f>12*ROUND(MAX(($B75-3500)*{0.03,0.1,0.2,0.25,0.3,0.35,0.45}-{0,105,555,1005,2755,5505,13505},0),2)+LOOKUP(F$2/12,{0,1500.001,4500.001,9000.001,35000.001,55000.001,80000.001},{0.03,0.1,0.2,0.25,0.3,0.35,0.45})*F$2-LOOKUP(F$2/12,{0,1500.001,4500.001,9000.001,35000.001,55000.001,80000.001},{0,105,555,1005,2755,5505,13505})</f>
        <v>73458</v>
      </c>
      <c r="G75" s="27">
        <f>12*ROUND(MAX(($B75-3500)*{0.03,0.1,0.2,0.25,0.3,0.35,0.45}-{0,105,555,1005,2755,5505,13505},0),2)+LOOKUP(G$2/12,{0,1500.001,4500.001,9000.001,35000.001,55000.001,80000.001},{0.03,0.1,0.2,0.25,0.3,0.35,0.45})*G$2-LOOKUP(G$2/12,{0,1500.001,4500.001,9000.001,35000.001,55000.001,80000.001},{0,105,555,1005,2755,5505,13505})</f>
        <v>73464</v>
      </c>
      <c r="H75" s="27">
        <f>12*ROUND(MAX(($B75-3500)*{0.03,0.1,0.2,0.25,0.3,0.35,0.45}-{0,105,555,1005,2755,5505,13505},0),2)+LOOKUP(H$2/12,{0,1500.001,4500.001,9000.001,35000.001,55000.001,80000.001},{0.03,0.1,0.2,0.25,0.3,0.35,0.45})*H$2-LOOKUP(H$2/12,{0,1500.001,4500.001,9000.001,35000.001,55000.001,80000.001},{0,105,555,1005,2755,5505,13505})</f>
        <v>73470</v>
      </c>
      <c r="I75" s="27">
        <f>12*ROUND(MAX(($B75-3500)*{0.03,0.1,0.2,0.25,0.3,0.35,0.45}-{0,105,555,1005,2755,5505,13505},0),2)+LOOKUP(I$2/12,{0,1500.001,4500.001,9000.001,35000.001,55000.001,80000.001},{0.03,0.1,0.2,0.25,0.3,0.35,0.45})*I$2-LOOKUP(I$2/12,{0,1500.001,4500.001,9000.001,35000.001,55000.001,80000.001},{0,105,555,1005,2755,5505,13505})</f>
        <v>73476</v>
      </c>
      <c r="J75" s="27">
        <f>12*ROUND(MAX(($B75-3500)*{0.03,0.1,0.2,0.25,0.3,0.35,0.45}-{0,105,555,1005,2755,5505,13505},0),2)+LOOKUP(J$2/12,{0,1500.001,4500.001,9000.001,35000.001,55000.001,80000.001},{0.03,0.1,0.2,0.25,0.3,0.35,0.45})*J$2-LOOKUP(J$2/12,{0,1500.001,4500.001,9000.001,35000.001,55000.001,80000.001},{0,105,555,1005,2755,5505,13505})</f>
        <v>73482</v>
      </c>
      <c r="K75" s="27">
        <f>12*ROUND(MAX(($B75-3500)*{0.03,0.1,0.2,0.25,0.3,0.35,0.45}-{0,105,555,1005,2755,5505,13505},0),2)+LOOKUP(K$2/12,{0,1500.001,4500.001,9000.001,35000.001,55000.001,80000.001},{0.03,0.1,0.2,0.25,0.3,0.35,0.45})*K$2-LOOKUP(K$2/12,{0,1500.001,4500.001,9000.001,35000.001,55000.001,80000.001},{0,105,555,1005,2755,5505,13505})</f>
        <v>73488</v>
      </c>
      <c r="L75" s="27">
        <f>12*ROUND(MAX(($B75-3500)*{0.03,0.1,0.2,0.25,0.3,0.35,0.45}-{0,105,555,1005,2755,5505,13505},0),2)+LOOKUP(L$2/12,{0,1500.001,4500.001,9000.001,35000.001,55000.001,80000.001},{0.03,0.1,0.2,0.25,0.3,0.35,0.45})*L$2-LOOKUP(L$2/12,{0,1500.001,4500.001,9000.001,35000.001,55000.001,80000.001},{0,105,555,1005,2755,5505,13505})</f>
        <v>73494</v>
      </c>
      <c r="M75" s="13">
        <f>12*ROUND(MAX(($B75-3500)*{0.03,0.1,0.2,0.25,0.3,0.35,0.45}-{0,105,555,1005,2755,5505,13505},0),2)+LOOKUP(M$2/12,{0,1500.001,4500.001,9000.001,35000.001,55000.001,80000.001},{0.03,0.1,0.2,0.25,0.3,0.35,0.45})*M$2-LOOKUP(M$2/12,{0,1500.001,4500.001,9000.001,35000.001,55000.001,80000.001},{0,105,555,1005,2755,5505,13505})</f>
        <v>73500</v>
      </c>
      <c r="N75" s="27">
        <f>12*ROUND(MAX(($B75-3500)*{0.03,0.1,0.2,0.25,0.3,0.35,0.45}-{0,105,555,1005,2755,5505,13505},0),2)+LOOKUP(N$2/12,{0,1500.001,4500.001,9000.001,35000.001,55000.001,80000.001},{0.03,0.1,0.2,0.25,0.3,0.35,0.45})*N$2-LOOKUP(N$2/12,{0,1500.001,4500.001,9000.001,35000.001,55000.001,80000.001},{0,105,555,1005,2755,5505,13505})</f>
        <v>73515</v>
      </c>
      <c r="O75" s="27">
        <f>12*ROUND(MAX(($B75-3500)*{0.03,0.1,0.2,0.25,0.3,0.35,0.45}-{0,105,555,1005,2755,5505,13505},0),2)+LOOKUP(O$2/12,{0,1500.001,4500.001,9000.001,35000.001,55000.001,80000.001},{0.03,0.1,0.2,0.25,0.3,0.35,0.45})*O$2-LOOKUP(O$2/12,{0,1500.001,4500.001,9000.001,35000.001,55000.001,80000.001},{0,105,555,1005,2755,5505,13505})</f>
        <v>73530</v>
      </c>
      <c r="P75" s="27">
        <f>12*ROUND(MAX(($B75-3500)*{0.03,0.1,0.2,0.25,0.3,0.35,0.45}-{0,105,555,1005,2755,5505,13505},0),2)+LOOKUP(P$2/12,{0,1500.001,4500.001,9000.001,35000.001,55000.001,80000.001},{0.03,0.1,0.2,0.25,0.3,0.35,0.45})*P$2-LOOKUP(P$2/12,{0,1500.001,4500.001,9000.001,35000.001,55000.001,80000.001},{0,105,555,1005,2755,5505,13505})</f>
        <v>73545</v>
      </c>
      <c r="Q75" s="27">
        <f>12*ROUND(MAX(($B75-3500)*{0.03,0.1,0.2,0.25,0.3,0.35,0.45}-{0,105,555,1005,2755,5505,13505},0),2)+LOOKUP(Q$2/12,{0,1500.001,4500.001,9000.001,35000.001,55000.001,80000.001},{0.03,0.1,0.2,0.25,0.3,0.35,0.45})*Q$2-LOOKUP(Q$2/12,{0,1500.001,4500.001,9000.001,35000.001,55000.001,80000.001},{0,105,555,1005,2755,5505,13505})</f>
        <v>73560</v>
      </c>
      <c r="R75" s="27">
        <f>12*ROUND(MAX(($B75-3500)*{0.03,0.1,0.2,0.25,0.3,0.35,0.45}-{0,105,555,1005,2755,5505,13505},0),2)+LOOKUP(R$2/12,{0,1500.001,4500.001,9000.001,35000.001,55000.001,80000.001},{0.03,0.1,0.2,0.25,0.3,0.35,0.45})*R$2-LOOKUP(R$2/12,{0,1500.001,4500.001,9000.001,35000.001,55000.001,80000.001},{0,105,555,1005,2755,5505,13505})</f>
        <v>73575</v>
      </c>
      <c r="S75" s="27">
        <f>12*ROUND(MAX(($B75-3500)*{0.03,0.1,0.2,0.25,0.3,0.35,0.45}-{0,105,555,1005,2755,5505,13505},0),2)+LOOKUP(S$2/12,{0,1500.001,4500.001,9000.001,35000.001,55000.001,80000.001},{0.03,0.1,0.2,0.25,0.3,0.35,0.45})*S$2-LOOKUP(S$2/12,{0,1500.001,4500.001,9000.001,35000.001,55000.001,80000.001},{0,105,555,1005,2755,5505,13505})</f>
        <v>73590</v>
      </c>
      <c r="T75" s="2">
        <f>12*ROUND(MAX(($B75-3500)*{0.03,0.1,0.2,0.25,0.3,0.35,0.45}-{0,105,555,1005,2755,5505,13505},0),2)+LOOKUP(T$2/12,{0,1500.001,4500.001,9000.001,35000.001,55000.001,80000.001},{0.03,0.1,0.2,0.25,0.3,0.35,0.45})*T$2-LOOKUP(T$2/12,{0,1500.001,4500.001,9000.001,35000.001,55000.001,80000.001},{0,105,555,1005,2755,5505,13505})</f>
        <v>73605</v>
      </c>
      <c r="U75" s="2">
        <f>12*ROUND(MAX(($B75-3500)*{0.03,0.1,0.2,0.25,0.3,0.35,0.45}-{0,105,555,1005,2755,5505,13505},0),2)+LOOKUP(U$2/12,{0,1500.001,4500.001,9000.001,35000.001,55000.001,80000.001},{0.03,0.1,0.2,0.25,0.3,0.35,0.45})*U$2-LOOKUP(U$2/12,{0,1500.001,4500.001,9000.001,35000.001,55000.001,80000.001},{0,105,555,1005,2755,5505,13505})</f>
        <v>73620</v>
      </c>
      <c r="V75" s="2">
        <f>12*ROUND(MAX(($B75-3500)*{0.03,0.1,0.2,0.25,0.3,0.35,0.45}-{0,105,555,1005,2755,5505,13505},0),2)+LOOKUP(V$2/12,{0,1500.001,4500.001,9000.001,35000.001,55000.001,80000.001},{0.03,0.1,0.2,0.25,0.3,0.35,0.45})*V$2-LOOKUP(V$2/12,{0,1500.001,4500.001,9000.001,35000.001,55000.001,80000.001},{0,105,555,1005,2755,5505,13505})</f>
        <v>73635</v>
      </c>
      <c r="W75" s="2">
        <f>12*ROUND(MAX(($B75-3500)*{0.03,0.1,0.2,0.25,0.3,0.35,0.45}-{0,105,555,1005,2755,5505,13505},0),2)+LOOKUP(W$2/12,{0,1500.001,4500.001,9000.001,35000.001,55000.001,80000.001},{0.03,0.1,0.2,0.25,0.3,0.35,0.45})*W$2-LOOKUP(W$2/12,{0,1500.001,4500.001,9000.001,35000.001,55000.001,80000.001},{0,105,555,1005,2755,5505,13505})</f>
        <v>73650</v>
      </c>
      <c r="X75" s="2">
        <f>12*ROUND(MAX(($B75-3500)*{0.03,0.1,0.2,0.25,0.3,0.35,0.45}-{0,105,555,1005,2755,5505,13505},0),2)+LOOKUP(X$2/12,{0,1500.001,4500.001,9000.001,35000.001,55000.001,80000.001},{0.03,0.1,0.2,0.25,0.3,0.35,0.45})*X$2-LOOKUP(X$2/12,{0,1500.001,4500.001,9000.001,35000.001,55000.001,80000.001},{0,105,555,1005,2755,5505,13505})</f>
        <v>73665</v>
      </c>
      <c r="Y75" s="2">
        <f>12*ROUND(MAX(($B75-3500)*{0.03,0.1,0.2,0.25,0.3,0.35,0.45}-{0,105,555,1005,2755,5505,13505},0),2)+LOOKUP(Y$2/12,{0,1500.001,4500.001,9000.001,35000.001,55000.001,80000.001},{0.03,0.1,0.2,0.25,0.3,0.35,0.45})*Y$2-LOOKUP(Y$2/12,{0,1500.001,4500.001,9000.001,35000.001,55000.001,80000.001},{0,105,555,1005,2755,5505,13505})</f>
        <v>73680</v>
      </c>
      <c r="Z75" s="2">
        <f>12*ROUND(MAX(($B75-3500)*{0.03,0.1,0.2,0.25,0.3,0.35,0.45}-{0,105,555,1005,2755,5505,13505},0),2)+LOOKUP(Z$2/12,{0,1500.001,4500.001,9000.001,35000.001,55000.001,80000.001},{0.03,0.1,0.2,0.25,0.3,0.35,0.45})*Z$2-LOOKUP(Z$2/12,{0,1500.001,4500.001,9000.001,35000.001,55000.001,80000.001},{0,105,555,1005,2755,5505,13505})</f>
        <v>73695</v>
      </c>
      <c r="AA75" s="2">
        <f>12*ROUND(MAX(($B75-3500)*{0.03,0.1,0.2,0.25,0.3,0.35,0.45}-{0,105,555,1005,2755,5505,13505},0),2)+LOOKUP(AA$2/12,{0,1500.001,4500.001,9000.001,35000.001,55000.001,80000.001},{0.03,0.1,0.2,0.25,0.3,0.35,0.45})*AA$2-LOOKUP(AA$2/12,{0,1500.001,4500.001,9000.001,35000.001,55000.001,80000.001},{0,105,555,1005,2755,5505,13505})</f>
        <v>73710</v>
      </c>
      <c r="AB75" s="2">
        <f>12*ROUND(MAX(($B75-3500)*{0.03,0.1,0.2,0.25,0.3,0.35,0.45}-{0,105,555,1005,2755,5505,13505},0),2)+LOOKUP(AB$2/12,{0,1500.001,4500.001,9000.001,35000.001,55000.001,80000.001},{0.03,0.1,0.2,0.25,0.3,0.35,0.45})*AB$2-LOOKUP(AB$2/12,{0,1500.001,4500.001,9000.001,35000.001,55000.001,80000.001},{0,105,555,1005,2755,5505,13505})</f>
        <v>73725</v>
      </c>
      <c r="AC75" s="12">
        <f>12*ROUND(MAX(($B75-3500)*{0.03,0.1,0.2,0.25,0.3,0.35,0.45}-{0,105,555,1005,2755,5505,13505},0),2)+LOOKUP(AC$2/12,{0,1500.001,4500.001,9000.001,35000.001,55000.001,80000.001},{0.03,0.1,0.2,0.25,0.3,0.35,0.45})*AC$2-LOOKUP(AC$2/12,{0,1500.001,4500.001,9000.001,35000.001,55000.001,80000.001},{0,105,555,1005,2755,5505,13505})</f>
        <v>73740</v>
      </c>
      <c r="AD75" s="2">
        <f>12*ROUND(MAX(($B75-3500)*{0.03,0.1,0.2,0.25,0.3,0.35,0.45}-{0,105,555,1005,2755,5505,13505},0),2)+LOOKUP(AD$2/12,{0,1500.001,4500.001,9000.001,35000.001,55000.001,80000.001},{0.03,0.1,0.2,0.25,0.3,0.35,0.45})*AD$2-LOOKUP(AD$2/12,{0,1500.001,4500.001,9000.001,35000.001,55000.001,80000.001},{0,105,555,1005,2755,5505,13505})</f>
        <v>73770</v>
      </c>
      <c r="AE75" s="2">
        <f>12*ROUND(MAX(($B75-3500)*{0.03,0.1,0.2,0.25,0.3,0.35,0.45}-{0,105,555,1005,2755,5505,13505},0),2)+LOOKUP(AE$2/12,{0,1500.001,4500.001,9000.001,35000.001,55000.001,80000.001},{0.03,0.1,0.2,0.25,0.3,0.35,0.45})*AE$2-LOOKUP(AE$2/12,{0,1500.001,4500.001,9000.001,35000.001,55000.001,80000.001},{0,105,555,1005,2755,5505,13505})</f>
        <v>73800</v>
      </c>
      <c r="AF75" s="2">
        <f>12*ROUND(MAX(($B75-3500)*{0.03,0.1,0.2,0.25,0.3,0.35,0.45}-{0,105,555,1005,2755,5505,13505},0),2)+LOOKUP(AF$2/12,{0,1500.001,4500.001,9000.001,35000.001,55000.001,80000.001},{0.03,0.1,0.2,0.25,0.3,0.35,0.45})*AF$2-LOOKUP(AF$2/12,{0,1500.001,4500.001,9000.001,35000.001,55000.001,80000.001},{0,105,555,1005,2755,5505,13505})</f>
        <v>73830</v>
      </c>
      <c r="AG75" s="2">
        <f>12*ROUND(MAX(($B75-3500)*{0.03,0.1,0.2,0.25,0.3,0.35,0.45}-{0,105,555,1005,2755,5505,13505},0),2)+LOOKUP(AG$2/12,{0,1500.001,4500.001,9000.001,35000.001,55000.001,80000.001},{0.03,0.1,0.2,0.25,0.3,0.35,0.45})*AG$2-LOOKUP(AG$2/12,{0,1500.001,4500.001,9000.001,35000.001,55000.001,80000.001},{0,105,555,1005,2755,5505,13505})</f>
        <v>73860</v>
      </c>
      <c r="AH75" s="2">
        <f>12*ROUND(MAX(($B75-3500)*{0.03,0.1,0.2,0.25,0.3,0.35,0.45}-{0,105,555,1005,2755,5505,13505},0),2)+LOOKUP(AH$2/12,{0,1500.001,4500.001,9000.001,35000.001,55000.001,80000.001},{0.03,0.1,0.2,0.25,0.3,0.35,0.45})*AH$2-LOOKUP(AH$2/12,{0,1500.001,4500.001,9000.001,35000.001,55000.001,80000.001},{0,105,555,1005,2755,5505,13505})</f>
        <v>73890</v>
      </c>
      <c r="AI75" s="2">
        <f>12*ROUND(MAX(($B75-3500)*{0.03,0.1,0.2,0.25,0.3,0.35,0.45}-{0,105,555,1005,2755,5505,13505},0),2)+LOOKUP(AI$2/12,{0,1500.001,4500.001,9000.001,35000.001,55000.001,80000.001},{0.03,0.1,0.2,0.25,0.3,0.35,0.45})*AI$2-LOOKUP(AI$2/12,{0,1500.001,4500.001,9000.001,35000.001,55000.001,80000.001},{0,105,555,1005,2755,5505,13505})</f>
        <v>73920</v>
      </c>
      <c r="AJ75" s="2">
        <f>12*ROUND(MAX(($B75-3500)*{0.03,0.1,0.2,0.25,0.3,0.35,0.45}-{0,105,555,1005,2755,5505,13505},0),2)+LOOKUP(AJ$2/12,{0,1500.001,4500.001,9000.001,35000.001,55000.001,80000.001},{0.03,0.1,0.2,0.25,0.3,0.35,0.45})*AJ$2-LOOKUP(AJ$2/12,{0,1500.001,4500.001,9000.001,35000.001,55000.001,80000.001},{0,105,555,1005,2755,5505,13505})</f>
        <v>73950</v>
      </c>
      <c r="AK75" s="2">
        <f>12*ROUND(MAX(($B75-3500)*{0.03,0.1,0.2,0.25,0.3,0.35,0.45}-{0,105,555,1005,2755,5505,13505},0),2)+LOOKUP(AK$2/12,{0,1500.001,4500.001,9000.001,35000.001,55000.001,80000.001},{0.03,0.1,0.2,0.25,0.3,0.35,0.45})*AK$2-LOOKUP(AK$2/12,{0,1500.001,4500.001,9000.001,35000.001,55000.001,80000.001},{0,105,555,1005,2755,5505,13505})</f>
        <v>73980</v>
      </c>
      <c r="AL75" s="2">
        <f>12*ROUND(MAX(($B75-3500)*{0.03,0.1,0.2,0.25,0.3,0.35,0.45}-{0,105,555,1005,2755,5505,13505},0),2)+LOOKUP(AL$2/12,{0,1500.001,4500.001,9000.001,35000.001,55000.001,80000.001},{0.03,0.1,0.2,0.25,0.3,0.35,0.45})*AL$2-LOOKUP(AL$2/12,{0,1500.001,4500.001,9000.001,35000.001,55000.001,80000.001},{0,105,555,1005,2755,5505,13505})</f>
        <v>75235</v>
      </c>
      <c r="AM75" s="2">
        <f>12*ROUND(MAX(($B75-3500)*{0.03,0.1,0.2,0.25,0.3,0.35,0.45}-{0,105,555,1005,2755,5505,13505},0),2)+LOOKUP(AM$2/12,{0,1500.001,4500.001,9000.001,35000.001,55000.001,80000.001},{0.03,0.1,0.2,0.25,0.3,0.35,0.45})*AM$2-LOOKUP(AM$2/12,{0,1500.001,4500.001,9000.001,35000.001,55000.001,80000.001},{0,105,555,1005,2755,5505,13505})</f>
        <v>75335</v>
      </c>
      <c r="AN75" s="2">
        <f>12*ROUND(MAX(($B75-3500)*{0.03,0.1,0.2,0.25,0.3,0.35,0.45}-{0,105,555,1005,2755,5505,13505},0),2)+LOOKUP(AN$2/12,{0,1500.001,4500.001,9000.001,35000.001,55000.001,80000.001},{0.03,0.1,0.2,0.25,0.3,0.35,0.45})*AN$2-LOOKUP(AN$2/12,{0,1500.001,4500.001,9000.001,35000.001,55000.001,80000.001},{0,105,555,1005,2755,5505,13505})</f>
        <v>75535</v>
      </c>
      <c r="AO75" s="2">
        <f>12*ROUND(MAX(($B75-3500)*{0.03,0.1,0.2,0.25,0.3,0.35,0.45}-{0,105,555,1005,2755,5505,13505},0),2)+LOOKUP(AO$2/12,{0,1500.001,4500.001,9000.001,35000.001,55000.001,80000.001},{0.03,0.1,0.2,0.25,0.3,0.35,0.45})*AO$2-LOOKUP(AO$2/12,{0,1500.001,4500.001,9000.001,35000.001,55000.001,80000.001},{0,105,555,1005,2755,5505,13505})</f>
        <v>75735</v>
      </c>
      <c r="AP75" s="2">
        <f>12*ROUND(MAX(($B75-3500)*{0.03,0.1,0.2,0.25,0.3,0.35,0.45}-{0,105,555,1005,2755,5505,13505},0),2)+LOOKUP(AP$2/12,{0,1500.001,4500.001,9000.001,35000.001,55000.001,80000.001},{0.03,0.1,0.2,0.25,0.3,0.35,0.45})*AP$2-LOOKUP(AP$2/12,{0,1500.001,4500.001,9000.001,35000.001,55000.001,80000.001},{0,105,555,1005,2755,5505,13505})</f>
        <v>75935</v>
      </c>
      <c r="AQ75" s="2">
        <f>12*ROUND(MAX(($B75-3500)*{0.03,0.1,0.2,0.25,0.3,0.35,0.45}-{0,105,555,1005,2755,5505,13505},0),2)+LOOKUP(AQ$2/12,{0,1500.001,4500.001,9000.001,35000.001,55000.001,80000.001},{0.03,0.1,0.2,0.25,0.3,0.35,0.45})*AQ$2-LOOKUP(AQ$2/12,{0,1500.001,4500.001,9000.001,35000.001,55000.001,80000.001},{0,105,555,1005,2755,5505,13505})</f>
        <v>76135</v>
      </c>
      <c r="AR75" s="2">
        <f>12*ROUND(MAX(($B75-3500)*{0.03,0.1,0.2,0.25,0.3,0.35,0.45}-{0,105,555,1005,2755,5505,13505},0),2)+LOOKUP(AR$2/12,{0,1500.001,4500.001,9000.001,35000.001,55000.001,80000.001},{0.03,0.1,0.2,0.25,0.3,0.35,0.45})*AR$2-LOOKUP(AR$2/12,{0,1500.001,4500.001,9000.001,35000.001,55000.001,80000.001},{0,105,555,1005,2755,5505,13505})</f>
        <v>76335</v>
      </c>
      <c r="AS75" s="2">
        <f>12*ROUND(MAX(($B75-3500)*{0.03,0.1,0.2,0.25,0.3,0.35,0.45}-{0,105,555,1005,2755,5505,13505},0),2)+LOOKUP(AS$2/12,{0,1500.001,4500.001,9000.001,35000.001,55000.001,80000.001},{0.03,0.1,0.2,0.25,0.3,0.35,0.45})*AS$2-LOOKUP(AS$2/12,{0,1500.001,4500.001,9000.001,35000.001,55000.001,80000.001},{0,105,555,1005,2755,5505,13505})</f>
        <v>76835</v>
      </c>
      <c r="AT75" s="12">
        <f>12*ROUND(MAX(($B75-3500)*{0.03,0.1,0.2,0.25,0.3,0.35,0.45}-{0,105,555,1005,2755,5505,13505},0),2)+LOOKUP(AT$2/12,{0,1500.001,4500.001,9000.001,35000.001,55000.001,80000.001},{0.03,0.1,0.2,0.25,0.3,0.35,0.45})*AT$2-LOOKUP(AT$2/12,{0,1500.001,4500.001,9000.001,35000.001,55000.001,80000.001},{0,105,555,1005,2755,5505,13505})</f>
        <v>77335</v>
      </c>
      <c r="AU75" s="2">
        <f>12*ROUND(MAX(($B75-3500)*{0.03,0.1,0.2,0.25,0.3,0.35,0.45}-{0,105,555,1005,2755,5505,13505},0),2)+LOOKUP(AU$2/12,{0,1500.001,4500.001,9000.001,35000.001,55000.001,80000.001},{0.03,0.1,0.2,0.25,0.3,0.35,0.45})*AU$2-LOOKUP(AU$2/12,{0,1500.001,4500.001,9000.001,35000.001,55000.001,80000.001},{0,105,555,1005,2755,5505,13505})</f>
        <v>77835</v>
      </c>
      <c r="AV75" s="2">
        <f>12*ROUND(MAX(($B75-3500)*{0.03,0.1,0.2,0.25,0.3,0.35,0.45}-{0,105,555,1005,2755,5505,13505},0),2)+LOOKUP(AV$2/12,{0,1500.001,4500.001,9000.001,35000.001,55000.001,80000.001},{0.03,0.1,0.2,0.25,0.3,0.35,0.45})*AV$2-LOOKUP(AV$2/12,{0,1500.001,4500.001,9000.001,35000.001,55000.001,80000.001},{0,105,555,1005,2755,5505,13505})</f>
        <v>78335</v>
      </c>
      <c r="AW75" s="2">
        <f>12*ROUND(MAX(($B75-3500)*{0.03,0.1,0.2,0.25,0.3,0.35,0.45}-{0,105,555,1005,2755,5505,13505},0),2)+LOOKUP(AW$2/12,{0,1500.001,4500.001,9000.001,35000.001,55000.001,80000.001},{0.03,0.1,0.2,0.25,0.3,0.35,0.45})*AW$2-LOOKUP(AW$2/12,{0,1500.001,4500.001,9000.001,35000.001,55000.001,80000.001},{0,105,555,1005,2755,5505,13505})</f>
        <v>83885</v>
      </c>
      <c r="AX75" s="2">
        <f>12*ROUND(MAX(($B75-3500)*{0.03,0.1,0.2,0.25,0.3,0.35,0.45}-{0,105,555,1005,2755,5505,13505},0),2)+LOOKUP(AX$2/12,{0,1500.001,4500.001,9000.001,35000.001,55000.001,80000.001},{0.03,0.1,0.2,0.25,0.3,0.35,0.45})*AX$2-LOOKUP(AX$2/12,{0,1500.001,4500.001,9000.001,35000.001,55000.001,80000.001},{0,105,555,1005,2755,5505,13505})</f>
        <v>84885</v>
      </c>
      <c r="AY75" s="2">
        <f>12*ROUND(MAX(($B75-3500)*{0.03,0.1,0.2,0.25,0.3,0.35,0.45}-{0,105,555,1005,2755,5505,13505},0),2)+LOOKUP(AY$2/12,{0,1500.001,4500.001,9000.001,35000.001,55000.001,80000.001},{0.03,0.1,0.2,0.25,0.3,0.35,0.45})*AY$2-LOOKUP(AY$2/12,{0,1500.001,4500.001,9000.001,35000.001,55000.001,80000.001},{0,105,555,1005,2755,5505,13505})</f>
        <v>85885</v>
      </c>
      <c r="AZ75" s="2">
        <f>12*ROUND(MAX(($B75-3500)*{0.03,0.1,0.2,0.25,0.3,0.35,0.45}-{0,105,555,1005,2755,5505,13505},0),2)+LOOKUP(AZ$2/12,{0,1500.001,4500.001,9000.001,35000.001,55000.001,80000.001},{0.03,0.1,0.2,0.25,0.3,0.35,0.45})*AZ$2-LOOKUP(AZ$2/12,{0,1500.001,4500.001,9000.001,35000.001,55000.001,80000.001},{0,105,555,1005,2755,5505,13505})</f>
        <v>86885</v>
      </c>
      <c r="BA75" s="2">
        <f>12*ROUND(MAX(($B75-3500)*{0.03,0.1,0.2,0.25,0.3,0.35,0.45}-{0,105,555,1005,2755,5505,13505},0),2)+LOOKUP(BA$2/12,{0,1500.001,4500.001,9000.001,35000.001,55000.001,80000.001},{0.03,0.1,0.2,0.25,0.3,0.35,0.45})*BA$2-LOOKUP(BA$2/12,{0,1500.001,4500.001,9000.001,35000.001,55000.001,80000.001},{0,105,555,1005,2755,5505,13505})</f>
        <v>87885</v>
      </c>
      <c r="BB75" s="2">
        <f>12*ROUND(MAX(($B75-3500)*{0.03,0.1,0.2,0.25,0.3,0.35,0.45}-{0,105,555,1005,2755,5505,13505},0),2)+LOOKUP(BB$2/12,{0,1500.001,4500.001,9000.001,35000.001,55000.001,80000.001},{0.03,0.1,0.2,0.25,0.3,0.35,0.45})*BB$2-LOOKUP(BB$2/12,{0,1500.001,4500.001,9000.001,35000.001,55000.001,80000.001},{0,105,555,1005,2755,5505,13505})</f>
        <v>88885</v>
      </c>
      <c r="BC75" s="2">
        <f>12*ROUND(MAX(($B75-3500)*{0.03,0.1,0.2,0.25,0.3,0.35,0.45}-{0,105,555,1005,2755,5505,13505},0),2)+LOOKUP(BC$2/12,{0,1500.001,4500.001,9000.001,35000.001,55000.001,80000.001},{0.03,0.1,0.2,0.25,0.3,0.35,0.45})*BC$2-LOOKUP(BC$2/12,{0,1500.001,4500.001,9000.001,35000.001,55000.001,80000.001},{0,105,555,1005,2755,5505,13505})</f>
        <v>89885</v>
      </c>
      <c r="BD75" s="2">
        <f>12*ROUND(MAX(($B75-3500)*{0.03,0.1,0.2,0.25,0.3,0.35,0.45}-{0,105,555,1005,2755,5505,13505},0),2)+LOOKUP(BD$2/12,{0,1500.001,4500.001,9000.001,35000.001,55000.001,80000.001},{0.03,0.1,0.2,0.25,0.3,0.35,0.45})*BD$2-LOOKUP(BD$2/12,{0,1500.001,4500.001,9000.001,35000.001,55000.001,80000.001},{0,105,555,1005,2755,5505,13505})</f>
        <v>90885</v>
      </c>
      <c r="BE75" s="2">
        <f>12*ROUND(MAX(($B75-3500)*{0.03,0.1,0.2,0.25,0.3,0.35,0.45}-{0,105,555,1005,2755,5505,13505},0),2)+LOOKUP(BE$2/12,{0,1500.001,4500.001,9000.001,35000.001,55000.001,80000.001},{0.03,0.1,0.2,0.25,0.3,0.35,0.45})*BE$2-LOOKUP(BE$2/12,{0,1500.001,4500.001,9000.001,35000.001,55000.001,80000.001},{0,105,555,1005,2755,5505,13505})</f>
        <v>91885</v>
      </c>
      <c r="BF75" s="2">
        <f>12*ROUND(MAX(($B75-3500)*{0.03,0.1,0.2,0.25,0.3,0.35,0.45}-{0,105,555,1005,2755,5505,13505},0),2)+LOOKUP(BF$2/12,{0,1500.001,4500.001,9000.001,35000.001,55000.001,80000.001},{0.03,0.1,0.2,0.25,0.3,0.35,0.45})*BF$2-LOOKUP(BF$2/12,{0,1500.001,4500.001,9000.001,35000.001,55000.001,80000.001},{0,105,555,1005,2755,5505,13505})</f>
        <v>92885</v>
      </c>
    </row>
    <row r="76" spans="1:58">
      <c r="A76" s="21"/>
      <c r="B76" s="22">
        <v>33000</v>
      </c>
      <c r="C76" s="27">
        <f>12*ROUND(MAX(($B76-3500)*{0.03,0.1,0.2,0.25,0.3,0.35,0.45}-{0,105,555,1005,2755,5505,13505},0),2)+LOOKUP(C$2/12,{0,1500.001,4500.001,9000.001,35000.001,55000.001,80000.001},{0.03,0.1,0.2,0.25,0.3,0.35,0.45})*C$2-LOOKUP(C$2/12,{0,1500.001,4500.001,9000.001,35000.001,55000.001,80000.001},{0,105,555,1005,2755,5505,13505})</f>
        <v>76440</v>
      </c>
      <c r="D76" s="27">
        <f>12*ROUND(MAX(($B76-3500)*{0.03,0.1,0.2,0.25,0.3,0.35,0.45}-{0,105,555,1005,2755,5505,13505},0),2)+LOOKUP(D$2/12,{0,1500.001,4500.001,9000.001,35000.001,55000.001,80000.001},{0.03,0.1,0.2,0.25,0.3,0.35,0.45})*D$2-LOOKUP(D$2/12,{0,1500.001,4500.001,9000.001,35000.001,55000.001,80000.001},{0,105,555,1005,2755,5505,13505})</f>
        <v>76446</v>
      </c>
      <c r="E76" s="27">
        <f>12*ROUND(MAX(($B76-3500)*{0.03,0.1,0.2,0.25,0.3,0.35,0.45}-{0,105,555,1005,2755,5505,13505},0),2)+LOOKUP(E$2/12,{0,1500.001,4500.001,9000.001,35000.001,55000.001,80000.001},{0.03,0.1,0.2,0.25,0.3,0.35,0.45})*E$2-LOOKUP(E$2/12,{0,1500.001,4500.001,9000.001,35000.001,55000.001,80000.001},{0,105,555,1005,2755,5505,13505})</f>
        <v>76452</v>
      </c>
      <c r="F76" s="27">
        <f>12*ROUND(MAX(($B76-3500)*{0.03,0.1,0.2,0.25,0.3,0.35,0.45}-{0,105,555,1005,2755,5505,13505},0),2)+LOOKUP(F$2/12,{0,1500.001,4500.001,9000.001,35000.001,55000.001,80000.001},{0.03,0.1,0.2,0.25,0.3,0.35,0.45})*F$2-LOOKUP(F$2/12,{0,1500.001,4500.001,9000.001,35000.001,55000.001,80000.001},{0,105,555,1005,2755,5505,13505})</f>
        <v>76458</v>
      </c>
      <c r="G76" s="27">
        <f>12*ROUND(MAX(($B76-3500)*{0.03,0.1,0.2,0.25,0.3,0.35,0.45}-{0,105,555,1005,2755,5505,13505},0),2)+LOOKUP(G$2/12,{0,1500.001,4500.001,9000.001,35000.001,55000.001,80000.001},{0.03,0.1,0.2,0.25,0.3,0.35,0.45})*G$2-LOOKUP(G$2/12,{0,1500.001,4500.001,9000.001,35000.001,55000.001,80000.001},{0,105,555,1005,2755,5505,13505})</f>
        <v>76464</v>
      </c>
      <c r="H76" s="27">
        <f>12*ROUND(MAX(($B76-3500)*{0.03,0.1,0.2,0.25,0.3,0.35,0.45}-{0,105,555,1005,2755,5505,13505},0),2)+LOOKUP(H$2/12,{0,1500.001,4500.001,9000.001,35000.001,55000.001,80000.001},{0.03,0.1,0.2,0.25,0.3,0.35,0.45})*H$2-LOOKUP(H$2/12,{0,1500.001,4500.001,9000.001,35000.001,55000.001,80000.001},{0,105,555,1005,2755,5505,13505})</f>
        <v>76470</v>
      </c>
      <c r="I76" s="27">
        <f>12*ROUND(MAX(($B76-3500)*{0.03,0.1,0.2,0.25,0.3,0.35,0.45}-{0,105,555,1005,2755,5505,13505},0),2)+LOOKUP(I$2/12,{0,1500.001,4500.001,9000.001,35000.001,55000.001,80000.001},{0.03,0.1,0.2,0.25,0.3,0.35,0.45})*I$2-LOOKUP(I$2/12,{0,1500.001,4500.001,9000.001,35000.001,55000.001,80000.001},{0,105,555,1005,2755,5505,13505})</f>
        <v>76476</v>
      </c>
      <c r="J76" s="27">
        <f>12*ROUND(MAX(($B76-3500)*{0.03,0.1,0.2,0.25,0.3,0.35,0.45}-{0,105,555,1005,2755,5505,13505},0),2)+LOOKUP(J$2/12,{0,1500.001,4500.001,9000.001,35000.001,55000.001,80000.001},{0.03,0.1,0.2,0.25,0.3,0.35,0.45})*J$2-LOOKUP(J$2/12,{0,1500.001,4500.001,9000.001,35000.001,55000.001,80000.001},{0,105,555,1005,2755,5505,13505})</f>
        <v>76482</v>
      </c>
      <c r="K76" s="27">
        <f>12*ROUND(MAX(($B76-3500)*{0.03,0.1,0.2,0.25,0.3,0.35,0.45}-{0,105,555,1005,2755,5505,13505},0),2)+LOOKUP(K$2/12,{0,1500.001,4500.001,9000.001,35000.001,55000.001,80000.001},{0.03,0.1,0.2,0.25,0.3,0.35,0.45})*K$2-LOOKUP(K$2/12,{0,1500.001,4500.001,9000.001,35000.001,55000.001,80000.001},{0,105,555,1005,2755,5505,13505})</f>
        <v>76488</v>
      </c>
      <c r="L76" s="27">
        <f>12*ROUND(MAX(($B76-3500)*{0.03,0.1,0.2,0.25,0.3,0.35,0.45}-{0,105,555,1005,2755,5505,13505},0),2)+LOOKUP(L$2/12,{0,1500.001,4500.001,9000.001,35000.001,55000.001,80000.001},{0.03,0.1,0.2,0.25,0.3,0.35,0.45})*L$2-LOOKUP(L$2/12,{0,1500.001,4500.001,9000.001,35000.001,55000.001,80000.001},{0,105,555,1005,2755,5505,13505})</f>
        <v>76494</v>
      </c>
      <c r="M76" s="13">
        <f>12*ROUND(MAX(($B76-3500)*{0.03,0.1,0.2,0.25,0.3,0.35,0.45}-{0,105,555,1005,2755,5505,13505},0),2)+LOOKUP(M$2/12,{0,1500.001,4500.001,9000.001,35000.001,55000.001,80000.001},{0.03,0.1,0.2,0.25,0.3,0.35,0.45})*M$2-LOOKUP(M$2/12,{0,1500.001,4500.001,9000.001,35000.001,55000.001,80000.001},{0,105,555,1005,2755,5505,13505})</f>
        <v>76500</v>
      </c>
      <c r="N76" s="27">
        <f>12*ROUND(MAX(($B76-3500)*{0.03,0.1,0.2,0.25,0.3,0.35,0.45}-{0,105,555,1005,2755,5505,13505},0),2)+LOOKUP(N$2/12,{0,1500.001,4500.001,9000.001,35000.001,55000.001,80000.001},{0.03,0.1,0.2,0.25,0.3,0.35,0.45})*N$2-LOOKUP(N$2/12,{0,1500.001,4500.001,9000.001,35000.001,55000.001,80000.001},{0,105,555,1005,2755,5505,13505})</f>
        <v>76515</v>
      </c>
      <c r="O76" s="27">
        <f>12*ROUND(MAX(($B76-3500)*{0.03,0.1,0.2,0.25,0.3,0.35,0.45}-{0,105,555,1005,2755,5505,13505},0),2)+LOOKUP(O$2/12,{0,1500.001,4500.001,9000.001,35000.001,55000.001,80000.001},{0.03,0.1,0.2,0.25,0.3,0.35,0.45})*O$2-LOOKUP(O$2/12,{0,1500.001,4500.001,9000.001,35000.001,55000.001,80000.001},{0,105,555,1005,2755,5505,13505})</f>
        <v>76530</v>
      </c>
      <c r="P76" s="27">
        <f>12*ROUND(MAX(($B76-3500)*{0.03,0.1,0.2,0.25,0.3,0.35,0.45}-{0,105,555,1005,2755,5505,13505},0),2)+LOOKUP(P$2/12,{0,1500.001,4500.001,9000.001,35000.001,55000.001,80000.001},{0.03,0.1,0.2,0.25,0.3,0.35,0.45})*P$2-LOOKUP(P$2/12,{0,1500.001,4500.001,9000.001,35000.001,55000.001,80000.001},{0,105,555,1005,2755,5505,13505})</f>
        <v>76545</v>
      </c>
      <c r="Q76" s="27">
        <f>12*ROUND(MAX(($B76-3500)*{0.03,0.1,0.2,0.25,0.3,0.35,0.45}-{0,105,555,1005,2755,5505,13505},0),2)+LOOKUP(Q$2/12,{0,1500.001,4500.001,9000.001,35000.001,55000.001,80000.001},{0.03,0.1,0.2,0.25,0.3,0.35,0.45})*Q$2-LOOKUP(Q$2/12,{0,1500.001,4500.001,9000.001,35000.001,55000.001,80000.001},{0,105,555,1005,2755,5505,13505})</f>
        <v>76560</v>
      </c>
      <c r="R76" s="27">
        <f>12*ROUND(MAX(($B76-3500)*{0.03,0.1,0.2,0.25,0.3,0.35,0.45}-{0,105,555,1005,2755,5505,13505},0),2)+LOOKUP(R$2/12,{0,1500.001,4500.001,9000.001,35000.001,55000.001,80000.001},{0.03,0.1,0.2,0.25,0.3,0.35,0.45})*R$2-LOOKUP(R$2/12,{0,1500.001,4500.001,9000.001,35000.001,55000.001,80000.001},{0,105,555,1005,2755,5505,13505})</f>
        <v>76575</v>
      </c>
      <c r="S76" s="27">
        <f>12*ROUND(MAX(($B76-3500)*{0.03,0.1,0.2,0.25,0.3,0.35,0.45}-{0,105,555,1005,2755,5505,13505},0),2)+LOOKUP(S$2/12,{0,1500.001,4500.001,9000.001,35000.001,55000.001,80000.001},{0.03,0.1,0.2,0.25,0.3,0.35,0.45})*S$2-LOOKUP(S$2/12,{0,1500.001,4500.001,9000.001,35000.001,55000.001,80000.001},{0,105,555,1005,2755,5505,13505})</f>
        <v>76590</v>
      </c>
      <c r="T76" s="2">
        <f>12*ROUND(MAX(($B76-3500)*{0.03,0.1,0.2,0.25,0.3,0.35,0.45}-{0,105,555,1005,2755,5505,13505},0),2)+LOOKUP(T$2/12,{0,1500.001,4500.001,9000.001,35000.001,55000.001,80000.001},{0.03,0.1,0.2,0.25,0.3,0.35,0.45})*T$2-LOOKUP(T$2/12,{0,1500.001,4500.001,9000.001,35000.001,55000.001,80000.001},{0,105,555,1005,2755,5505,13505})</f>
        <v>76605</v>
      </c>
      <c r="U76" s="2">
        <f>12*ROUND(MAX(($B76-3500)*{0.03,0.1,0.2,0.25,0.3,0.35,0.45}-{0,105,555,1005,2755,5505,13505},0),2)+LOOKUP(U$2/12,{0,1500.001,4500.001,9000.001,35000.001,55000.001,80000.001},{0.03,0.1,0.2,0.25,0.3,0.35,0.45})*U$2-LOOKUP(U$2/12,{0,1500.001,4500.001,9000.001,35000.001,55000.001,80000.001},{0,105,555,1005,2755,5505,13505})</f>
        <v>76620</v>
      </c>
      <c r="V76" s="2">
        <f>12*ROUND(MAX(($B76-3500)*{0.03,0.1,0.2,0.25,0.3,0.35,0.45}-{0,105,555,1005,2755,5505,13505},0),2)+LOOKUP(V$2/12,{0,1500.001,4500.001,9000.001,35000.001,55000.001,80000.001},{0.03,0.1,0.2,0.25,0.3,0.35,0.45})*V$2-LOOKUP(V$2/12,{0,1500.001,4500.001,9000.001,35000.001,55000.001,80000.001},{0,105,555,1005,2755,5505,13505})</f>
        <v>76635</v>
      </c>
      <c r="W76" s="2">
        <f>12*ROUND(MAX(($B76-3500)*{0.03,0.1,0.2,0.25,0.3,0.35,0.45}-{0,105,555,1005,2755,5505,13505},0),2)+LOOKUP(W$2/12,{0,1500.001,4500.001,9000.001,35000.001,55000.001,80000.001},{0.03,0.1,0.2,0.25,0.3,0.35,0.45})*W$2-LOOKUP(W$2/12,{0,1500.001,4500.001,9000.001,35000.001,55000.001,80000.001},{0,105,555,1005,2755,5505,13505})</f>
        <v>76650</v>
      </c>
      <c r="X76" s="2">
        <f>12*ROUND(MAX(($B76-3500)*{0.03,0.1,0.2,0.25,0.3,0.35,0.45}-{0,105,555,1005,2755,5505,13505},0),2)+LOOKUP(X$2/12,{0,1500.001,4500.001,9000.001,35000.001,55000.001,80000.001},{0.03,0.1,0.2,0.25,0.3,0.35,0.45})*X$2-LOOKUP(X$2/12,{0,1500.001,4500.001,9000.001,35000.001,55000.001,80000.001},{0,105,555,1005,2755,5505,13505})</f>
        <v>76665</v>
      </c>
      <c r="Y76" s="2">
        <f>12*ROUND(MAX(($B76-3500)*{0.03,0.1,0.2,0.25,0.3,0.35,0.45}-{0,105,555,1005,2755,5505,13505},0),2)+LOOKUP(Y$2/12,{0,1500.001,4500.001,9000.001,35000.001,55000.001,80000.001},{0.03,0.1,0.2,0.25,0.3,0.35,0.45})*Y$2-LOOKUP(Y$2/12,{0,1500.001,4500.001,9000.001,35000.001,55000.001,80000.001},{0,105,555,1005,2755,5505,13505})</f>
        <v>76680</v>
      </c>
      <c r="Z76" s="2">
        <f>12*ROUND(MAX(($B76-3500)*{0.03,0.1,0.2,0.25,0.3,0.35,0.45}-{0,105,555,1005,2755,5505,13505},0),2)+LOOKUP(Z$2/12,{0,1500.001,4500.001,9000.001,35000.001,55000.001,80000.001},{0.03,0.1,0.2,0.25,0.3,0.35,0.45})*Z$2-LOOKUP(Z$2/12,{0,1500.001,4500.001,9000.001,35000.001,55000.001,80000.001},{0,105,555,1005,2755,5505,13505})</f>
        <v>76695</v>
      </c>
      <c r="AA76" s="2">
        <f>12*ROUND(MAX(($B76-3500)*{0.03,0.1,0.2,0.25,0.3,0.35,0.45}-{0,105,555,1005,2755,5505,13505},0),2)+LOOKUP(AA$2/12,{0,1500.001,4500.001,9000.001,35000.001,55000.001,80000.001},{0.03,0.1,0.2,0.25,0.3,0.35,0.45})*AA$2-LOOKUP(AA$2/12,{0,1500.001,4500.001,9000.001,35000.001,55000.001,80000.001},{0,105,555,1005,2755,5505,13505})</f>
        <v>76710</v>
      </c>
      <c r="AB76" s="2">
        <f>12*ROUND(MAX(($B76-3500)*{0.03,0.1,0.2,0.25,0.3,0.35,0.45}-{0,105,555,1005,2755,5505,13505},0),2)+LOOKUP(AB$2/12,{0,1500.001,4500.001,9000.001,35000.001,55000.001,80000.001},{0.03,0.1,0.2,0.25,0.3,0.35,0.45})*AB$2-LOOKUP(AB$2/12,{0,1500.001,4500.001,9000.001,35000.001,55000.001,80000.001},{0,105,555,1005,2755,5505,13505})</f>
        <v>76725</v>
      </c>
      <c r="AC76" s="12">
        <f>12*ROUND(MAX(($B76-3500)*{0.03,0.1,0.2,0.25,0.3,0.35,0.45}-{0,105,555,1005,2755,5505,13505},0),2)+LOOKUP(AC$2/12,{0,1500.001,4500.001,9000.001,35000.001,55000.001,80000.001},{0.03,0.1,0.2,0.25,0.3,0.35,0.45})*AC$2-LOOKUP(AC$2/12,{0,1500.001,4500.001,9000.001,35000.001,55000.001,80000.001},{0,105,555,1005,2755,5505,13505})</f>
        <v>76740</v>
      </c>
      <c r="AD76" s="2">
        <f>12*ROUND(MAX(($B76-3500)*{0.03,0.1,0.2,0.25,0.3,0.35,0.45}-{0,105,555,1005,2755,5505,13505},0),2)+LOOKUP(AD$2/12,{0,1500.001,4500.001,9000.001,35000.001,55000.001,80000.001},{0.03,0.1,0.2,0.25,0.3,0.35,0.45})*AD$2-LOOKUP(AD$2/12,{0,1500.001,4500.001,9000.001,35000.001,55000.001,80000.001},{0,105,555,1005,2755,5505,13505})</f>
        <v>76770</v>
      </c>
      <c r="AE76" s="2">
        <f>12*ROUND(MAX(($B76-3500)*{0.03,0.1,0.2,0.25,0.3,0.35,0.45}-{0,105,555,1005,2755,5505,13505},0),2)+LOOKUP(AE$2/12,{0,1500.001,4500.001,9000.001,35000.001,55000.001,80000.001},{0.03,0.1,0.2,0.25,0.3,0.35,0.45})*AE$2-LOOKUP(AE$2/12,{0,1500.001,4500.001,9000.001,35000.001,55000.001,80000.001},{0,105,555,1005,2755,5505,13505})</f>
        <v>76800</v>
      </c>
      <c r="AF76" s="2">
        <f>12*ROUND(MAX(($B76-3500)*{0.03,0.1,0.2,0.25,0.3,0.35,0.45}-{0,105,555,1005,2755,5505,13505},0),2)+LOOKUP(AF$2/12,{0,1500.001,4500.001,9000.001,35000.001,55000.001,80000.001},{0.03,0.1,0.2,0.25,0.3,0.35,0.45})*AF$2-LOOKUP(AF$2/12,{0,1500.001,4500.001,9000.001,35000.001,55000.001,80000.001},{0,105,555,1005,2755,5505,13505})</f>
        <v>76830</v>
      </c>
      <c r="AG76" s="2">
        <f>12*ROUND(MAX(($B76-3500)*{0.03,0.1,0.2,0.25,0.3,0.35,0.45}-{0,105,555,1005,2755,5505,13505},0),2)+LOOKUP(AG$2/12,{0,1500.001,4500.001,9000.001,35000.001,55000.001,80000.001},{0.03,0.1,0.2,0.25,0.3,0.35,0.45})*AG$2-LOOKUP(AG$2/12,{0,1500.001,4500.001,9000.001,35000.001,55000.001,80000.001},{0,105,555,1005,2755,5505,13505})</f>
        <v>76860</v>
      </c>
      <c r="AH76" s="2">
        <f>12*ROUND(MAX(($B76-3500)*{0.03,0.1,0.2,0.25,0.3,0.35,0.45}-{0,105,555,1005,2755,5505,13505},0),2)+LOOKUP(AH$2/12,{0,1500.001,4500.001,9000.001,35000.001,55000.001,80000.001},{0.03,0.1,0.2,0.25,0.3,0.35,0.45})*AH$2-LOOKUP(AH$2/12,{0,1500.001,4500.001,9000.001,35000.001,55000.001,80000.001},{0,105,555,1005,2755,5505,13505})</f>
        <v>76890</v>
      </c>
      <c r="AI76" s="2">
        <f>12*ROUND(MAX(($B76-3500)*{0.03,0.1,0.2,0.25,0.3,0.35,0.45}-{0,105,555,1005,2755,5505,13505},0),2)+LOOKUP(AI$2/12,{0,1500.001,4500.001,9000.001,35000.001,55000.001,80000.001},{0.03,0.1,0.2,0.25,0.3,0.35,0.45})*AI$2-LOOKUP(AI$2/12,{0,1500.001,4500.001,9000.001,35000.001,55000.001,80000.001},{0,105,555,1005,2755,5505,13505})</f>
        <v>76920</v>
      </c>
      <c r="AJ76" s="2">
        <f>12*ROUND(MAX(($B76-3500)*{0.03,0.1,0.2,0.25,0.3,0.35,0.45}-{0,105,555,1005,2755,5505,13505},0),2)+LOOKUP(AJ$2/12,{0,1500.001,4500.001,9000.001,35000.001,55000.001,80000.001},{0.03,0.1,0.2,0.25,0.3,0.35,0.45})*AJ$2-LOOKUP(AJ$2/12,{0,1500.001,4500.001,9000.001,35000.001,55000.001,80000.001},{0,105,555,1005,2755,5505,13505})</f>
        <v>76950</v>
      </c>
      <c r="AK76" s="2">
        <f>12*ROUND(MAX(($B76-3500)*{0.03,0.1,0.2,0.25,0.3,0.35,0.45}-{0,105,555,1005,2755,5505,13505},0),2)+LOOKUP(AK$2/12,{0,1500.001,4500.001,9000.001,35000.001,55000.001,80000.001},{0.03,0.1,0.2,0.25,0.3,0.35,0.45})*AK$2-LOOKUP(AK$2/12,{0,1500.001,4500.001,9000.001,35000.001,55000.001,80000.001},{0,105,555,1005,2755,5505,13505})</f>
        <v>76980</v>
      </c>
      <c r="AL76" s="2">
        <f>12*ROUND(MAX(($B76-3500)*{0.03,0.1,0.2,0.25,0.3,0.35,0.45}-{0,105,555,1005,2755,5505,13505},0),2)+LOOKUP(AL$2/12,{0,1500.001,4500.001,9000.001,35000.001,55000.001,80000.001},{0.03,0.1,0.2,0.25,0.3,0.35,0.45})*AL$2-LOOKUP(AL$2/12,{0,1500.001,4500.001,9000.001,35000.001,55000.001,80000.001},{0,105,555,1005,2755,5505,13505})</f>
        <v>78235</v>
      </c>
      <c r="AM76" s="2">
        <f>12*ROUND(MAX(($B76-3500)*{0.03,0.1,0.2,0.25,0.3,0.35,0.45}-{0,105,555,1005,2755,5505,13505},0),2)+LOOKUP(AM$2/12,{0,1500.001,4500.001,9000.001,35000.001,55000.001,80000.001},{0.03,0.1,0.2,0.25,0.3,0.35,0.45})*AM$2-LOOKUP(AM$2/12,{0,1500.001,4500.001,9000.001,35000.001,55000.001,80000.001},{0,105,555,1005,2755,5505,13505})</f>
        <v>78335</v>
      </c>
      <c r="AN76" s="2">
        <f>12*ROUND(MAX(($B76-3500)*{0.03,0.1,0.2,0.25,0.3,0.35,0.45}-{0,105,555,1005,2755,5505,13505},0),2)+LOOKUP(AN$2/12,{0,1500.001,4500.001,9000.001,35000.001,55000.001,80000.001},{0.03,0.1,0.2,0.25,0.3,0.35,0.45})*AN$2-LOOKUP(AN$2/12,{0,1500.001,4500.001,9000.001,35000.001,55000.001,80000.001},{0,105,555,1005,2755,5505,13505})</f>
        <v>78535</v>
      </c>
      <c r="AO76" s="2">
        <f>12*ROUND(MAX(($B76-3500)*{0.03,0.1,0.2,0.25,0.3,0.35,0.45}-{0,105,555,1005,2755,5505,13505},0),2)+LOOKUP(AO$2/12,{0,1500.001,4500.001,9000.001,35000.001,55000.001,80000.001},{0.03,0.1,0.2,0.25,0.3,0.35,0.45})*AO$2-LOOKUP(AO$2/12,{0,1500.001,4500.001,9000.001,35000.001,55000.001,80000.001},{0,105,555,1005,2755,5505,13505})</f>
        <v>78735</v>
      </c>
      <c r="AP76" s="2">
        <f>12*ROUND(MAX(($B76-3500)*{0.03,0.1,0.2,0.25,0.3,0.35,0.45}-{0,105,555,1005,2755,5505,13505},0),2)+LOOKUP(AP$2/12,{0,1500.001,4500.001,9000.001,35000.001,55000.001,80000.001},{0.03,0.1,0.2,0.25,0.3,0.35,0.45})*AP$2-LOOKUP(AP$2/12,{0,1500.001,4500.001,9000.001,35000.001,55000.001,80000.001},{0,105,555,1005,2755,5505,13505})</f>
        <v>78935</v>
      </c>
      <c r="AQ76" s="2">
        <f>12*ROUND(MAX(($B76-3500)*{0.03,0.1,0.2,0.25,0.3,0.35,0.45}-{0,105,555,1005,2755,5505,13505},0),2)+LOOKUP(AQ$2/12,{0,1500.001,4500.001,9000.001,35000.001,55000.001,80000.001},{0.03,0.1,0.2,0.25,0.3,0.35,0.45})*AQ$2-LOOKUP(AQ$2/12,{0,1500.001,4500.001,9000.001,35000.001,55000.001,80000.001},{0,105,555,1005,2755,5505,13505})</f>
        <v>79135</v>
      </c>
      <c r="AR76" s="2">
        <f>12*ROUND(MAX(($B76-3500)*{0.03,0.1,0.2,0.25,0.3,0.35,0.45}-{0,105,555,1005,2755,5505,13505},0),2)+LOOKUP(AR$2/12,{0,1500.001,4500.001,9000.001,35000.001,55000.001,80000.001},{0.03,0.1,0.2,0.25,0.3,0.35,0.45})*AR$2-LOOKUP(AR$2/12,{0,1500.001,4500.001,9000.001,35000.001,55000.001,80000.001},{0,105,555,1005,2755,5505,13505})</f>
        <v>79335</v>
      </c>
      <c r="AS76" s="2">
        <f>12*ROUND(MAX(($B76-3500)*{0.03,0.1,0.2,0.25,0.3,0.35,0.45}-{0,105,555,1005,2755,5505,13505},0),2)+LOOKUP(AS$2/12,{0,1500.001,4500.001,9000.001,35000.001,55000.001,80000.001},{0.03,0.1,0.2,0.25,0.3,0.35,0.45})*AS$2-LOOKUP(AS$2/12,{0,1500.001,4500.001,9000.001,35000.001,55000.001,80000.001},{0,105,555,1005,2755,5505,13505})</f>
        <v>79835</v>
      </c>
      <c r="AT76" s="12">
        <f>12*ROUND(MAX(($B76-3500)*{0.03,0.1,0.2,0.25,0.3,0.35,0.45}-{0,105,555,1005,2755,5505,13505},0),2)+LOOKUP(AT$2/12,{0,1500.001,4500.001,9000.001,35000.001,55000.001,80000.001},{0.03,0.1,0.2,0.25,0.3,0.35,0.45})*AT$2-LOOKUP(AT$2/12,{0,1500.001,4500.001,9000.001,35000.001,55000.001,80000.001},{0,105,555,1005,2755,5505,13505})</f>
        <v>80335</v>
      </c>
      <c r="AU76" s="2">
        <f>12*ROUND(MAX(($B76-3500)*{0.03,0.1,0.2,0.25,0.3,0.35,0.45}-{0,105,555,1005,2755,5505,13505},0),2)+LOOKUP(AU$2/12,{0,1500.001,4500.001,9000.001,35000.001,55000.001,80000.001},{0.03,0.1,0.2,0.25,0.3,0.35,0.45})*AU$2-LOOKUP(AU$2/12,{0,1500.001,4500.001,9000.001,35000.001,55000.001,80000.001},{0,105,555,1005,2755,5505,13505})</f>
        <v>80835</v>
      </c>
      <c r="AV76" s="2">
        <f>12*ROUND(MAX(($B76-3500)*{0.03,0.1,0.2,0.25,0.3,0.35,0.45}-{0,105,555,1005,2755,5505,13505},0),2)+LOOKUP(AV$2/12,{0,1500.001,4500.001,9000.001,35000.001,55000.001,80000.001},{0.03,0.1,0.2,0.25,0.3,0.35,0.45})*AV$2-LOOKUP(AV$2/12,{0,1500.001,4500.001,9000.001,35000.001,55000.001,80000.001},{0,105,555,1005,2755,5505,13505})</f>
        <v>81335</v>
      </c>
      <c r="AW76" s="2">
        <f>12*ROUND(MAX(($B76-3500)*{0.03,0.1,0.2,0.25,0.3,0.35,0.45}-{0,105,555,1005,2755,5505,13505},0),2)+LOOKUP(AW$2/12,{0,1500.001,4500.001,9000.001,35000.001,55000.001,80000.001},{0.03,0.1,0.2,0.25,0.3,0.35,0.45})*AW$2-LOOKUP(AW$2/12,{0,1500.001,4500.001,9000.001,35000.001,55000.001,80000.001},{0,105,555,1005,2755,5505,13505})</f>
        <v>86885</v>
      </c>
      <c r="AX76" s="2">
        <f>12*ROUND(MAX(($B76-3500)*{0.03,0.1,0.2,0.25,0.3,0.35,0.45}-{0,105,555,1005,2755,5505,13505},0),2)+LOOKUP(AX$2/12,{0,1500.001,4500.001,9000.001,35000.001,55000.001,80000.001},{0.03,0.1,0.2,0.25,0.3,0.35,0.45})*AX$2-LOOKUP(AX$2/12,{0,1500.001,4500.001,9000.001,35000.001,55000.001,80000.001},{0,105,555,1005,2755,5505,13505})</f>
        <v>87885</v>
      </c>
      <c r="AY76" s="2">
        <f>12*ROUND(MAX(($B76-3500)*{0.03,0.1,0.2,0.25,0.3,0.35,0.45}-{0,105,555,1005,2755,5505,13505},0),2)+LOOKUP(AY$2/12,{0,1500.001,4500.001,9000.001,35000.001,55000.001,80000.001},{0.03,0.1,0.2,0.25,0.3,0.35,0.45})*AY$2-LOOKUP(AY$2/12,{0,1500.001,4500.001,9000.001,35000.001,55000.001,80000.001},{0,105,555,1005,2755,5505,13505})</f>
        <v>88885</v>
      </c>
      <c r="AZ76" s="2">
        <f>12*ROUND(MAX(($B76-3500)*{0.03,0.1,0.2,0.25,0.3,0.35,0.45}-{0,105,555,1005,2755,5505,13505},0),2)+LOOKUP(AZ$2/12,{0,1500.001,4500.001,9000.001,35000.001,55000.001,80000.001},{0.03,0.1,0.2,0.25,0.3,0.35,0.45})*AZ$2-LOOKUP(AZ$2/12,{0,1500.001,4500.001,9000.001,35000.001,55000.001,80000.001},{0,105,555,1005,2755,5505,13505})</f>
        <v>89885</v>
      </c>
      <c r="BA76" s="2">
        <f>12*ROUND(MAX(($B76-3500)*{0.03,0.1,0.2,0.25,0.3,0.35,0.45}-{0,105,555,1005,2755,5505,13505},0),2)+LOOKUP(BA$2/12,{0,1500.001,4500.001,9000.001,35000.001,55000.001,80000.001},{0.03,0.1,0.2,0.25,0.3,0.35,0.45})*BA$2-LOOKUP(BA$2/12,{0,1500.001,4500.001,9000.001,35000.001,55000.001,80000.001},{0,105,555,1005,2755,5505,13505})</f>
        <v>90885</v>
      </c>
      <c r="BB76" s="2">
        <f>12*ROUND(MAX(($B76-3500)*{0.03,0.1,0.2,0.25,0.3,0.35,0.45}-{0,105,555,1005,2755,5505,13505},0),2)+LOOKUP(BB$2/12,{0,1500.001,4500.001,9000.001,35000.001,55000.001,80000.001},{0.03,0.1,0.2,0.25,0.3,0.35,0.45})*BB$2-LOOKUP(BB$2/12,{0,1500.001,4500.001,9000.001,35000.001,55000.001,80000.001},{0,105,555,1005,2755,5505,13505})</f>
        <v>91885</v>
      </c>
      <c r="BC76" s="2">
        <f>12*ROUND(MAX(($B76-3500)*{0.03,0.1,0.2,0.25,0.3,0.35,0.45}-{0,105,555,1005,2755,5505,13505},0),2)+LOOKUP(BC$2/12,{0,1500.001,4500.001,9000.001,35000.001,55000.001,80000.001},{0.03,0.1,0.2,0.25,0.3,0.35,0.45})*BC$2-LOOKUP(BC$2/12,{0,1500.001,4500.001,9000.001,35000.001,55000.001,80000.001},{0,105,555,1005,2755,5505,13505})</f>
        <v>92885</v>
      </c>
      <c r="BD76" s="2">
        <f>12*ROUND(MAX(($B76-3500)*{0.03,0.1,0.2,0.25,0.3,0.35,0.45}-{0,105,555,1005,2755,5505,13505},0),2)+LOOKUP(BD$2/12,{0,1500.001,4500.001,9000.001,35000.001,55000.001,80000.001},{0.03,0.1,0.2,0.25,0.3,0.35,0.45})*BD$2-LOOKUP(BD$2/12,{0,1500.001,4500.001,9000.001,35000.001,55000.001,80000.001},{0,105,555,1005,2755,5505,13505})</f>
        <v>93885</v>
      </c>
      <c r="BE76" s="2">
        <f>12*ROUND(MAX(($B76-3500)*{0.03,0.1,0.2,0.25,0.3,0.35,0.45}-{0,105,555,1005,2755,5505,13505},0),2)+LOOKUP(BE$2/12,{0,1500.001,4500.001,9000.001,35000.001,55000.001,80000.001},{0.03,0.1,0.2,0.25,0.3,0.35,0.45})*BE$2-LOOKUP(BE$2/12,{0,1500.001,4500.001,9000.001,35000.001,55000.001,80000.001},{0,105,555,1005,2755,5505,13505})</f>
        <v>94885</v>
      </c>
      <c r="BF76" s="2">
        <f>12*ROUND(MAX(($B76-3500)*{0.03,0.1,0.2,0.25,0.3,0.35,0.45}-{0,105,555,1005,2755,5505,13505},0),2)+LOOKUP(BF$2/12,{0,1500.001,4500.001,9000.001,35000.001,55000.001,80000.001},{0.03,0.1,0.2,0.25,0.3,0.35,0.45})*BF$2-LOOKUP(BF$2/12,{0,1500.001,4500.001,9000.001,35000.001,55000.001,80000.001},{0,105,555,1005,2755,5505,13505})</f>
        <v>95885</v>
      </c>
    </row>
    <row r="77" spans="1:58">
      <c r="A77" s="21"/>
      <c r="B77" s="22">
        <v>34000</v>
      </c>
      <c r="C77" s="27">
        <f>12*ROUND(MAX(($B77-3500)*{0.03,0.1,0.2,0.25,0.3,0.35,0.45}-{0,105,555,1005,2755,5505,13505},0),2)+LOOKUP(C$2/12,{0,1500.001,4500.001,9000.001,35000.001,55000.001,80000.001},{0.03,0.1,0.2,0.25,0.3,0.35,0.45})*C$2-LOOKUP(C$2/12,{0,1500.001,4500.001,9000.001,35000.001,55000.001,80000.001},{0,105,555,1005,2755,5505,13505})</f>
        <v>79440</v>
      </c>
      <c r="D77" s="27">
        <f>12*ROUND(MAX(($B77-3500)*{0.03,0.1,0.2,0.25,0.3,0.35,0.45}-{0,105,555,1005,2755,5505,13505},0),2)+LOOKUP(D$2/12,{0,1500.001,4500.001,9000.001,35000.001,55000.001,80000.001},{0.03,0.1,0.2,0.25,0.3,0.35,0.45})*D$2-LOOKUP(D$2/12,{0,1500.001,4500.001,9000.001,35000.001,55000.001,80000.001},{0,105,555,1005,2755,5505,13505})</f>
        <v>79446</v>
      </c>
      <c r="E77" s="27">
        <f>12*ROUND(MAX(($B77-3500)*{0.03,0.1,0.2,0.25,0.3,0.35,0.45}-{0,105,555,1005,2755,5505,13505},0),2)+LOOKUP(E$2/12,{0,1500.001,4500.001,9000.001,35000.001,55000.001,80000.001},{0.03,0.1,0.2,0.25,0.3,0.35,0.45})*E$2-LOOKUP(E$2/12,{0,1500.001,4500.001,9000.001,35000.001,55000.001,80000.001},{0,105,555,1005,2755,5505,13505})</f>
        <v>79452</v>
      </c>
      <c r="F77" s="27">
        <f>12*ROUND(MAX(($B77-3500)*{0.03,0.1,0.2,0.25,0.3,0.35,0.45}-{0,105,555,1005,2755,5505,13505},0),2)+LOOKUP(F$2/12,{0,1500.001,4500.001,9000.001,35000.001,55000.001,80000.001},{0.03,0.1,0.2,0.25,0.3,0.35,0.45})*F$2-LOOKUP(F$2/12,{0,1500.001,4500.001,9000.001,35000.001,55000.001,80000.001},{0,105,555,1005,2755,5505,13505})</f>
        <v>79458</v>
      </c>
      <c r="G77" s="27">
        <f>12*ROUND(MAX(($B77-3500)*{0.03,0.1,0.2,0.25,0.3,0.35,0.45}-{0,105,555,1005,2755,5505,13505},0),2)+LOOKUP(G$2/12,{0,1500.001,4500.001,9000.001,35000.001,55000.001,80000.001},{0.03,0.1,0.2,0.25,0.3,0.35,0.45})*G$2-LOOKUP(G$2/12,{0,1500.001,4500.001,9000.001,35000.001,55000.001,80000.001},{0,105,555,1005,2755,5505,13505})</f>
        <v>79464</v>
      </c>
      <c r="H77" s="27">
        <f>12*ROUND(MAX(($B77-3500)*{0.03,0.1,0.2,0.25,0.3,0.35,0.45}-{0,105,555,1005,2755,5505,13505},0),2)+LOOKUP(H$2/12,{0,1500.001,4500.001,9000.001,35000.001,55000.001,80000.001},{0.03,0.1,0.2,0.25,0.3,0.35,0.45})*H$2-LOOKUP(H$2/12,{0,1500.001,4500.001,9000.001,35000.001,55000.001,80000.001},{0,105,555,1005,2755,5505,13505})</f>
        <v>79470</v>
      </c>
      <c r="I77" s="27">
        <f>12*ROUND(MAX(($B77-3500)*{0.03,0.1,0.2,0.25,0.3,0.35,0.45}-{0,105,555,1005,2755,5505,13505},0),2)+LOOKUP(I$2/12,{0,1500.001,4500.001,9000.001,35000.001,55000.001,80000.001},{0.03,0.1,0.2,0.25,0.3,0.35,0.45})*I$2-LOOKUP(I$2/12,{0,1500.001,4500.001,9000.001,35000.001,55000.001,80000.001},{0,105,555,1005,2755,5505,13505})</f>
        <v>79476</v>
      </c>
      <c r="J77" s="27">
        <f>12*ROUND(MAX(($B77-3500)*{0.03,0.1,0.2,0.25,0.3,0.35,0.45}-{0,105,555,1005,2755,5505,13505},0),2)+LOOKUP(J$2/12,{0,1500.001,4500.001,9000.001,35000.001,55000.001,80000.001},{0.03,0.1,0.2,0.25,0.3,0.35,0.45})*J$2-LOOKUP(J$2/12,{0,1500.001,4500.001,9000.001,35000.001,55000.001,80000.001},{0,105,555,1005,2755,5505,13505})</f>
        <v>79482</v>
      </c>
      <c r="K77" s="27">
        <f>12*ROUND(MAX(($B77-3500)*{0.03,0.1,0.2,0.25,0.3,0.35,0.45}-{0,105,555,1005,2755,5505,13505},0),2)+LOOKUP(K$2/12,{0,1500.001,4500.001,9000.001,35000.001,55000.001,80000.001},{0.03,0.1,0.2,0.25,0.3,0.35,0.45})*K$2-LOOKUP(K$2/12,{0,1500.001,4500.001,9000.001,35000.001,55000.001,80000.001},{0,105,555,1005,2755,5505,13505})</f>
        <v>79488</v>
      </c>
      <c r="L77" s="27">
        <f>12*ROUND(MAX(($B77-3500)*{0.03,0.1,0.2,0.25,0.3,0.35,0.45}-{0,105,555,1005,2755,5505,13505},0),2)+LOOKUP(L$2/12,{0,1500.001,4500.001,9000.001,35000.001,55000.001,80000.001},{0.03,0.1,0.2,0.25,0.3,0.35,0.45})*L$2-LOOKUP(L$2/12,{0,1500.001,4500.001,9000.001,35000.001,55000.001,80000.001},{0,105,555,1005,2755,5505,13505})</f>
        <v>79494</v>
      </c>
      <c r="M77" s="13">
        <f>12*ROUND(MAX(($B77-3500)*{0.03,0.1,0.2,0.25,0.3,0.35,0.45}-{0,105,555,1005,2755,5505,13505},0),2)+LOOKUP(M$2/12,{0,1500.001,4500.001,9000.001,35000.001,55000.001,80000.001},{0.03,0.1,0.2,0.25,0.3,0.35,0.45})*M$2-LOOKUP(M$2/12,{0,1500.001,4500.001,9000.001,35000.001,55000.001,80000.001},{0,105,555,1005,2755,5505,13505})</f>
        <v>79500</v>
      </c>
      <c r="N77" s="27">
        <f>12*ROUND(MAX(($B77-3500)*{0.03,0.1,0.2,0.25,0.3,0.35,0.45}-{0,105,555,1005,2755,5505,13505},0),2)+LOOKUP(N$2/12,{0,1500.001,4500.001,9000.001,35000.001,55000.001,80000.001},{0.03,0.1,0.2,0.25,0.3,0.35,0.45})*N$2-LOOKUP(N$2/12,{0,1500.001,4500.001,9000.001,35000.001,55000.001,80000.001},{0,105,555,1005,2755,5505,13505})</f>
        <v>79515</v>
      </c>
      <c r="O77" s="27">
        <f>12*ROUND(MAX(($B77-3500)*{0.03,0.1,0.2,0.25,0.3,0.35,0.45}-{0,105,555,1005,2755,5505,13505},0),2)+LOOKUP(O$2/12,{0,1500.001,4500.001,9000.001,35000.001,55000.001,80000.001},{0.03,0.1,0.2,0.25,0.3,0.35,0.45})*O$2-LOOKUP(O$2/12,{0,1500.001,4500.001,9000.001,35000.001,55000.001,80000.001},{0,105,555,1005,2755,5505,13505})</f>
        <v>79530</v>
      </c>
      <c r="P77" s="27">
        <f>12*ROUND(MAX(($B77-3500)*{0.03,0.1,0.2,0.25,0.3,0.35,0.45}-{0,105,555,1005,2755,5505,13505},0),2)+LOOKUP(P$2/12,{0,1500.001,4500.001,9000.001,35000.001,55000.001,80000.001},{0.03,0.1,0.2,0.25,0.3,0.35,0.45})*P$2-LOOKUP(P$2/12,{0,1500.001,4500.001,9000.001,35000.001,55000.001,80000.001},{0,105,555,1005,2755,5505,13505})</f>
        <v>79545</v>
      </c>
      <c r="Q77" s="27">
        <f>12*ROUND(MAX(($B77-3500)*{0.03,0.1,0.2,0.25,0.3,0.35,0.45}-{0,105,555,1005,2755,5505,13505},0),2)+LOOKUP(Q$2/12,{0,1500.001,4500.001,9000.001,35000.001,55000.001,80000.001},{0.03,0.1,0.2,0.25,0.3,0.35,0.45})*Q$2-LOOKUP(Q$2/12,{0,1500.001,4500.001,9000.001,35000.001,55000.001,80000.001},{0,105,555,1005,2755,5505,13505})</f>
        <v>79560</v>
      </c>
      <c r="R77" s="27">
        <f>12*ROUND(MAX(($B77-3500)*{0.03,0.1,0.2,0.25,0.3,0.35,0.45}-{0,105,555,1005,2755,5505,13505},0),2)+LOOKUP(R$2/12,{0,1500.001,4500.001,9000.001,35000.001,55000.001,80000.001},{0.03,0.1,0.2,0.25,0.3,0.35,0.45})*R$2-LOOKUP(R$2/12,{0,1500.001,4500.001,9000.001,35000.001,55000.001,80000.001},{0,105,555,1005,2755,5505,13505})</f>
        <v>79575</v>
      </c>
      <c r="S77" s="27">
        <f>12*ROUND(MAX(($B77-3500)*{0.03,0.1,0.2,0.25,0.3,0.35,0.45}-{0,105,555,1005,2755,5505,13505},0),2)+LOOKUP(S$2/12,{0,1500.001,4500.001,9000.001,35000.001,55000.001,80000.001},{0.03,0.1,0.2,0.25,0.3,0.35,0.45})*S$2-LOOKUP(S$2/12,{0,1500.001,4500.001,9000.001,35000.001,55000.001,80000.001},{0,105,555,1005,2755,5505,13505})</f>
        <v>79590</v>
      </c>
      <c r="T77" s="2">
        <f>12*ROUND(MAX(($B77-3500)*{0.03,0.1,0.2,0.25,0.3,0.35,0.45}-{0,105,555,1005,2755,5505,13505},0),2)+LOOKUP(T$2/12,{0,1500.001,4500.001,9000.001,35000.001,55000.001,80000.001},{0.03,0.1,0.2,0.25,0.3,0.35,0.45})*T$2-LOOKUP(T$2/12,{0,1500.001,4500.001,9000.001,35000.001,55000.001,80000.001},{0,105,555,1005,2755,5505,13505})</f>
        <v>79605</v>
      </c>
      <c r="U77" s="2">
        <f>12*ROUND(MAX(($B77-3500)*{0.03,0.1,0.2,0.25,0.3,0.35,0.45}-{0,105,555,1005,2755,5505,13505},0),2)+LOOKUP(U$2/12,{0,1500.001,4500.001,9000.001,35000.001,55000.001,80000.001},{0.03,0.1,0.2,0.25,0.3,0.35,0.45})*U$2-LOOKUP(U$2/12,{0,1500.001,4500.001,9000.001,35000.001,55000.001,80000.001},{0,105,555,1005,2755,5505,13505})</f>
        <v>79620</v>
      </c>
      <c r="V77" s="2">
        <f>12*ROUND(MAX(($B77-3500)*{0.03,0.1,0.2,0.25,0.3,0.35,0.45}-{0,105,555,1005,2755,5505,13505},0),2)+LOOKUP(V$2/12,{0,1500.001,4500.001,9000.001,35000.001,55000.001,80000.001},{0.03,0.1,0.2,0.25,0.3,0.35,0.45})*V$2-LOOKUP(V$2/12,{0,1500.001,4500.001,9000.001,35000.001,55000.001,80000.001},{0,105,555,1005,2755,5505,13505})</f>
        <v>79635</v>
      </c>
      <c r="W77" s="2">
        <f>12*ROUND(MAX(($B77-3500)*{0.03,0.1,0.2,0.25,0.3,0.35,0.45}-{0,105,555,1005,2755,5505,13505},0),2)+LOOKUP(W$2/12,{0,1500.001,4500.001,9000.001,35000.001,55000.001,80000.001},{0.03,0.1,0.2,0.25,0.3,0.35,0.45})*W$2-LOOKUP(W$2/12,{0,1500.001,4500.001,9000.001,35000.001,55000.001,80000.001},{0,105,555,1005,2755,5505,13505})</f>
        <v>79650</v>
      </c>
      <c r="X77" s="2">
        <f>12*ROUND(MAX(($B77-3500)*{0.03,0.1,0.2,0.25,0.3,0.35,0.45}-{0,105,555,1005,2755,5505,13505},0),2)+LOOKUP(X$2/12,{0,1500.001,4500.001,9000.001,35000.001,55000.001,80000.001},{0.03,0.1,0.2,0.25,0.3,0.35,0.45})*X$2-LOOKUP(X$2/12,{0,1500.001,4500.001,9000.001,35000.001,55000.001,80000.001},{0,105,555,1005,2755,5505,13505})</f>
        <v>79665</v>
      </c>
      <c r="Y77" s="2">
        <f>12*ROUND(MAX(($B77-3500)*{0.03,0.1,0.2,0.25,0.3,0.35,0.45}-{0,105,555,1005,2755,5505,13505},0),2)+LOOKUP(Y$2/12,{0,1500.001,4500.001,9000.001,35000.001,55000.001,80000.001},{0.03,0.1,0.2,0.25,0.3,0.35,0.45})*Y$2-LOOKUP(Y$2/12,{0,1500.001,4500.001,9000.001,35000.001,55000.001,80000.001},{0,105,555,1005,2755,5505,13505})</f>
        <v>79680</v>
      </c>
      <c r="Z77" s="2">
        <f>12*ROUND(MAX(($B77-3500)*{0.03,0.1,0.2,0.25,0.3,0.35,0.45}-{0,105,555,1005,2755,5505,13505},0),2)+LOOKUP(Z$2/12,{0,1500.001,4500.001,9000.001,35000.001,55000.001,80000.001},{0.03,0.1,0.2,0.25,0.3,0.35,0.45})*Z$2-LOOKUP(Z$2/12,{0,1500.001,4500.001,9000.001,35000.001,55000.001,80000.001},{0,105,555,1005,2755,5505,13505})</f>
        <v>79695</v>
      </c>
      <c r="AA77" s="2">
        <f>12*ROUND(MAX(($B77-3500)*{0.03,0.1,0.2,0.25,0.3,0.35,0.45}-{0,105,555,1005,2755,5505,13505},0),2)+LOOKUP(AA$2/12,{0,1500.001,4500.001,9000.001,35000.001,55000.001,80000.001},{0.03,0.1,0.2,0.25,0.3,0.35,0.45})*AA$2-LOOKUP(AA$2/12,{0,1500.001,4500.001,9000.001,35000.001,55000.001,80000.001},{0,105,555,1005,2755,5505,13505})</f>
        <v>79710</v>
      </c>
      <c r="AB77" s="2">
        <f>12*ROUND(MAX(($B77-3500)*{0.03,0.1,0.2,0.25,0.3,0.35,0.45}-{0,105,555,1005,2755,5505,13505},0),2)+LOOKUP(AB$2/12,{0,1500.001,4500.001,9000.001,35000.001,55000.001,80000.001},{0.03,0.1,0.2,0.25,0.3,0.35,0.45})*AB$2-LOOKUP(AB$2/12,{0,1500.001,4500.001,9000.001,35000.001,55000.001,80000.001},{0,105,555,1005,2755,5505,13505})</f>
        <v>79725</v>
      </c>
      <c r="AC77" s="12">
        <f>12*ROUND(MAX(($B77-3500)*{0.03,0.1,0.2,0.25,0.3,0.35,0.45}-{0,105,555,1005,2755,5505,13505},0),2)+LOOKUP(AC$2/12,{0,1500.001,4500.001,9000.001,35000.001,55000.001,80000.001},{0.03,0.1,0.2,0.25,0.3,0.35,0.45})*AC$2-LOOKUP(AC$2/12,{0,1500.001,4500.001,9000.001,35000.001,55000.001,80000.001},{0,105,555,1005,2755,5505,13505})</f>
        <v>79740</v>
      </c>
      <c r="AD77" s="2">
        <f>12*ROUND(MAX(($B77-3500)*{0.03,0.1,0.2,0.25,0.3,0.35,0.45}-{0,105,555,1005,2755,5505,13505},0),2)+LOOKUP(AD$2/12,{0,1500.001,4500.001,9000.001,35000.001,55000.001,80000.001},{0.03,0.1,0.2,0.25,0.3,0.35,0.45})*AD$2-LOOKUP(AD$2/12,{0,1500.001,4500.001,9000.001,35000.001,55000.001,80000.001},{0,105,555,1005,2755,5505,13505})</f>
        <v>79770</v>
      </c>
      <c r="AE77" s="2">
        <f>12*ROUND(MAX(($B77-3500)*{0.03,0.1,0.2,0.25,0.3,0.35,0.45}-{0,105,555,1005,2755,5505,13505},0),2)+LOOKUP(AE$2/12,{0,1500.001,4500.001,9000.001,35000.001,55000.001,80000.001},{0.03,0.1,0.2,0.25,0.3,0.35,0.45})*AE$2-LOOKUP(AE$2/12,{0,1500.001,4500.001,9000.001,35000.001,55000.001,80000.001},{0,105,555,1005,2755,5505,13505})</f>
        <v>79800</v>
      </c>
      <c r="AF77" s="2">
        <f>12*ROUND(MAX(($B77-3500)*{0.03,0.1,0.2,0.25,0.3,0.35,0.45}-{0,105,555,1005,2755,5505,13505},0),2)+LOOKUP(AF$2/12,{0,1500.001,4500.001,9000.001,35000.001,55000.001,80000.001},{0.03,0.1,0.2,0.25,0.3,0.35,0.45})*AF$2-LOOKUP(AF$2/12,{0,1500.001,4500.001,9000.001,35000.001,55000.001,80000.001},{0,105,555,1005,2755,5505,13505})</f>
        <v>79830</v>
      </c>
      <c r="AG77" s="2">
        <f>12*ROUND(MAX(($B77-3500)*{0.03,0.1,0.2,0.25,0.3,0.35,0.45}-{0,105,555,1005,2755,5505,13505},0),2)+LOOKUP(AG$2/12,{0,1500.001,4500.001,9000.001,35000.001,55000.001,80000.001},{0.03,0.1,0.2,0.25,0.3,0.35,0.45})*AG$2-LOOKUP(AG$2/12,{0,1500.001,4500.001,9000.001,35000.001,55000.001,80000.001},{0,105,555,1005,2755,5505,13505})</f>
        <v>79860</v>
      </c>
      <c r="AH77" s="2">
        <f>12*ROUND(MAX(($B77-3500)*{0.03,0.1,0.2,0.25,0.3,0.35,0.45}-{0,105,555,1005,2755,5505,13505},0),2)+LOOKUP(AH$2/12,{0,1500.001,4500.001,9000.001,35000.001,55000.001,80000.001},{0.03,0.1,0.2,0.25,0.3,0.35,0.45})*AH$2-LOOKUP(AH$2/12,{0,1500.001,4500.001,9000.001,35000.001,55000.001,80000.001},{0,105,555,1005,2755,5505,13505})</f>
        <v>79890</v>
      </c>
      <c r="AI77" s="2">
        <f>12*ROUND(MAX(($B77-3500)*{0.03,0.1,0.2,0.25,0.3,0.35,0.45}-{0,105,555,1005,2755,5505,13505},0),2)+LOOKUP(AI$2/12,{0,1500.001,4500.001,9000.001,35000.001,55000.001,80000.001},{0.03,0.1,0.2,0.25,0.3,0.35,0.45})*AI$2-LOOKUP(AI$2/12,{0,1500.001,4500.001,9000.001,35000.001,55000.001,80000.001},{0,105,555,1005,2755,5505,13505})</f>
        <v>79920</v>
      </c>
      <c r="AJ77" s="2">
        <f>12*ROUND(MAX(($B77-3500)*{0.03,0.1,0.2,0.25,0.3,0.35,0.45}-{0,105,555,1005,2755,5505,13505},0),2)+LOOKUP(AJ$2/12,{0,1500.001,4500.001,9000.001,35000.001,55000.001,80000.001},{0.03,0.1,0.2,0.25,0.3,0.35,0.45})*AJ$2-LOOKUP(AJ$2/12,{0,1500.001,4500.001,9000.001,35000.001,55000.001,80000.001},{0,105,555,1005,2755,5505,13505})</f>
        <v>79950</v>
      </c>
      <c r="AK77" s="2">
        <f>12*ROUND(MAX(($B77-3500)*{0.03,0.1,0.2,0.25,0.3,0.35,0.45}-{0,105,555,1005,2755,5505,13505},0),2)+LOOKUP(AK$2/12,{0,1500.001,4500.001,9000.001,35000.001,55000.001,80000.001},{0.03,0.1,0.2,0.25,0.3,0.35,0.45})*AK$2-LOOKUP(AK$2/12,{0,1500.001,4500.001,9000.001,35000.001,55000.001,80000.001},{0,105,555,1005,2755,5505,13505})</f>
        <v>79980</v>
      </c>
      <c r="AL77" s="2">
        <f>12*ROUND(MAX(($B77-3500)*{0.03,0.1,0.2,0.25,0.3,0.35,0.45}-{0,105,555,1005,2755,5505,13505},0),2)+LOOKUP(AL$2/12,{0,1500.001,4500.001,9000.001,35000.001,55000.001,80000.001},{0.03,0.1,0.2,0.25,0.3,0.35,0.45})*AL$2-LOOKUP(AL$2/12,{0,1500.001,4500.001,9000.001,35000.001,55000.001,80000.001},{0,105,555,1005,2755,5505,13505})</f>
        <v>81235</v>
      </c>
      <c r="AM77" s="2">
        <f>12*ROUND(MAX(($B77-3500)*{0.03,0.1,0.2,0.25,0.3,0.35,0.45}-{0,105,555,1005,2755,5505,13505},0),2)+LOOKUP(AM$2/12,{0,1500.001,4500.001,9000.001,35000.001,55000.001,80000.001},{0.03,0.1,0.2,0.25,0.3,0.35,0.45})*AM$2-LOOKUP(AM$2/12,{0,1500.001,4500.001,9000.001,35000.001,55000.001,80000.001},{0,105,555,1005,2755,5505,13505})</f>
        <v>81335</v>
      </c>
      <c r="AN77" s="2">
        <f>12*ROUND(MAX(($B77-3500)*{0.03,0.1,0.2,0.25,0.3,0.35,0.45}-{0,105,555,1005,2755,5505,13505},0),2)+LOOKUP(AN$2/12,{0,1500.001,4500.001,9000.001,35000.001,55000.001,80000.001},{0.03,0.1,0.2,0.25,0.3,0.35,0.45})*AN$2-LOOKUP(AN$2/12,{0,1500.001,4500.001,9000.001,35000.001,55000.001,80000.001},{0,105,555,1005,2755,5505,13505})</f>
        <v>81535</v>
      </c>
      <c r="AO77" s="2">
        <f>12*ROUND(MAX(($B77-3500)*{0.03,0.1,0.2,0.25,0.3,0.35,0.45}-{0,105,555,1005,2755,5505,13505},0),2)+LOOKUP(AO$2/12,{0,1500.001,4500.001,9000.001,35000.001,55000.001,80000.001},{0.03,0.1,0.2,0.25,0.3,0.35,0.45})*AO$2-LOOKUP(AO$2/12,{0,1500.001,4500.001,9000.001,35000.001,55000.001,80000.001},{0,105,555,1005,2755,5505,13505})</f>
        <v>81735</v>
      </c>
      <c r="AP77" s="2">
        <f>12*ROUND(MAX(($B77-3500)*{0.03,0.1,0.2,0.25,0.3,0.35,0.45}-{0,105,555,1005,2755,5505,13505},0),2)+LOOKUP(AP$2/12,{0,1500.001,4500.001,9000.001,35000.001,55000.001,80000.001},{0.03,0.1,0.2,0.25,0.3,0.35,0.45})*AP$2-LOOKUP(AP$2/12,{0,1500.001,4500.001,9000.001,35000.001,55000.001,80000.001},{0,105,555,1005,2755,5505,13505})</f>
        <v>81935</v>
      </c>
      <c r="AQ77" s="2">
        <f>12*ROUND(MAX(($B77-3500)*{0.03,0.1,0.2,0.25,0.3,0.35,0.45}-{0,105,555,1005,2755,5505,13505},0),2)+LOOKUP(AQ$2/12,{0,1500.001,4500.001,9000.001,35000.001,55000.001,80000.001},{0.03,0.1,0.2,0.25,0.3,0.35,0.45})*AQ$2-LOOKUP(AQ$2/12,{0,1500.001,4500.001,9000.001,35000.001,55000.001,80000.001},{0,105,555,1005,2755,5505,13505})</f>
        <v>82135</v>
      </c>
      <c r="AR77" s="2">
        <f>12*ROUND(MAX(($B77-3500)*{0.03,0.1,0.2,0.25,0.3,0.35,0.45}-{0,105,555,1005,2755,5505,13505},0),2)+LOOKUP(AR$2/12,{0,1500.001,4500.001,9000.001,35000.001,55000.001,80000.001},{0.03,0.1,0.2,0.25,0.3,0.35,0.45})*AR$2-LOOKUP(AR$2/12,{0,1500.001,4500.001,9000.001,35000.001,55000.001,80000.001},{0,105,555,1005,2755,5505,13505})</f>
        <v>82335</v>
      </c>
      <c r="AS77" s="2">
        <f>12*ROUND(MAX(($B77-3500)*{0.03,0.1,0.2,0.25,0.3,0.35,0.45}-{0,105,555,1005,2755,5505,13505},0),2)+LOOKUP(AS$2/12,{0,1500.001,4500.001,9000.001,35000.001,55000.001,80000.001},{0.03,0.1,0.2,0.25,0.3,0.35,0.45})*AS$2-LOOKUP(AS$2/12,{0,1500.001,4500.001,9000.001,35000.001,55000.001,80000.001},{0,105,555,1005,2755,5505,13505})</f>
        <v>82835</v>
      </c>
      <c r="AT77" s="12">
        <f>12*ROUND(MAX(($B77-3500)*{0.03,0.1,0.2,0.25,0.3,0.35,0.45}-{0,105,555,1005,2755,5505,13505},0),2)+LOOKUP(AT$2/12,{0,1500.001,4500.001,9000.001,35000.001,55000.001,80000.001},{0.03,0.1,0.2,0.25,0.3,0.35,0.45})*AT$2-LOOKUP(AT$2/12,{0,1500.001,4500.001,9000.001,35000.001,55000.001,80000.001},{0,105,555,1005,2755,5505,13505})</f>
        <v>83335</v>
      </c>
      <c r="AU77" s="2">
        <f>12*ROUND(MAX(($B77-3500)*{0.03,0.1,0.2,0.25,0.3,0.35,0.45}-{0,105,555,1005,2755,5505,13505},0),2)+LOOKUP(AU$2/12,{0,1500.001,4500.001,9000.001,35000.001,55000.001,80000.001},{0.03,0.1,0.2,0.25,0.3,0.35,0.45})*AU$2-LOOKUP(AU$2/12,{0,1500.001,4500.001,9000.001,35000.001,55000.001,80000.001},{0,105,555,1005,2755,5505,13505})</f>
        <v>83835</v>
      </c>
      <c r="AV77" s="2">
        <f>12*ROUND(MAX(($B77-3500)*{0.03,0.1,0.2,0.25,0.3,0.35,0.45}-{0,105,555,1005,2755,5505,13505},0),2)+LOOKUP(AV$2/12,{0,1500.001,4500.001,9000.001,35000.001,55000.001,80000.001},{0.03,0.1,0.2,0.25,0.3,0.35,0.45})*AV$2-LOOKUP(AV$2/12,{0,1500.001,4500.001,9000.001,35000.001,55000.001,80000.001},{0,105,555,1005,2755,5505,13505})</f>
        <v>84335</v>
      </c>
      <c r="AW77" s="2">
        <f>12*ROUND(MAX(($B77-3500)*{0.03,0.1,0.2,0.25,0.3,0.35,0.45}-{0,105,555,1005,2755,5505,13505},0),2)+LOOKUP(AW$2/12,{0,1500.001,4500.001,9000.001,35000.001,55000.001,80000.001},{0.03,0.1,0.2,0.25,0.3,0.35,0.45})*AW$2-LOOKUP(AW$2/12,{0,1500.001,4500.001,9000.001,35000.001,55000.001,80000.001},{0,105,555,1005,2755,5505,13505})</f>
        <v>89885</v>
      </c>
      <c r="AX77" s="2">
        <f>12*ROUND(MAX(($B77-3500)*{0.03,0.1,0.2,0.25,0.3,0.35,0.45}-{0,105,555,1005,2755,5505,13505},0),2)+LOOKUP(AX$2/12,{0,1500.001,4500.001,9000.001,35000.001,55000.001,80000.001},{0.03,0.1,0.2,0.25,0.3,0.35,0.45})*AX$2-LOOKUP(AX$2/12,{0,1500.001,4500.001,9000.001,35000.001,55000.001,80000.001},{0,105,555,1005,2755,5505,13505})</f>
        <v>90885</v>
      </c>
      <c r="AY77" s="2">
        <f>12*ROUND(MAX(($B77-3500)*{0.03,0.1,0.2,0.25,0.3,0.35,0.45}-{0,105,555,1005,2755,5505,13505},0),2)+LOOKUP(AY$2/12,{0,1500.001,4500.001,9000.001,35000.001,55000.001,80000.001},{0.03,0.1,0.2,0.25,0.3,0.35,0.45})*AY$2-LOOKUP(AY$2/12,{0,1500.001,4500.001,9000.001,35000.001,55000.001,80000.001},{0,105,555,1005,2755,5505,13505})</f>
        <v>91885</v>
      </c>
      <c r="AZ77" s="2">
        <f>12*ROUND(MAX(($B77-3500)*{0.03,0.1,0.2,0.25,0.3,0.35,0.45}-{0,105,555,1005,2755,5505,13505},0),2)+LOOKUP(AZ$2/12,{0,1500.001,4500.001,9000.001,35000.001,55000.001,80000.001},{0.03,0.1,0.2,0.25,0.3,0.35,0.45})*AZ$2-LOOKUP(AZ$2/12,{0,1500.001,4500.001,9000.001,35000.001,55000.001,80000.001},{0,105,555,1005,2755,5505,13505})</f>
        <v>92885</v>
      </c>
      <c r="BA77" s="2">
        <f>12*ROUND(MAX(($B77-3500)*{0.03,0.1,0.2,0.25,0.3,0.35,0.45}-{0,105,555,1005,2755,5505,13505},0),2)+LOOKUP(BA$2/12,{0,1500.001,4500.001,9000.001,35000.001,55000.001,80000.001},{0.03,0.1,0.2,0.25,0.3,0.35,0.45})*BA$2-LOOKUP(BA$2/12,{0,1500.001,4500.001,9000.001,35000.001,55000.001,80000.001},{0,105,555,1005,2755,5505,13505})</f>
        <v>93885</v>
      </c>
      <c r="BB77" s="2">
        <f>12*ROUND(MAX(($B77-3500)*{0.03,0.1,0.2,0.25,0.3,0.35,0.45}-{0,105,555,1005,2755,5505,13505},0),2)+LOOKUP(BB$2/12,{0,1500.001,4500.001,9000.001,35000.001,55000.001,80000.001},{0.03,0.1,0.2,0.25,0.3,0.35,0.45})*BB$2-LOOKUP(BB$2/12,{0,1500.001,4500.001,9000.001,35000.001,55000.001,80000.001},{0,105,555,1005,2755,5505,13505})</f>
        <v>94885</v>
      </c>
      <c r="BC77" s="2">
        <f>12*ROUND(MAX(($B77-3500)*{0.03,0.1,0.2,0.25,0.3,0.35,0.45}-{0,105,555,1005,2755,5505,13505},0),2)+LOOKUP(BC$2/12,{0,1500.001,4500.001,9000.001,35000.001,55000.001,80000.001},{0.03,0.1,0.2,0.25,0.3,0.35,0.45})*BC$2-LOOKUP(BC$2/12,{0,1500.001,4500.001,9000.001,35000.001,55000.001,80000.001},{0,105,555,1005,2755,5505,13505})</f>
        <v>95885</v>
      </c>
      <c r="BD77" s="2">
        <f>12*ROUND(MAX(($B77-3500)*{0.03,0.1,0.2,0.25,0.3,0.35,0.45}-{0,105,555,1005,2755,5505,13505},0),2)+LOOKUP(BD$2/12,{0,1500.001,4500.001,9000.001,35000.001,55000.001,80000.001},{0.03,0.1,0.2,0.25,0.3,0.35,0.45})*BD$2-LOOKUP(BD$2/12,{0,1500.001,4500.001,9000.001,35000.001,55000.001,80000.001},{0,105,555,1005,2755,5505,13505})</f>
        <v>96885</v>
      </c>
      <c r="BE77" s="2">
        <f>12*ROUND(MAX(($B77-3500)*{0.03,0.1,0.2,0.25,0.3,0.35,0.45}-{0,105,555,1005,2755,5505,13505},0),2)+LOOKUP(BE$2/12,{0,1500.001,4500.001,9000.001,35000.001,55000.001,80000.001},{0.03,0.1,0.2,0.25,0.3,0.35,0.45})*BE$2-LOOKUP(BE$2/12,{0,1500.001,4500.001,9000.001,35000.001,55000.001,80000.001},{0,105,555,1005,2755,5505,13505})</f>
        <v>97885</v>
      </c>
      <c r="BF77" s="2">
        <f>12*ROUND(MAX(($B77-3500)*{0.03,0.1,0.2,0.25,0.3,0.35,0.45}-{0,105,555,1005,2755,5505,13505},0),2)+LOOKUP(BF$2/12,{0,1500.001,4500.001,9000.001,35000.001,55000.001,80000.001},{0.03,0.1,0.2,0.25,0.3,0.35,0.45})*BF$2-LOOKUP(BF$2/12,{0,1500.001,4500.001,9000.001,35000.001,55000.001,80000.001},{0,105,555,1005,2755,5505,13505})</f>
        <v>98885</v>
      </c>
    </row>
    <row r="78" spans="1:58">
      <c r="A78" s="21"/>
      <c r="B78" s="22">
        <v>35000</v>
      </c>
      <c r="C78" s="27">
        <f>12*ROUND(MAX(($B78-3500)*{0.03,0.1,0.2,0.25,0.3,0.35,0.45}-{0,105,555,1005,2755,5505,13505},0),2)+LOOKUP(C$2/12,{0,1500.001,4500.001,9000.001,35000.001,55000.001,80000.001},{0.03,0.1,0.2,0.25,0.3,0.35,0.45})*C$2-LOOKUP(C$2/12,{0,1500.001,4500.001,9000.001,35000.001,55000.001,80000.001},{0,105,555,1005,2755,5505,13505})</f>
        <v>82440</v>
      </c>
      <c r="D78" s="27">
        <f>12*ROUND(MAX(($B78-3500)*{0.03,0.1,0.2,0.25,0.3,0.35,0.45}-{0,105,555,1005,2755,5505,13505},0),2)+LOOKUP(D$2/12,{0,1500.001,4500.001,9000.001,35000.001,55000.001,80000.001},{0.03,0.1,0.2,0.25,0.3,0.35,0.45})*D$2-LOOKUP(D$2/12,{0,1500.001,4500.001,9000.001,35000.001,55000.001,80000.001},{0,105,555,1005,2755,5505,13505})</f>
        <v>82446</v>
      </c>
      <c r="E78" s="27">
        <f>12*ROUND(MAX(($B78-3500)*{0.03,0.1,0.2,0.25,0.3,0.35,0.45}-{0,105,555,1005,2755,5505,13505},0),2)+LOOKUP(E$2/12,{0,1500.001,4500.001,9000.001,35000.001,55000.001,80000.001},{0.03,0.1,0.2,0.25,0.3,0.35,0.45})*E$2-LOOKUP(E$2/12,{0,1500.001,4500.001,9000.001,35000.001,55000.001,80000.001},{0,105,555,1005,2755,5505,13505})</f>
        <v>82452</v>
      </c>
      <c r="F78" s="27">
        <f>12*ROUND(MAX(($B78-3500)*{0.03,0.1,0.2,0.25,0.3,0.35,0.45}-{0,105,555,1005,2755,5505,13505},0),2)+LOOKUP(F$2/12,{0,1500.001,4500.001,9000.001,35000.001,55000.001,80000.001},{0.03,0.1,0.2,0.25,0.3,0.35,0.45})*F$2-LOOKUP(F$2/12,{0,1500.001,4500.001,9000.001,35000.001,55000.001,80000.001},{0,105,555,1005,2755,5505,13505})</f>
        <v>82458</v>
      </c>
      <c r="G78" s="27">
        <f>12*ROUND(MAX(($B78-3500)*{0.03,0.1,0.2,0.25,0.3,0.35,0.45}-{0,105,555,1005,2755,5505,13505},0),2)+LOOKUP(G$2/12,{0,1500.001,4500.001,9000.001,35000.001,55000.001,80000.001},{0.03,0.1,0.2,0.25,0.3,0.35,0.45})*G$2-LOOKUP(G$2/12,{0,1500.001,4500.001,9000.001,35000.001,55000.001,80000.001},{0,105,555,1005,2755,5505,13505})</f>
        <v>82464</v>
      </c>
      <c r="H78" s="27">
        <f>12*ROUND(MAX(($B78-3500)*{0.03,0.1,0.2,0.25,0.3,0.35,0.45}-{0,105,555,1005,2755,5505,13505},0),2)+LOOKUP(H$2/12,{0,1500.001,4500.001,9000.001,35000.001,55000.001,80000.001},{0.03,0.1,0.2,0.25,0.3,0.35,0.45})*H$2-LOOKUP(H$2/12,{0,1500.001,4500.001,9000.001,35000.001,55000.001,80000.001},{0,105,555,1005,2755,5505,13505})</f>
        <v>82470</v>
      </c>
      <c r="I78" s="27">
        <f>12*ROUND(MAX(($B78-3500)*{0.03,0.1,0.2,0.25,0.3,0.35,0.45}-{0,105,555,1005,2755,5505,13505},0),2)+LOOKUP(I$2/12,{0,1500.001,4500.001,9000.001,35000.001,55000.001,80000.001},{0.03,0.1,0.2,0.25,0.3,0.35,0.45})*I$2-LOOKUP(I$2/12,{0,1500.001,4500.001,9000.001,35000.001,55000.001,80000.001},{0,105,555,1005,2755,5505,13505})</f>
        <v>82476</v>
      </c>
      <c r="J78" s="27">
        <f>12*ROUND(MAX(($B78-3500)*{0.03,0.1,0.2,0.25,0.3,0.35,0.45}-{0,105,555,1005,2755,5505,13505},0),2)+LOOKUP(J$2/12,{0,1500.001,4500.001,9000.001,35000.001,55000.001,80000.001},{0.03,0.1,0.2,0.25,0.3,0.35,0.45})*J$2-LOOKUP(J$2/12,{0,1500.001,4500.001,9000.001,35000.001,55000.001,80000.001},{0,105,555,1005,2755,5505,13505})</f>
        <v>82482</v>
      </c>
      <c r="K78" s="27">
        <f>12*ROUND(MAX(($B78-3500)*{0.03,0.1,0.2,0.25,0.3,0.35,0.45}-{0,105,555,1005,2755,5505,13505},0),2)+LOOKUP(K$2/12,{0,1500.001,4500.001,9000.001,35000.001,55000.001,80000.001},{0.03,0.1,0.2,0.25,0.3,0.35,0.45})*K$2-LOOKUP(K$2/12,{0,1500.001,4500.001,9000.001,35000.001,55000.001,80000.001},{0,105,555,1005,2755,5505,13505})</f>
        <v>82488</v>
      </c>
      <c r="L78" s="27">
        <f>12*ROUND(MAX(($B78-3500)*{0.03,0.1,0.2,0.25,0.3,0.35,0.45}-{0,105,555,1005,2755,5505,13505},0),2)+LOOKUP(L$2/12,{0,1500.001,4500.001,9000.001,35000.001,55000.001,80000.001},{0.03,0.1,0.2,0.25,0.3,0.35,0.45})*L$2-LOOKUP(L$2/12,{0,1500.001,4500.001,9000.001,35000.001,55000.001,80000.001},{0,105,555,1005,2755,5505,13505})</f>
        <v>82494</v>
      </c>
      <c r="M78" s="13">
        <f>12*ROUND(MAX(($B78-3500)*{0.03,0.1,0.2,0.25,0.3,0.35,0.45}-{0,105,555,1005,2755,5505,13505},0),2)+LOOKUP(M$2/12,{0,1500.001,4500.001,9000.001,35000.001,55000.001,80000.001},{0.03,0.1,0.2,0.25,0.3,0.35,0.45})*M$2-LOOKUP(M$2/12,{0,1500.001,4500.001,9000.001,35000.001,55000.001,80000.001},{0,105,555,1005,2755,5505,13505})</f>
        <v>82500</v>
      </c>
      <c r="N78" s="27">
        <f>12*ROUND(MAX(($B78-3500)*{0.03,0.1,0.2,0.25,0.3,0.35,0.45}-{0,105,555,1005,2755,5505,13505},0),2)+LOOKUP(N$2/12,{0,1500.001,4500.001,9000.001,35000.001,55000.001,80000.001},{0.03,0.1,0.2,0.25,0.3,0.35,0.45})*N$2-LOOKUP(N$2/12,{0,1500.001,4500.001,9000.001,35000.001,55000.001,80000.001},{0,105,555,1005,2755,5505,13505})</f>
        <v>82515</v>
      </c>
      <c r="O78" s="27">
        <f>12*ROUND(MAX(($B78-3500)*{0.03,0.1,0.2,0.25,0.3,0.35,0.45}-{0,105,555,1005,2755,5505,13505},0),2)+LOOKUP(O$2/12,{0,1500.001,4500.001,9000.001,35000.001,55000.001,80000.001},{0.03,0.1,0.2,0.25,0.3,0.35,0.45})*O$2-LOOKUP(O$2/12,{0,1500.001,4500.001,9000.001,35000.001,55000.001,80000.001},{0,105,555,1005,2755,5505,13505})</f>
        <v>82530</v>
      </c>
      <c r="P78" s="27">
        <f>12*ROUND(MAX(($B78-3500)*{0.03,0.1,0.2,0.25,0.3,0.35,0.45}-{0,105,555,1005,2755,5505,13505},0),2)+LOOKUP(P$2/12,{0,1500.001,4500.001,9000.001,35000.001,55000.001,80000.001},{0.03,0.1,0.2,0.25,0.3,0.35,0.45})*P$2-LOOKUP(P$2/12,{0,1500.001,4500.001,9000.001,35000.001,55000.001,80000.001},{0,105,555,1005,2755,5505,13505})</f>
        <v>82545</v>
      </c>
      <c r="Q78" s="27">
        <f>12*ROUND(MAX(($B78-3500)*{0.03,0.1,0.2,0.25,0.3,0.35,0.45}-{0,105,555,1005,2755,5505,13505},0),2)+LOOKUP(Q$2/12,{0,1500.001,4500.001,9000.001,35000.001,55000.001,80000.001},{0.03,0.1,0.2,0.25,0.3,0.35,0.45})*Q$2-LOOKUP(Q$2/12,{0,1500.001,4500.001,9000.001,35000.001,55000.001,80000.001},{0,105,555,1005,2755,5505,13505})</f>
        <v>82560</v>
      </c>
      <c r="R78" s="27">
        <f>12*ROUND(MAX(($B78-3500)*{0.03,0.1,0.2,0.25,0.3,0.35,0.45}-{0,105,555,1005,2755,5505,13505},0),2)+LOOKUP(R$2/12,{0,1500.001,4500.001,9000.001,35000.001,55000.001,80000.001},{0.03,0.1,0.2,0.25,0.3,0.35,0.45})*R$2-LOOKUP(R$2/12,{0,1500.001,4500.001,9000.001,35000.001,55000.001,80000.001},{0,105,555,1005,2755,5505,13505})</f>
        <v>82575</v>
      </c>
      <c r="S78" s="27">
        <f>12*ROUND(MAX(($B78-3500)*{0.03,0.1,0.2,0.25,0.3,0.35,0.45}-{0,105,555,1005,2755,5505,13505},0),2)+LOOKUP(S$2/12,{0,1500.001,4500.001,9000.001,35000.001,55000.001,80000.001},{0.03,0.1,0.2,0.25,0.3,0.35,0.45})*S$2-LOOKUP(S$2/12,{0,1500.001,4500.001,9000.001,35000.001,55000.001,80000.001},{0,105,555,1005,2755,5505,13505})</f>
        <v>82590</v>
      </c>
      <c r="T78" s="2">
        <f>12*ROUND(MAX(($B78-3500)*{0.03,0.1,0.2,0.25,0.3,0.35,0.45}-{0,105,555,1005,2755,5505,13505},0),2)+LOOKUP(T$2/12,{0,1500.001,4500.001,9000.001,35000.001,55000.001,80000.001},{0.03,0.1,0.2,0.25,0.3,0.35,0.45})*T$2-LOOKUP(T$2/12,{0,1500.001,4500.001,9000.001,35000.001,55000.001,80000.001},{0,105,555,1005,2755,5505,13505})</f>
        <v>82605</v>
      </c>
      <c r="U78" s="2">
        <f>12*ROUND(MAX(($B78-3500)*{0.03,0.1,0.2,0.25,0.3,0.35,0.45}-{0,105,555,1005,2755,5505,13505},0),2)+LOOKUP(U$2/12,{0,1500.001,4500.001,9000.001,35000.001,55000.001,80000.001},{0.03,0.1,0.2,0.25,0.3,0.35,0.45})*U$2-LOOKUP(U$2/12,{0,1500.001,4500.001,9000.001,35000.001,55000.001,80000.001},{0,105,555,1005,2755,5505,13505})</f>
        <v>82620</v>
      </c>
      <c r="V78" s="2">
        <f>12*ROUND(MAX(($B78-3500)*{0.03,0.1,0.2,0.25,0.3,0.35,0.45}-{0,105,555,1005,2755,5505,13505},0),2)+LOOKUP(V$2/12,{0,1500.001,4500.001,9000.001,35000.001,55000.001,80000.001},{0.03,0.1,0.2,0.25,0.3,0.35,0.45})*V$2-LOOKUP(V$2/12,{0,1500.001,4500.001,9000.001,35000.001,55000.001,80000.001},{0,105,555,1005,2755,5505,13505})</f>
        <v>82635</v>
      </c>
      <c r="W78" s="2">
        <f>12*ROUND(MAX(($B78-3500)*{0.03,0.1,0.2,0.25,0.3,0.35,0.45}-{0,105,555,1005,2755,5505,13505},0),2)+LOOKUP(W$2/12,{0,1500.001,4500.001,9000.001,35000.001,55000.001,80000.001},{0.03,0.1,0.2,0.25,0.3,0.35,0.45})*W$2-LOOKUP(W$2/12,{0,1500.001,4500.001,9000.001,35000.001,55000.001,80000.001},{0,105,555,1005,2755,5505,13505})</f>
        <v>82650</v>
      </c>
      <c r="X78" s="2">
        <f>12*ROUND(MAX(($B78-3500)*{0.03,0.1,0.2,0.25,0.3,0.35,0.45}-{0,105,555,1005,2755,5505,13505},0),2)+LOOKUP(X$2/12,{0,1500.001,4500.001,9000.001,35000.001,55000.001,80000.001},{0.03,0.1,0.2,0.25,0.3,0.35,0.45})*X$2-LOOKUP(X$2/12,{0,1500.001,4500.001,9000.001,35000.001,55000.001,80000.001},{0,105,555,1005,2755,5505,13505})</f>
        <v>82665</v>
      </c>
      <c r="Y78" s="2">
        <f>12*ROUND(MAX(($B78-3500)*{0.03,0.1,0.2,0.25,0.3,0.35,0.45}-{0,105,555,1005,2755,5505,13505},0),2)+LOOKUP(Y$2/12,{0,1500.001,4500.001,9000.001,35000.001,55000.001,80000.001},{0.03,0.1,0.2,0.25,0.3,0.35,0.45})*Y$2-LOOKUP(Y$2/12,{0,1500.001,4500.001,9000.001,35000.001,55000.001,80000.001},{0,105,555,1005,2755,5505,13505})</f>
        <v>82680</v>
      </c>
      <c r="Z78" s="2">
        <f>12*ROUND(MAX(($B78-3500)*{0.03,0.1,0.2,0.25,0.3,0.35,0.45}-{0,105,555,1005,2755,5505,13505},0),2)+LOOKUP(Z$2/12,{0,1500.001,4500.001,9000.001,35000.001,55000.001,80000.001},{0.03,0.1,0.2,0.25,0.3,0.35,0.45})*Z$2-LOOKUP(Z$2/12,{0,1500.001,4500.001,9000.001,35000.001,55000.001,80000.001},{0,105,555,1005,2755,5505,13505})</f>
        <v>82695</v>
      </c>
      <c r="AA78" s="2">
        <f>12*ROUND(MAX(($B78-3500)*{0.03,0.1,0.2,0.25,0.3,0.35,0.45}-{0,105,555,1005,2755,5505,13505},0),2)+LOOKUP(AA$2/12,{0,1500.001,4500.001,9000.001,35000.001,55000.001,80000.001},{0.03,0.1,0.2,0.25,0.3,0.35,0.45})*AA$2-LOOKUP(AA$2/12,{0,1500.001,4500.001,9000.001,35000.001,55000.001,80000.001},{0,105,555,1005,2755,5505,13505})</f>
        <v>82710</v>
      </c>
      <c r="AB78" s="2">
        <f>12*ROUND(MAX(($B78-3500)*{0.03,0.1,0.2,0.25,0.3,0.35,0.45}-{0,105,555,1005,2755,5505,13505},0),2)+LOOKUP(AB$2/12,{0,1500.001,4500.001,9000.001,35000.001,55000.001,80000.001},{0.03,0.1,0.2,0.25,0.3,0.35,0.45})*AB$2-LOOKUP(AB$2/12,{0,1500.001,4500.001,9000.001,35000.001,55000.001,80000.001},{0,105,555,1005,2755,5505,13505})</f>
        <v>82725</v>
      </c>
      <c r="AC78" s="12">
        <f>12*ROUND(MAX(($B78-3500)*{0.03,0.1,0.2,0.25,0.3,0.35,0.45}-{0,105,555,1005,2755,5505,13505},0),2)+LOOKUP(AC$2/12,{0,1500.001,4500.001,9000.001,35000.001,55000.001,80000.001},{0.03,0.1,0.2,0.25,0.3,0.35,0.45})*AC$2-LOOKUP(AC$2/12,{0,1500.001,4500.001,9000.001,35000.001,55000.001,80000.001},{0,105,555,1005,2755,5505,13505})</f>
        <v>82740</v>
      </c>
      <c r="AD78" s="2">
        <f>12*ROUND(MAX(($B78-3500)*{0.03,0.1,0.2,0.25,0.3,0.35,0.45}-{0,105,555,1005,2755,5505,13505},0),2)+LOOKUP(AD$2/12,{0,1500.001,4500.001,9000.001,35000.001,55000.001,80000.001},{0.03,0.1,0.2,0.25,0.3,0.35,0.45})*AD$2-LOOKUP(AD$2/12,{0,1500.001,4500.001,9000.001,35000.001,55000.001,80000.001},{0,105,555,1005,2755,5505,13505})</f>
        <v>82770</v>
      </c>
      <c r="AE78" s="2">
        <f>12*ROUND(MAX(($B78-3500)*{0.03,0.1,0.2,0.25,0.3,0.35,0.45}-{0,105,555,1005,2755,5505,13505},0),2)+LOOKUP(AE$2/12,{0,1500.001,4500.001,9000.001,35000.001,55000.001,80000.001},{0.03,0.1,0.2,0.25,0.3,0.35,0.45})*AE$2-LOOKUP(AE$2/12,{0,1500.001,4500.001,9000.001,35000.001,55000.001,80000.001},{0,105,555,1005,2755,5505,13505})</f>
        <v>82800</v>
      </c>
      <c r="AF78" s="2">
        <f>12*ROUND(MAX(($B78-3500)*{0.03,0.1,0.2,0.25,0.3,0.35,0.45}-{0,105,555,1005,2755,5505,13505},0),2)+LOOKUP(AF$2/12,{0,1500.001,4500.001,9000.001,35000.001,55000.001,80000.001},{0.03,0.1,0.2,0.25,0.3,0.35,0.45})*AF$2-LOOKUP(AF$2/12,{0,1500.001,4500.001,9000.001,35000.001,55000.001,80000.001},{0,105,555,1005,2755,5505,13505})</f>
        <v>82830</v>
      </c>
      <c r="AG78" s="2">
        <f>12*ROUND(MAX(($B78-3500)*{0.03,0.1,0.2,0.25,0.3,0.35,0.45}-{0,105,555,1005,2755,5505,13505},0),2)+LOOKUP(AG$2/12,{0,1500.001,4500.001,9000.001,35000.001,55000.001,80000.001},{0.03,0.1,0.2,0.25,0.3,0.35,0.45})*AG$2-LOOKUP(AG$2/12,{0,1500.001,4500.001,9000.001,35000.001,55000.001,80000.001},{0,105,555,1005,2755,5505,13505})</f>
        <v>82860</v>
      </c>
      <c r="AH78" s="2">
        <f>12*ROUND(MAX(($B78-3500)*{0.03,0.1,0.2,0.25,0.3,0.35,0.45}-{0,105,555,1005,2755,5505,13505},0),2)+LOOKUP(AH$2/12,{0,1500.001,4500.001,9000.001,35000.001,55000.001,80000.001},{0.03,0.1,0.2,0.25,0.3,0.35,0.45})*AH$2-LOOKUP(AH$2/12,{0,1500.001,4500.001,9000.001,35000.001,55000.001,80000.001},{0,105,555,1005,2755,5505,13505})</f>
        <v>82890</v>
      </c>
      <c r="AI78" s="2">
        <f>12*ROUND(MAX(($B78-3500)*{0.03,0.1,0.2,0.25,0.3,0.35,0.45}-{0,105,555,1005,2755,5505,13505},0),2)+LOOKUP(AI$2/12,{0,1500.001,4500.001,9000.001,35000.001,55000.001,80000.001},{0.03,0.1,0.2,0.25,0.3,0.35,0.45})*AI$2-LOOKUP(AI$2/12,{0,1500.001,4500.001,9000.001,35000.001,55000.001,80000.001},{0,105,555,1005,2755,5505,13505})</f>
        <v>82920</v>
      </c>
      <c r="AJ78" s="2">
        <f>12*ROUND(MAX(($B78-3500)*{0.03,0.1,0.2,0.25,0.3,0.35,0.45}-{0,105,555,1005,2755,5505,13505},0),2)+LOOKUP(AJ$2/12,{0,1500.001,4500.001,9000.001,35000.001,55000.001,80000.001},{0.03,0.1,0.2,0.25,0.3,0.35,0.45})*AJ$2-LOOKUP(AJ$2/12,{0,1500.001,4500.001,9000.001,35000.001,55000.001,80000.001},{0,105,555,1005,2755,5505,13505})</f>
        <v>82950</v>
      </c>
      <c r="AK78" s="2">
        <f>12*ROUND(MAX(($B78-3500)*{0.03,0.1,0.2,0.25,0.3,0.35,0.45}-{0,105,555,1005,2755,5505,13505},0),2)+LOOKUP(AK$2/12,{0,1500.001,4500.001,9000.001,35000.001,55000.001,80000.001},{0.03,0.1,0.2,0.25,0.3,0.35,0.45})*AK$2-LOOKUP(AK$2/12,{0,1500.001,4500.001,9000.001,35000.001,55000.001,80000.001},{0,105,555,1005,2755,5505,13505})</f>
        <v>82980</v>
      </c>
      <c r="AL78" s="2">
        <f>12*ROUND(MAX(($B78-3500)*{0.03,0.1,0.2,0.25,0.3,0.35,0.45}-{0,105,555,1005,2755,5505,13505},0),2)+LOOKUP(AL$2/12,{0,1500.001,4500.001,9000.001,35000.001,55000.001,80000.001},{0.03,0.1,0.2,0.25,0.3,0.35,0.45})*AL$2-LOOKUP(AL$2/12,{0,1500.001,4500.001,9000.001,35000.001,55000.001,80000.001},{0,105,555,1005,2755,5505,13505})</f>
        <v>84235</v>
      </c>
      <c r="AM78" s="2">
        <f>12*ROUND(MAX(($B78-3500)*{0.03,0.1,0.2,0.25,0.3,0.35,0.45}-{0,105,555,1005,2755,5505,13505},0),2)+LOOKUP(AM$2/12,{0,1500.001,4500.001,9000.001,35000.001,55000.001,80000.001},{0.03,0.1,0.2,0.25,0.3,0.35,0.45})*AM$2-LOOKUP(AM$2/12,{0,1500.001,4500.001,9000.001,35000.001,55000.001,80000.001},{0,105,555,1005,2755,5505,13505})</f>
        <v>84335</v>
      </c>
      <c r="AN78" s="2">
        <f>12*ROUND(MAX(($B78-3500)*{0.03,0.1,0.2,0.25,0.3,0.35,0.45}-{0,105,555,1005,2755,5505,13505},0),2)+LOOKUP(AN$2/12,{0,1500.001,4500.001,9000.001,35000.001,55000.001,80000.001},{0.03,0.1,0.2,0.25,0.3,0.35,0.45})*AN$2-LOOKUP(AN$2/12,{0,1500.001,4500.001,9000.001,35000.001,55000.001,80000.001},{0,105,555,1005,2755,5505,13505})</f>
        <v>84535</v>
      </c>
      <c r="AO78" s="2">
        <f>12*ROUND(MAX(($B78-3500)*{0.03,0.1,0.2,0.25,0.3,0.35,0.45}-{0,105,555,1005,2755,5505,13505},0),2)+LOOKUP(AO$2/12,{0,1500.001,4500.001,9000.001,35000.001,55000.001,80000.001},{0.03,0.1,0.2,0.25,0.3,0.35,0.45})*AO$2-LOOKUP(AO$2/12,{0,1500.001,4500.001,9000.001,35000.001,55000.001,80000.001},{0,105,555,1005,2755,5505,13505})</f>
        <v>84735</v>
      </c>
      <c r="AP78" s="2">
        <f>12*ROUND(MAX(($B78-3500)*{0.03,0.1,0.2,0.25,0.3,0.35,0.45}-{0,105,555,1005,2755,5505,13505},0),2)+LOOKUP(AP$2/12,{0,1500.001,4500.001,9000.001,35000.001,55000.001,80000.001},{0.03,0.1,0.2,0.25,0.3,0.35,0.45})*AP$2-LOOKUP(AP$2/12,{0,1500.001,4500.001,9000.001,35000.001,55000.001,80000.001},{0,105,555,1005,2755,5505,13505})</f>
        <v>84935</v>
      </c>
      <c r="AQ78" s="2">
        <f>12*ROUND(MAX(($B78-3500)*{0.03,0.1,0.2,0.25,0.3,0.35,0.45}-{0,105,555,1005,2755,5505,13505},0),2)+LOOKUP(AQ$2/12,{0,1500.001,4500.001,9000.001,35000.001,55000.001,80000.001},{0.03,0.1,0.2,0.25,0.3,0.35,0.45})*AQ$2-LOOKUP(AQ$2/12,{0,1500.001,4500.001,9000.001,35000.001,55000.001,80000.001},{0,105,555,1005,2755,5505,13505})</f>
        <v>85135</v>
      </c>
      <c r="AR78" s="2">
        <f>12*ROUND(MAX(($B78-3500)*{0.03,0.1,0.2,0.25,0.3,0.35,0.45}-{0,105,555,1005,2755,5505,13505},0),2)+LOOKUP(AR$2/12,{0,1500.001,4500.001,9000.001,35000.001,55000.001,80000.001},{0.03,0.1,0.2,0.25,0.3,0.35,0.45})*AR$2-LOOKUP(AR$2/12,{0,1500.001,4500.001,9000.001,35000.001,55000.001,80000.001},{0,105,555,1005,2755,5505,13505})</f>
        <v>85335</v>
      </c>
      <c r="AS78" s="2">
        <f>12*ROUND(MAX(($B78-3500)*{0.03,0.1,0.2,0.25,0.3,0.35,0.45}-{0,105,555,1005,2755,5505,13505},0),2)+LOOKUP(AS$2/12,{0,1500.001,4500.001,9000.001,35000.001,55000.001,80000.001},{0.03,0.1,0.2,0.25,0.3,0.35,0.45})*AS$2-LOOKUP(AS$2/12,{0,1500.001,4500.001,9000.001,35000.001,55000.001,80000.001},{0,105,555,1005,2755,5505,13505})</f>
        <v>85835</v>
      </c>
      <c r="AT78" s="12">
        <f>12*ROUND(MAX(($B78-3500)*{0.03,0.1,0.2,0.25,0.3,0.35,0.45}-{0,105,555,1005,2755,5505,13505},0),2)+LOOKUP(AT$2/12,{0,1500.001,4500.001,9000.001,35000.001,55000.001,80000.001},{0.03,0.1,0.2,0.25,0.3,0.35,0.45})*AT$2-LOOKUP(AT$2/12,{0,1500.001,4500.001,9000.001,35000.001,55000.001,80000.001},{0,105,555,1005,2755,5505,13505})</f>
        <v>86335</v>
      </c>
      <c r="AU78" s="2">
        <f>12*ROUND(MAX(($B78-3500)*{0.03,0.1,0.2,0.25,0.3,0.35,0.45}-{0,105,555,1005,2755,5505,13505},0),2)+LOOKUP(AU$2/12,{0,1500.001,4500.001,9000.001,35000.001,55000.001,80000.001},{0.03,0.1,0.2,0.25,0.3,0.35,0.45})*AU$2-LOOKUP(AU$2/12,{0,1500.001,4500.001,9000.001,35000.001,55000.001,80000.001},{0,105,555,1005,2755,5505,13505})</f>
        <v>86835</v>
      </c>
      <c r="AV78" s="2">
        <f>12*ROUND(MAX(($B78-3500)*{0.03,0.1,0.2,0.25,0.3,0.35,0.45}-{0,105,555,1005,2755,5505,13505},0),2)+LOOKUP(AV$2/12,{0,1500.001,4500.001,9000.001,35000.001,55000.001,80000.001},{0.03,0.1,0.2,0.25,0.3,0.35,0.45})*AV$2-LOOKUP(AV$2/12,{0,1500.001,4500.001,9000.001,35000.001,55000.001,80000.001},{0,105,555,1005,2755,5505,13505})</f>
        <v>87335</v>
      </c>
      <c r="AW78" s="2">
        <f>12*ROUND(MAX(($B78-3500)*{0.03,0.1,0.2,0.25,0.3,0.35,0.45}-{0,105,555,1005,2755,5505,13505},0),2)+LOOKUP(AW$2/12,{0,1500.001,4500.001,9000.001,35000.001,55000.001,80000.001},{0.03,0.1,0.2,0.25,0.3,0.35,0.45})*AW$2-LOOKUP(AW$2/12,{0,1500.001,4500.001,9000.001,35000.001,55000.001,80000.001},{0,105,555,1005,2755,5505,13505})</f>
        <v>92885</v>
      </c>
      <c r="AX78" s="2">
        <f>12*ROUND(MAX(($B78-3500)*{0.03,0.1,0.2,0.25,0.3,0.35,0.45}-{0,105,555,1005,2755,5505,13505},0),2)+LOOKUP(AX$2/12,{0,1500.001,4500.001,9000.001,35000.001,55000.001,80000.001},{0.03,0.1,0.2,0.25,0.3,0.35,0.45})*AX$2-LOOKUP(AX$2/12,{0,1500.001,4500.001,9000.001,35000.001,55000.001,80000.001},{0,105,555,1005,2755,5505,13505})</f>
        <v>93885</v>
      </c>
      <c r="AY78" s="2">
        <f>12*ROUND(MAX(($B78-3500)*{0.03,0.1,0.2,0.25,0.3,0.35,0.45}-{0,105,555,1005,2755,5505,13505},0),2)+LOOKUP(AY$2/12,{0,1500.001,4500.001,9000.001,35000.001,55000.001,80000.001},{0.03,0.1,0.2,0.25,0.3,0.35,0.45})*AY$2-LOOKUP(AY$2/12,{0,1500.001,4500.001,9000.001,35000.001,55000.001,80000.001},{0,105,555,1005,2755,5505,13505})</f>
        <v>94885</v>
      </c>
      <c r="AZ78" s="2">
        <f>12*ROUND(MAX(($B78-3500)*{0.03,0.1,0.2,0.25,0.3,0.35,0.45}-{0,105,555,1005,2755,5505,13505},0),2)+LOOKUP(AZ$2/12,{0,1500.001,4500.001,9000.001,35000.001,55000.001,80000.001},{0.03,0.1,0.2,0.25,0.3,0.35,0.45})*AZ$2-LOOKUP(AZ$2/12,{0,1500.001,4500.001,9000.001,35000.001,55000.001,80000.001},{0,105,555,1005,2755,5505,13505})</f>
        <v>95885</v>
      </c>
      <c r="BA78" s="2">
        <f>12*ROUND(MAX(($B78-3500)*{0.03,0.1,0.2,0.25,0.3,0.35,0.45}-{0,105,555,1005,2755,5505,13505},0),2)+LOOKUP(BA$2/12,{0,1500.001,4500.001,9000.001,35000.001,55000.001,80000.001},{0.03,0.1,0.2,0.25,0.3,0.35,0.45})*BA$2-LOOKUP(BA$2/12,{0,1500.001,4500.001,9000.001,35000.001,55000.001,80000.001},{0,105,555,1005,2755,5505,13505})</f>
        <v>96885</v>
      </c>
      <c r="BB78" s="2">
        <f>12*ROUND(MAX(($B78-3500)*{0.03,0.1,0.2,0.25,0.3,0.35,0.45}-{0,105,555,1005,2755,5505,13505},0),2)+LOOKUP(BB$2/12,{0,1500.001,4500.001,9000.001,35000.001,55000.001,80000.001},{0.03,0.1,0.2,0.25,0.3,0.35,0.45})*BB$2-LOOKUP(BB$2/12,{0,1500.001,4500.001,9000.001,35000.001,55000.001,80000.001},{0,105,555,1005,2755,5505,13505})</f>
        <v>97885</v>
      </c>
      <c r="BC78" s="2">
        <f>12*ROUND(MAX(($B78-3500)*{0.03,0.1,0.2,0.25,0.3,0.35,0.45}-{0,105,555,1005,2755,5505,13505},0),2)+LOOKUP(BC$2/12,{0,1500.001,4500.001,9000.001,35000.001,55000.001,80000.001},{0.03,0.1,0.2,0.25,0.3,0.35,0.45})*BC$2-LOOKUP(BC$2/12,{0,1500.001,4500.001,9000.001,35000.001,55000.001,80000.001},{0,105,555,1005,2755,5505,13505})</f>
        <v>98885</v>
      </c>
      <c r="BD78" s="2">
        <f>12*ROUND(MAX(($B78-3500)*{0.03,0.1,0.2,0.25,0.3,0.35,0.45}-{0,105,555,1005,2755,5505,13505},0),2)+LOOKUP(BD$2/12,{0,1500.001,4500.001,9000.001,35000.001,55000.001,80000.001},{0.03,0.1,0.2,0.25,0.3,0.35,0.45})*BD$2-LOOKUP(BD$2/12,{0,1500.001,4500.001,9000.001,35000.001,55000.001,80000.001},{0,105,555,1005,2755,5505,13505})</f>
        <v>99885</v>
      </c>
      <c r="BE78" s="2">
        <f>12*ROUND(MAX(($B78-3500)*{0.03,0.1,0.2,0.25,0.3,0.35,0.45}-{0,105,555,1005,2755,5505,13505},0),2)+LOOKUP(BE$2/12,{0,1500.001,4500.001,9000.001,35000.001,55000.001,80000.001},{0.03,0.1,0.2,0.25,0.3,0.35,0.45})*BE$2-LOOKUP(BE$2/12,{0,1500.001,4500.001,9000.001,35000.001,55000.001,80000.001},{0,105,555,1005,2755,5505,13505})</f>
        <v>100885</v>
      </c>
      <c r="BF78" s="2">
        <f>12*ROUND(MAX(($B78-3500)*{0.03,0.1,0.2,0.25,0.3,0.35,0.45}-{0,105,555,1005,2755,5505,13505},0),2)+LOOKUP(BF$2/12,{0,1500.001,4500.001,9000.001,35000.001,55000.001,80000.001},{0.03,0.1,0.2,0.25,0.3,0.35,0.45})*BF$2-LOOKUP(BF$2/12,{0,1500.001,4500.001,9000.001,35000.001,55000.001,80000.001},{0,105,555,1005,2755,5505,13505})</f>
        <v>101885</v>
      </c>
    </row>
    <row r="79" spans="1:58">
      <c r="A79" s="21"/>
      <c r="B79" s="22">
        <v>36000</v>
      </c>
      <c r="C79" s="27">
        <f>12*ROUND(MAX(($B79-3500)*{0.03,0.1,0.2,0.25,0.3,0.35,0.45}-{0,105,555,1005,2755,5505,13505},0),2)+LOOKUP(C$2/12,{0,1500.001,4500.001,9000.001,35000.001,55000.001,80000.001},{0.03,0.1,0.2,0.25,0.3,0.35,0.45})*C$2-LOOKUP(C$2/12,{0,1500.001,4500.001,9000.001,35000.001,55000.001,80000.001},{0,105,555,1005,2755,5505,13505})</f>
        <v>85440</v>
      </c>
      <c r="D79" s="27">
        <f>12*ROUND(MAX(($B79-3500)*{0.03,0.1,0.2,0.25,0.3,0.35,0.45}-{0,105,555,1005,2755,5505,13505},0),2)+LOOKUP(D$2/12,{0,1500.001,4500.001,9000.001,35000.001,55000.001,80000.001},{0.03,0.1,0.2,0.25,0.3,0.35,0.45})*D$2-LOOKUP(D$2/12,{0,1500.001,4500.001,9000.001,35000.001,55000.001,80000.001},{0,105,555,1005,2755,5505,13505})</f>
        <v>85446</v>
      </c>
      <c r="E79" s="27">
        <f>12*ROUND(MAX(($B79-3500)*{0.03,0.1,0.2,0.25,0.3,0.35,0.45}-{0,105,555,1005,2755,5505,13505},0),2)+LOOKUP(E$2/12,{0,1500.001,4500.001,9000.001,35000.001,55000.001,80000.001},{0.03,0.1,0.2,0.25,0.3,0.35,0.45})*E$2-LOOKUP(E$2/12,{0,1500.001,4500.001,9000.001,35000.001,55000.001,80000.001},{0,105,555,1005,2755,5505,13505})</f>
        <v>85452</v>
      </c>
      <c r="F79" s="27">
        <f>12*ROUND(MAX(($B79-3500)*{0.03,0.1,0.2,0.25,0.3,0.35,0.45}-{0,105,555,1005,2755,5505,13505},0),2)+LOOKUP(F$2/12,{0,1500.001,4500.001,9000.001,35000.001,55000.001,80000.001},{0.03,0.1,0.2,0.25,0.3,0.35,0.45})*F$2-LOOKUP(F$2/12,{0,1500.001,4500.001,9000.001,35000.001,55000.001,80000.001},{0,105,555,1005,2755,5505,13505})</f>
        <v>85458</v>
      </c>
      <c r="G79" s="27">
        <f>12*ROUND(MAX(($B79-3500)*{0.03,0.1,0.2,0.25,0.3,0.35,0.45}-{0,105,555,1005,2755,5505,13505},0),2)+LOOKUP(G$2/12,{0,1500.001,4500.001,9000.001,35000.001,55000.001,80000.001},{0.03,0.1,0.2,0.25,0.3,0.35,0.45})*G$2-LOOKUP(G$2/12,{0,1500.001,4500.001,9000.001,35000.001,55000.001,80000.001},{0,105,555,1005,2755,5505,13505})</f>
        <v>85464</v>
      </c>
      <c r="H79" s="27">
        <f>12*ROUND(MAX(($B79-3500)*{0.03,0.1,0.2,0.25,0.3,0.35,0.45}-{0,105,555,1005,2755,5505,13505},0),2)+LOOKUP(H$2/12,{0,1500.001,4500.001,9000.001,35000.001,55000.001,80000.001},{0.03,0.1,0.2,0.25,0.3,0.35,0.45})*H$2-LOOKUP(H$2/12,{0,1500.001,4500.001,9000.001,35000.001,55000.001,80000.001},{0,105,555,1005,2755,5505,13505})</f>
        <v>85470</v>
      </c>
      <c r="I79" s="27">
        <f>12*ROUND(MAX(($B79-3500)*{0.03,0.1,0.2,0.25,0.3,0.35,0.45}-{0,105,555,1005,2755,5505,13505},0),2)+LOOKUP(I$2/12,{0,1500.001,4500.001,9000.001,35000.001,55000.001,80000.001},{0.03,0.1,0.2,0.25,0.3,0.35,0.45})*I$2-LOOKUP(I$2/12,{0,1500.001,4500.001,9000.001,35000.001,55000.001,80000.001},{0,105,555,1005,2755,5505,13505})</f>
        <v>85476</v>
      </c>
      <c r="J79" s="27">
        <f>12*ROUND(MAX(($B79-3500)*{0.03,0.1,0.2,0.25,0.3,0.35,0.45}-{0,105,555,1005,2755,5505,13505},0),2)+LOOKUP(J$2/12,{0,1500.001,4500.001,9000.001,35000.001,55000.001,80000.001},{0.03,0.1,0.2,0.25,0.3,0.35,0.45})*J$2-LOOKUP(J$2/12,{0,1500.001,4500.001,9000.001,35000.001,55000.001,80000.001},{0,105,555,1005,2755,5505,13505})</f>
        <v>85482</v>
      </c>
      <c r="K79" s="27">
        <f>12*ROUND(MAX(($B79-3500)*{0.03,0.1,0.2,0.25,0.3,0.35,0.45}-{0,105,555,1005,2755,5505,13505},0),2)+LOOKUP(K$2/12,{0,1500.001,4500.001,9000.001,35000.001,55000.001,80000.001},{0.03,0.1,0.2,0.25,0.3,0.35,0.45})*K$2-LOOKUP(K$2/12,{0,1500.001,4500.001,9000.001,35000.001,55000.001,80000.001},{0,105,555,1005,2755,5505,13505})</f>
        <v>85488</v>
      </c>
      <c r="L79" s="27">
        <f>12*ROUND(MAX(($B79-3500)*{0.03,0.1,0.2,0.25,0.3,0.35,0.45}-{0,105,555,1005,2755,5505,13505},0),2)+LOOKUP(L$2/12,{0,1500.001,4500.001,9000.001,35000.001,55000.001,80000.001},{0.03,0.1,0.2,0.25,0.3,0.35,0.45})*L$2-LOOKUP(L$2/12,{0,1500.001,4500.001,9000.001,35000.001,55000.001,80000.001},{0,105,555,1005,2755,5505,13505})</f>
        <v>85494</v>
      </c>
      <c r="M79" s="13">
        <f>12*ROUND(MAX(($B79-3500)*{0.03,0.1,0.2,0.25,0.3,0.35,0.45}-{0,105,555,1005,2755,5505,13505},0),2)+LOOKUP(M$2/12,{0,1500.001,4500.001,9000.001,35000.001,55000.001,80000.001},{0.03,0.1,0.2,0.25,0.3,0.35,0.45})*M$2-LOOKUP(M$2/12,{0,1500.001,4500.001,9000.001,35000.001,55000.001,80000.001},{0,105,555,1005,2755,5505,13505})</f>
        <v>85500</v>
      </c>
      <c r="N79" s="27">
        <f>12*ROUND(MAX(($B79-3500)*{0.03,0.1,0.2,0.25,0.3,0.35,0.45}-{0,105,555,1005,2755,5505,13505},0),2)+LOOKUP(N$2/12,{0,1500.001,4500.001,9000.001,35000.001,55000.001,80000.001},{0.03,0.1,0.2,0.25,0.3,0.35,0.45})*N$2-LOOKUP(N$2/12,{0,1500.001,4500.001,9000.001,35000.001,55000.001,80000.001},{0,105,555,1005,2755,5505,13505})</f>
        <v>85515</v>
      </c>
      <c r="O79" s="27">
        <f>12*ROUND(MAX(($B79-3500)*{0.03,0.1,0.2,0.25,0.3,0.35,0.45}-{0,105,555,1005,2755,5505,13505},0),2)+LOOKUP(O$2/12,{0,1500.001,4500.001,9000.001,35000.001,55000.001,80000.001},{0.03,0.1,0.2,0.25,0.3,0.35,0.45})*O$2-LOOKUP(O$2/12,{0,1500.001,4500.001,9000.001,35000.001,55000.001,80000.001},{0,105,555,1005,2755,5505,13505})</f>
        <v>85530</v>
      </c>
      <c r="P79" s="27">
        <f>12*ROUND(MAX(($B79-3500)*{0.03,0.1,0.2,0.25,0.3,0.35,0.45}-{0,105,555,1005,2755,5505,13505},0),2)+LOOKUP(P$2/12,{0,1500.001,4500.001,9000.001,35000.001,55000.001,80000.001},{0.03,0.1,0.2,0.25,0.3,0.35,0.45})*P$2-LOOKUP(P$2/12,{0,1500.001,4500.001,9000.001,35000.001,55000.001,80000.001},{0,105,555,1005,2755,5505,13505})</f>
        <v>85545</v>
      </c>
      <c r="Q79" s="27">
        <f>12*ROUND(MAX(($B79-3500)*{0.03,0.1,0.2,0.25,0.3,0.35,0.45}-{0,105,555,1005,2755,5505,13505},0),2)+LOOKUP(Q$2/12,{0,1500.001,4500.001,9000.001,35000.001,55000.001,80000.001},{0.03,0.1,0.2,0.25,0.3,0.35,0.45})*Q$2-LOOKUP(Q$2/12,{0,1500.001,4500.001,9000.001,35000.001,55000.001,80000.001},{0,105,555,1005,2755,5505,13505})</f>
        <v>85560</v>
      </c>
      <c r="R79" s="27">
        <f>12*ROUND(MAX(($B79-3500)*{0.03,0.1,0.2,0.25,0.3,0.35,0.45}-{0,105,555,1005,2755,5505,13505},0),2)+LOOKUP(R$2/12,{0,1500.001,4500.001,9000.001,35000.001,55000.001,80000.001},{0.03,0.1,0.2,0.25,0.3,0.35,0.45})*R$2-LOOKUP(R$2/12,{0,1500.001,4500.001,9000.001,35000.001,55000.001,80000.001},{0,105,555,1005,2755,5505,13505})</f>
        <v>85575</v>
      </c>
      <c r="S79" s="27">
        <f>12*ROUND(MAX(($B79-3500)*{0.03,0.1,0.2,0.25,0.3,0.35,0.45}-{0,105,555,1005,2755,5505,13505},0),2)+LOOKUP(S$2/12,{0,1500.001,4500.001,9000.001,35000.001,55000.001,80000.001},{0.03,0.1,0.2,0.25,0.3,0.35,0.45})*S$2-LOOKUP(S$2/12,{0,1500.001,4500.001,9000.001,35000.001,55000.001,80000.001},{0,105,555,1005,2755,5505,13505})</f>
        <v>85590</v>
      </c>
      <c r="T79" s="2">
        <f>12*ROUND(MAX(($B79-3500)*{0.03,0.1,0.2,0.25,0.3,0.35,0.45}-{0,105,555,1005,2755,5505,13505},0),2)+LOOKUP(T$2/12,{0,1500.001,4500.001,9000.001,35000.001,55000.001,80000.001},{0.03,0.1,0.2,0.25,0.3,0.35,0.45})*T$2-LOOKUP(T$2/12,{0,1500.001,4500.001,9000.001,35000.001,55000.001,80000.001},{0,105,555,1005,2755,5505,13505})</f>
        <v>85605</v>
      </c>
      <c r="U79" s="2">
        <f>12*ROUND(MAX(($B79-3500)*{0.03,0.1,0.2,0.25,0.3,0.35,0.45}-{0,105,555,1005,2755,5505,13505},0),2)+LOOKUP(U$2/12,{0,1500.001,4500.001,9000.001,35000.001,55000.001,80000.001},{0.03,0.1,0.2,0.25,0.3,0.35,0.45})*U$2-LOOKUP(U$2/12,{0,1500.001,4500.001,9000.001,35000.001,55000.001,80000.001},{0,105,555,1005,2755,5505,13505})</f>
        <v>85620</v>
      </c>
      <c r="V79" s="2">
        <f>12*ROUND(MAX(($B79-3500)*{0.03,0.1,0.2,0.25,0.3,0.35,0.45}-{0,105,555,1005,2755,5505,13505},0),2)+LOOKUP(V$2/12,{0,1500.001,4500.001,9000.001,35000.001,55000.001,80000.001},{0.03,0.1,0.2,0.25,0.3,0.35,0.45})*V$2-LOOKUP(V$2/12,{0,1500.001,4500.001,9000.001,35000.001,55000.001,80000.001},{0,105,555,1005,2755,5505,13505})</f>
        <v>85635</v>
      </c>
      <c r="W79" s="2">
        <f>12*ROUND(MAX(($B79-3500)*{0.03,0.1,0.2,0.25,0.3,0.35,0.45}-{0,105,555,1005,2755,5505,13505},0),2)+LOOKUP(W$2/12,{0,1500.001,4500.001,9000.001,35000.001,55000.001,80000.001},{0.03,0.1,0.2,0.25,0.3,0.35,0.45})*W$2-LOOKUP(W$2/12,{0,1500.001,4500.001,9000.001,35000.001,55000.001,80000.001},{0,105,555,1005,2755,5505,13505})</f>
        <v>85650</v>
      </c>
      <c r="X79" s="2">
        <f>12*ROUND(MAX(($B79-3500)*{0.03,0.1,0.2,0.25,0.3,0.35,0.45}-{0,105,555,1005,2755,5505,13505},0),2)+LOOKUP(X$2/12,{0,1500.001,4500.001,9000.001,35000.001,55000.001,80000.001},{0.03,0.1,0.2,0.25,0.3,0.35,0.45})*X$2-LOOKUP(X$2/12,{0,1500.001,4500.001,9000.001,35000.001,55000.001,80000.001},{0,105,555,1005,2755,5505,13505})</f>
        <v>85665</v>
      </c>
      <c r="Y79" s="2">
        <f>12*ROUND(MAX(($B79-3500)*{0.03,0.1,0.2,0.25,0.3,0.35,0.45}-{0,105,555,1005,2755,5505,13505},0),2)+LOOKUP(Y$2/12,{0,1500.001,4500.001,9000.001,35000.001,55000.001,80000.001},{0.03,0.1,0.2,0.25,0.3,0.35,0.45})*Y$2-LOOKUP(Y$2/12,{0,1500.001,4500.001,9000.001,35000.001,55000.001,80000.001},{0,105,555,1005,2755,5505,13505})</f>
        <v>85680</v>
      </c>
      <c r="Z79" s="2">
        <f>12*ROUND(MAX(($B79-3500)*{0.03,0.1,0.2,0.25,0.3,0.35,0.45}-{0,105,555,1005,2755,5505,13505},0),2)+LOOKUP(Z$2/12,{0,1500.001,4500.001,9000.001,35000.001,55000.001,80000.001},{0.03,0.1,0.2,0.25,0.3,0.35,0.45})*Z$2-LOOKUP(Z$2/12,{0,1500.001,4500.001,9000.001,35000.001,55000.001,80000.001},{0,105,555,1005,2755,5505,13505})</f>
        <v>85695</v>
      </c>
      <c r="AA79" s="2">
        <f>12*ROUND(MAX(($B79-3500)*{0.03,0.1,0.2,0.25,0.3,0.35,0.45}-{0,105,555,1005,2755,5505,13505},0),2)+LOOKUP(AA$2/12,{0,1500.001,4500.001,9000.001,35000.001,55000.001,80000.001},{0.03,0.1,0.2,0.25,0.3,0.35,0.45})*AA$2-LOOKUP(AA$2/12,{0,1500.001,4500.001,9000.001,35000.001,55000.001,80000.001},{0,105,555,1005,2755,5505,13505})</f>
        <v>85710</v>
      </c>
      <c r="AB79" s="2">
        <f>12*ROUND(MAX(($B79-3500)*{0.03,0.1,0.2,0.25,0.3,0.35,0.45}-{0,105,555,1005,2755,5505,13505},0),2)+LOOKUP(AB$2/12,{0,1500.001,4500.001,9000.001,35000.001,55000.001,80000.001},{0.03,0.1,0.2,0.25,0.3,0.35,0.45})*AB$2-LOOKUP(AB$2/12,{0,1500.001,4500.001,9000.001,35000.001,55000.001,80000.001},{0,105,555,1005,2755,5505,13505})</f>
        <v>85725</v>
      </c>
      <c r="AC79" s="12">
        <f>12*ROUND(MAX(($B79-3500)*{0.03,0.1,0.2,0.25,0.3,0.35,0.45}-{0,105,555,1005,2755,5505,13505},0),2)+LOOKUP(AC$2/12,{0,1500.001,4500.001,9000.001,35000.001,55000.001,80000.001},{0.03,0.1,0.2,0.25,0.3,0.35,0.45})*AC$2-LOOKUP(AC$2/12,{0,1500.001,4500.001,9000.001,35000.001,55000.001,80000.001},{0,105,555,1005,2755,5505,13505})</f>
        <v>85740</v>
      </c>
      <c r="AD79" s="2">
        <f>12*ROUND(MAX(($B79-3500)*{0.03,0.1,0.2,0.25,0.3,0.35,0.45}-{0,105,555,1005,2755,5505,13505},0),2)+LOOKUP(AD$2/12,{0,1500.001,4500.001,9000.001,35000.001,55000.001,80000.001},{0.03,0.1,0.2,0.25,0.3,0.35,0.45})*AD$2-LOOKUP(AD$2/12,{0,1500.001,4500.001,9000.001,35000.001,55000.001,80000.001},{0,105,555,1005,2755,5505,13505})</f>
        <v>85770</v>
      </c>
      <c r="AE79" s="2">
        <f>12*ROUND(MAX(($B79-3500)*{0.03,0.1,0.2,0.25,0.3,0.35,0.45}-{0,105,555,1005,2755,5505,13505},0),2)+LOOKUP(AE$2/12,{0,1500.001,4500.001,9000.001,35000.001,55000.001,80000.001},{0.03,0.1,0.2,0.25,0.3,0.35,0.45})*AE$2-LOOKUP(AE$2/12,{0,1500.001,4500.001,9000.001,35000.001,55000.001,80000.001},{0,105,555,1005,2755,5505,13505})</f>
        <v>85800</v>
      </c>
      <c r="AF79" s="2">
        <f>12*ROUND(MAX(($B79-3500)*{0.03,0.1,0.2,0.25,0.3,0.35,0.45}-{0,105,555,1005,2755,5505,13505},0),2)+LOOKUP(AF$2/12,{0,1500.001,4500.001,9000.001,35000.001,55000.001,80000.001},{0.03,0.1,0.2,0.25,0.3,0.35,0.45})*AF$2-LOOKUP(AF$2/12,{0,1500.001,4500.001,9000.001,35000.001,55000.001,80000.001},{0,105,555,1005,2755,5505,13505})</f>
        <v>85830</v>
      </c>
      <c r="AG79" s="2">
        <f>12*ROUND(MAX(($B79-3500)*{0.03,0.1,0.2,0.25,0.3,0.35,0.45}-{0,105,555,1005,2755,5505,13505},0),2)+LOOKUP(AG$2/12,{0,1500.001,4500.001,9000.001,35000.001,55000.001,80000.001},{0.03,0.1,0.2,0.25,0.3,0.35,0.45})*AG$2-LOOKUP(AG$2/12,{0,1500.001,4500.001,9000.001,35000.001,55000.001,80000.001},{0,105,555,1005,2755,5505,13505})</f>
        <v>85860</v>
      </c>
      <c r="AH79" s="2">
        <f>12*ROUND(MAX(($B79-3500)*{0.03,0.1,0.2,0.25,0.3,0.35,0.45}-{0,105,555,1005,2755,5505,13505},0),2)+LOOKUP(AH$2/12,{0,1500.001,4500.001,9000.001,35000.001,55000.001,80000.001},{0.03,0.1,0.2,0.25,0.3,0.35,0.45})*AH$2-LOOKUP(AH$2/12,{0,1500.001,4500.001,9000.001,35000.001,55000.001,80000.001},{0,105,555,1005,2755,5505,13505})</f>
        <v>85890</v>
      </c>
      <c r="AI79" s="2">
        <f>12*ROUND(MAX(($B79-3500)*{0.03,0.1,0.2,0.25,0.3,0.35,0.45}-{0,105,555,1005,2755,5505,13505},0),2)+LOOKUP(AI$2/12,{0,1500.001,4500.001,9000.001,35000.001,55000.001,80000.001},{0.03,0.1,0.2,0.25,0.3,0.35,0.45})*AI$2-LOOKUP(AI$2/12,{0,1500.001,4500.001,9000.001,35000.001,55000.001,80000.001},{0,105,555,1005,2755,5505,13505})</f>
        <v>85920</v>
      </c>
      <c r="AJ79" s="2">
        <f>12*ROUND(MAX(($B79-3500)*{0.03,0.1,0.2,0.25,0.3,0.35,0.45}-{0,105,555,1005,2755,5505,13505},0),2)+LOOKUP(AJ$2/12,{0,1500.001,4500.001,9000.001,35000.001,55000.001,80000.001},{0.03,0.1,0.2,0.25,0.3,0.35,0.45})*AJ$2-LOOKUP(AJ$2/12,{0,1500.001,4500.001,9000.001,35000.001,55000.001,80000.001},{0,105,555,1005,2755,5505,13505})</f>
        <v>85950</v>
      </c>
      <c r="AK79" s="2">
        <f>12*ROUND(MAX(($B79-3500)*{0.03,0.1,0.2,0.25,0.3,0.35,0.45}-{0,105,555,1005,2755,5505,13505},0),2)+LOOKUP(AK$2/12,{0,1500.001,4500.001,9000.001,35000.001,55000.001,80000.001},{0.03,0.1,0.2,0.25,0.3,0.35,0.45})*AK$2-LOOKUP(AK$2/12,{0,1500.001,4500.001,9000.001,35000.001,55000.001,80000.001},{0,105,555,1005,2755,5505,13505})</f>
        <v>85980</v>
      </c>
      <c r="AL79" s="2">
        <f>12*ROUND(MAX(($B79-3500)*{0.03,0.1,0.2,0.25,0.3,0.35,0.45}-{0,105,555,1005,2755,5505,13505},0),2)+LOOKUP(AL$2/12,{0,1500.001,4500.001,9000.001,35000.001,55000.001,80000.001},{0.03,0.1,0.2,0.25,0.3,0.35,0.45})*AL$2-LOOKUP(AL$2/12,{0,1500.001,4500.001,9000.001,35000.001,55000.001,80000.001},{0,105,555,1005,2755,5505,13505})</f>
        <v>87235</v>
      </c>
      <c r="AM79" s="2">
        <f>12*ROUND(MAX(($B79-3500)*{0.03,0.1,0.2,0.25,0.3,0.35,0.45}-{0,105,555,1005,2755,5505,13505},0),2)+LOOKUP(AM$2/12,{0,1500.001,4500.001,9000.001,35000.001,55000.001,80000.001},{0.03,0.1,0.2,0.25,0.3,0.35,0.45})*AM$2-LOOKUP(AM$2/12,{0,1500.001,4500.001,9000.001,35000.001,55000.001,80000.001},{0,105,555,1005,2755,5505,13505})</f>
        <v>87335</v>
      </c>
      <c r="AN79" s="2">
        <f>12*ROUND(MAX(($B79-3500)*{0.03,0.1,0.2,0.25,0.3,0.35,0.45}-{0,105,555,1005,2755,5505,13505},0),2)+LOOKUP(AN$2/12,{0,1500.001,4500.001,9000.001,35000.001,55000.001,80000.001},{0.03,0.1,0.2,0.25,0.3,0.35,0.45})*AN$2-LOOKUP(AN$2/12,{0,1500.001,4500.001,9000.001,35000.001,55000.001,80000.001},{0,105,555,1005,2755,5505,13505})</f>
        <v>87535</v>
      </c>
      <c r="AO79" s="2">
        <f>12*ROUND(MAX(($B79-3500)*{0.03,0.1,0.2,0.25,0.3,0.35,0.45}-{0,105,555,1005,2755,5505,13505},0),2)+LOOKUP(AO$2/12,{0,1500.001,4500.001,9000.001,35000.001,55000.001,80000.001},{0.03,0.1,0.2,0.25,0.3,0.35,0.45})*AO$2-LOOKUP(AO$2/12,{0,1500.001,4500.001,9000.001,35000.001,55000.001,80000.001},{0,105,555,1005,2755,5505,13505})</f>
        <v>87735</v>
      </c>
      <c r="AP79" s="2">
        <f>12*ROUND(MAX(($B79-3500)*{0.03,0.1,0.2,0.25,0.3,0.35,0.45}-{0,105,555,1005,2755,5505,13505},0),2)+LOOKUP(AP$2/12,{0,1500.001,4500.001,9000.001,35000.001,55000.001,80000.001},{0.03,0.1,0.2,0.25,0.3,0.35,0.45})*AP$2-LOOKUP(AP$2/12,{0,1500.001,4500.001,9000.001,35000.001,55000.001,80000.001},{0,105,555,1005,2755,5505,13505})</f>
        <v>87935</v>
      </c>
      <c r="AQ79" s="2">
        <f>12*ROUND(MAX(($B79-3500)*{0.03,0.1,0.2,0.25,0.3,0.35,0.45}-{0,105,555,1005,2755,5505,13505},0),2)+LOOKUP(AQ$2/12,{0,1500.001,4500.001,9000.001,35000.001,55000.001,80000.001},{0.03,0.1,0.2,0.25,0.3,0.35,0.45})*AQ$2-LOOKUP(AQ$2/12,{0,1500.001,4500.001,9000.001,35000.001,55000.001,80000.001},{0,105,555,1005,2755,5505,13505})</f>
        <v>88135</v>
      </c>
      <c r="AR79" s="2">
        <f>12*ROUND(MAX(($B79-3500)*{0.03,0.1,0.2,0.25,0.3,0.35,0.45}-{0,105,555,1005,2755,5505,13505},0),2)+LOOKUP(AR$2/12,{0,1500.001,4500.001,9000.001,35000.001,55000.001,80000.001},{0.03,0.1,0.2,0.25,0.3,0.35,0.45})*AR$2-LOOKUP(AR$2/12,{0,1500.001,4500.001,9000.001,35000.001,55000.001,80000.001},{0,105,555,1005,2755,5505,13505})</f>
        <v>88335</v>
      </c>
      <c r="AS79" s="2">
        <f>12*ROUND(MAX(($B79-3500)*{0.03,0.1,0.2,0.25,0.3,0.35,0.45}-{0,105,555,1005,2755,5505,13505},0),2)+LOOKUP(AS$2/12,{0,1500.001,4500.001,9000.001,35000.001,55000.001,80000.001},{0.03,0.1,0.2,0.25,0.3,0.35,0.45})*AS$2-LOOKUP(AS$2/12,{0,1500.001,4500.001,9000.001,35000.001,55000.001,80000.001},{0,105,555,1005,2755,5505,13505})</f>
        <v>88835</v>
      </c>
      <c r="AT79" s="12">
        <f>12*ROUND(MAX(($B79-3500)*{0.03,0.1,0.2,0.25,0.3,0.35,0.45}-{0,105,555,1005,2755,5505,13505},0),2)+LOOKUP(AT$2/12,{0,1500.001,4500.001,9000.001,35000.001,55000.001,80000.001},{0.03,0.1,0.2,0.25,0.3,0.35,0.45})*AT$2-LOOKUP(AT$2/12,{0,1500.001,4500.001,9000.001,35000.001,55000.001,80000.001},{0,105,555,1005,2755,5505,13505})</f>
        <v>89335</v>
      </c>
      <c r="AU79" s="2">
        <f>12*ROUND(MAX(($B79-3500)*{0.03,0.1,0.2,0.25,0.3,0.35,0.45}-{0,105,555,1005,2755,5505,13505},0),2)+LOOKUP(AU$2/12,{0,1500.001,4500.001,9000.001,35000.001,55000.001,80000.001},{0.03,0.1,0.2,0.25,0.3,0.35,0.45})*AU$2-LOOKUP(AU$2/12,{0,1500.001,4500.001,9000.001,35000.001,55000.001,80000.001},{0,105,555,1005,2755,5505,13505})</f>
        <v>89835</v>
      </c>
      <c r="AV79" s="2">
        <f>12*ROUND(MAX(($B79-3500)*{0.03,0.1,0.2,0.25,0.3,0.35,0.45}-{0,105,555,1005,2755,5505,13505},0),2)+LOOKUP(AV$2/12,{0,1500.001,4500.001,9000.001,35000.001,55000.001,80000.001},{0.03,0.1,0.2,0.25,0.3,0.35,0.45})*AV$2-LOOKUP(AV$2/12,{0,1500.001,4500.001,9000.001,35000.001,55000.001,80000.001},{0,105,555,1005,2755,5505,13505})</f>
        <v>90335</v>
      </c>
      <c r="AW79" s="2">
        <f>12*ROUND(MAX(($B79-3500)*{0.03,0.1,0.2,0.25,0.3,0.35,0.45}-{0,105,555,1005,2755,5505,13505},0),2)+LOOKUP(AW$2/12,{0,1500.001,4500.001,9000.001,35000.001,55000.001,80000.001},{0.03,0.1,0.2,0.25,0.3,0.35,0.45})*AW$2-LOOKUP(AW$2/12,{0,1500.001,4500.001,9000.001,35000.001,55000.001,80000.001},{0,105,555,1005,2755,5505,13505})</f>
        <v>95885</v>
      </c>
      <c r="AX79" s="2">
        <f>12*ROUND(MAX(($B79-3500)*{0.03,0.1,0.2,0.25,0.3,0.35,0.45}-{0,105,555,1005,2755,5505,13505},0),2)+LOOKUP(AX$2/12,{0,1500.001,4500.001,9000.001,35000.001,55000.001,80000.001},{0.03,0.1,0.2,0.25,0.3,0.35,0.45})*AX$2-LOOKUP(AX$2/12,{0,1500.001,4500.001,9000.001,35000.001,55000.001,80000.001},{0,105,555,1005,2755,5505,13505})</f>
        <v>96885</v>
      </c>
      <c r="AY79" s="2">
        <f>12*ROUND(MAX(($B79-3500)*{0.03,0.1,0.2,0.25,0.3,0.35,0.45}-{0,105,555,1005,2755,5505,13505},0),2)+LOOKUP(AY$2/12,{0,1500.001,4500.001,9000.001,35000.001,55000.001,80000.001},{0.03,0.1,0.2,0.25,0.3,0.35,0.45})*AY$2-LOOKUP(AY$2/12,{0,1500.001,4500.001,9000.001,35000.001,55000.001,80000.001},{0,105,555,1005,2755,5505,13505})</f>
        <v>97885</v>
      </c>
      <c r="AZ79" s="2">
        <f>12*ROUND(MAX(($B79-3500)*{0.03,0.1,0.2,0.25,0.3,0.35,0.45}-{0,105,555,1005,2755,5505,13505},0),2)+LOOKUP(AZ$2/12,{0,1500.001,4500.001,9000.001,35000.001,55000.001,80000.001},{0.03,0.1,0.2,0.25,0.3,0.35,0.45})*AZ$2-LOOKUP(AZ$2/12,{0,1500.001,4500.001,9000.001,35000.001,55000.001,80000.001},{0,105,555,1005,2755,5505,13505})</f>
        <v>98885</v>
      </c>
      <c r="BA79" s="2">
        <f>12*ROUND(MAX(($B79-3500)*{0.03,0.1,0.2,0.25,0.3,0.35,0.45}-{0,105,555,1005,2755,5505,13505},0),2)+LOOKUP(BA$2/12,{0,1500.001,4500.001,9000.001,35000.001,55000.001,80000.001},{0.03,0.1,0.2,0.25,0.3,0.35,0.45})*BA$2-LOOKUP(BA$2/12,{0,1500.001,4500.001,9000.001,35000.001,55000.001,80000.001},{0,105,555,1005,2755,5505,13505})</f>
        <v>99885</v>
      </c>
      <c r="BB79" s="2">
        <f>12*ROUND(MAX(($B79-3500)*{0.03,0.1,0.2,0.25,0.3,0.35,0.45}-{0,105,555,1005,2755,5505,13505},0),2)+LOOKUP(BB$2/12,{0,1500.001,4500.001,9000.001,35000.001,55000.001,80000.001},{0.03,0.1,0.2,0.25,0.3,0.35,0.45})*BB$2-LOOKUP(BB$2/12,{0,1500.001,4500.001,9000.001,35000.001,55000.001,80000.001},{0,105,555,1005,2755,5505,13505})</f>
        <v>100885</v>
      </c>
      <c r="BC79" s="2">
        <f>12*ROUND(MAX(($B79-3500)*{0.03,0.1,0.2,0.25,0.3,0.35,0.45}-{0,105,555,1005,2755,5505,13505},0),2)+LOOKUP(BC$2/12,{0,1500.001,4500.001,9000.001,35000.001,55000.001,80000.001},{0.03,0.1,0.2,0.25,0.3,0.35,0.45})*BC$2-LOOKUP(BC$2/12,{0,1500.001,4500.001,9000.001,35000.001,55000.001,80000.001},{0,105,555,1005,2755,5505,13505})</f>
        <v>101885</v>
      </c>
      <c r="BD79" s="2">
        <f>12*ROUND(MAX(($B79-3500)*{0.03,0.1,0.2,0.25,0.3,0.35,0.45}-{0,105,555,1005,2755,5505,13505},0),2)+LOOKUP(BD$2/12,{0,1500.001,4500.001,9000.001,35000.001,55000.001,80000.001},{0.03,0.1,0.2,0.25,0.3,0.35,0.45})*BD$2-LOOKUP(BD$2/12,{0,1500.001,4500.001,9000.001,35000.001,55000.001,80000.001},{0,105,555,1005,2755,5505,13505})</f>
        <v>102885</v>
      </c>
      <c r="BE79" s="2">
        <f>12*ROUND(MAX(($B79-3500)*{0.03,0.1,0.2,0.25,0.3,0.35,0.45}-{0,105,555,1005,2755,5505,13505},0),2)+LOOKUP(BE$2/12,{0,1500.001,4500.001,9000.001,35000.001,55000.001,80000.001},{0.03,0.1,0.2,0.25,0.3,0.35,0.45})*BE$2-LOOKUP(BE$2/12,{0,1500.001,4500.001,9000.001,35000.001,55000.001,80000.001},{0,105,555,1005,2755,5505,13505})</f>
        <v>103885</v>
      </c>
      <c r="BF79" s="2">
        <f>12*ROUND(MAX(($B79-3500)*{0.03,0.1,0.2,0.25,0.3,0.35,0.45}-{0,105,555,1005,2755,5505,13505},0),2)+LOOKUP(BF$2/12,{0,1500.001,4500.001,9000.001,35000.001,55000.001,80000.001},{0.03,0.1,0.2,0.25,0.3,0.35,0.45})*BF$2-LOOKUP(BF$2/12,{0,1500.001,4500.001,9000.001,35000.001,55000.001,80000.001},{0,105,555,1005,2755,5505,13505})</f>
        <v>104885</v>
      </c>
    </row>
    <row r="80" spans="1:58">
      <c r="A80" s="21"/>
      <c r="B80" s="22">
        <v>37000</v>
      </c>
      <c r="C80" s="27">
        <f>12*ROUND(MAX(($B80-3500)*{0.03,0.1,0.2,0.25,0.3,0.35,0.45}-{0,105,555,1005,2755,5505,13505},0),2)+LOOKUP(C$2/12,{0,1500.001,4500.001,9000.001,35000.001,55000.001,80000.001},{0.03,0.1,0.2,0.25,0.3,0.35,0.45})*C$2-LOOKUP(C$2/12,{0,1500.001,4500.001,9000.001,35000.001,55000.001,80000.001},{0,105,555,1005,2755,5505,13505})</f>
        <v>88440</v>
      </c>
      <c r="D80" s="27">
        <f>12*ROUND(MAX(($B80-3500)*{0.03,0.1,0.2,0.25,0.3,0.35,0.45}-{0,105,555,1005,2755,5505,13505},0),2)+LOOKUP(D$2/12,{0,1500.001,4500.001,9000.001,35000.001,55000.001,80000.001},{0.03,0.1,0.2,0.25,0.3,0.35,0.45})*D$2-LOOKUP(D$2/12,{0,1500.001,4500.001,9000.001,35000.001,55000.001,80000.001},{0,105,555,1005,2755,5505,13505})</f>
        <v>88446</v>
      </c>
      <c r="E80" s="27">
        <f>12*ROUND(MAX(($B80-3500)*{0.03,0.1,0.2,0.25,0.3,0.35,0.45}-{0,105,555,1005,2755,5505,13505},0),2)+LOOKUP(E$2/12,{0,1500.001,4500.001,9000.001,35000.001,55000.001,80000.001},{0.03,0.1,0.2,0.25,0.3,0.35,0.45})*E$2-LOOKUP(E$2/12,{0,1500.001,4500.001,9000.001,35000.001,55000.001,80000.001},{0,105,555,1005,2755,5505,13505})</f>
        <v>88452</v>
      </c>
      <c r="F80" s="27">
        <f>12*ROUND(MAX(($B80-3500)*{0.03,0.1,0.2,0.25,0.3,0.35,0.45}-{0,105,555,1005,2755,5505,13505},0),2)+LOOKUP(F$2/12,{0,1500.001,4500.001,9000.001,35000.001,55000.001,80000.001},{0.03,0.1,0.2,0.25,0.3,0.35,0.45})*F$2-LOOKUP(F$2/12,{0,1500.001,4500.001,9000.001,35000.001,55000.001,80000.001},{0,105,555,1005,2755,5505,13505})</f>
        <v>88458</v>
      </c>
      <c r="G80" s="27">
        <f>12*ROUND(MAX(($B80-3500)*{0.03,0.1,0.2,0.25,0.3,0.35,0.45}-{0,105,555,1005,2755,5505,13505},0),2)+LOOKUP(G$2/12,{0,1500.001,4500.001,9000.001,35000.001,55000.001,80000.001},{0.03,0.1,0.2,0.25,0.3,0.35,0.45})*G$2-LOOKUP(G$2/12,{0,1500.001,4500.001,9000.001,35000.001,55000.001,80000.001},{0,105,555,1005,2755,5505,13505})</f>
        <v>88464</v>
      </c>
      <c r="H80" s="27">
        <f>12*ROUND(MAX(($B80-3500)*{0.03,0.1,0.2,0.25,0.3,0.35,0.45}-{0,105,555,1005,2755,5505,13505},0),2)+LOOKUP(H$2/12,{0,1500.001,4500.001,9000.001,35000.001,55000.001,80000.001},{0.03,0.1,0.2,0.25,0.3,0.35,0.45})*H$2-LOOKUP(H$2/12,{0,1500.001,4500.001,9000.001,35000.001,55000.001,80000.001},{0,105,555,1005,2755,5505,13505})</f>
        <v>88470</v>
      </c>
      <c r="I80" s="27">
        <f>12*ROUND(MAX(($B80-3500)*{0.03,0.1,0.2,0.25,0.3,0.35,0.45}-{0,105,555,1005,2755,5505,13505},0),2)+LOOKUP(I$2/12,{0,1500.001,4500.001,9000.001,35000.001,55000.001,80000.001},{0.03,0.1,0.2,0.25,0.3,0.35,0.45})*I$2-LOOKUP(I$2/12,{0,1500.001,4500.001,9000.001,35000.001,55000.001,80000.001},{0,105,555,1005,2755,5505,13505})</f>
        <v>88476</v>
      </c>
      <c r="J80" s="27">
        <f>12*ROUND(MAX(($B80-3500)*{0.03,0.1,0.2,0.25,0.3,0.35,0.45}-{0,105,555,1005,2755,5505,13505},0),2)+LOOKUP(J$2/12,{0,1500.001,4500.001,9000.001,35000.001,55000.001,80000.001},{0.03,0.1,0.2,0.25,0.3,0.35,0.45})*J$2-LOOKUP(J$2/12,{0,1500.001,4500.001,9000.001,35000.001,55000.001,80000.001},{0,105,555,1005,2755,5505,13505})</f>
        <v>88482</v>
      </c>
      <c r="K80" s="27">
        <f>12*ROUND(MAX(($B80-3500)*{0.03,0.1,0.2,0.25,0.3,0.35,0.45}-{0,105,555,1005,2755,5505,13505},0),2)+LOOKUP(K$2/12,{0,1500.001,4500.001,9000.001,35000.001,55000.001,80000.001},{0.03,0.1,0.2,0.25,0.3,0.35,0.45})*K$2-LOOKUP(K$2/12,{0,1500.001,4500.001,9000.001,35000.001,55000.001,80000.001},{0,105,555,1005,2755,5505,13505})</f>
        <v>88488</v>
      </c>
      <c r="L80" s="27">
        <f>12*ROUND(MAX(($B80-3500)*{0.03,0.1,0.2,0.25,0.3,0.35,0.45}-{0,105,555,1005,2755,5505,13505},0),2)+LOOKUP(L$2/12,{0,1500.001,4500.001,9000.001,35000.001,55000.001,80000.001},{0.03,0.1,0.2,0.25,0.3,0.35,0.45})*L$2-LOOKUP(L$2/12,{0,1500.001,4500.001,9000.001,35000.001,55000.001,80000.001},{0,105,555,1005,2755,5505,13505})</f>
        <v>88494</v>
      </c>
      <c r="M80" s="13">
        <f>12*ROUND(MAX(($B80-3500)*{0.03,0.1,0.2,0.25,0.3,0.35,0.45}-{0,105,555,1005,2755,5505,13505},0),2)+LOOKUP(M$2/12,{0,1500.001,4500.001,9000.001,35000.001,55000.001,80000.001},{0.03,0.1,0.2,0.25,0.3,0.35,0.45})*M$2-LOOKUP(M$2/12,{0,1500.001,4500.001,9000.001,35000.001,55000.001,80000.001},{0,105,555,1005,2755,5505,13505})</f>
        <v>88500</v>
      </c>
      <c r="N80" s="27">
        <f>12*ROUND(MAX(($B80-3500)*{0.03,0.1,0.2,0.25,0.3,0.35,0.45}-{0,105,555,1005,2755,5505,13505},0),2)+LOOKUP(N$2/12,{0,1500.001,4500.001,9000.001,35000.001,55000.001,80000.001},{0.03,0.1,0.2,0.25,0.3,0.35,0.45})*N$2-LOOKUP(N$2/12,{0,1500.001,4500.001,9000.001,35000.001,55000.001,80000.001},{0,105,555,1005,2755,5505,13505})</f>
        <v>88515</v>
      </c>
      <c r="O80" s="27">
        <f>12*ROUND(MAX(($B80-3500)*{0.03,0.1,0.2,0.25,0.3,0.35,0.45}-{0,105,555,1005,2755,5505,13505},0),2)+LOOKUP(O$2/12,{0,1500.001,4500.001,9000.001,35000.001,55000.001,80000.001},{0.03,0.1,0.2,0.25,0.3,0.35,0.45})*O$2-LOOKUP(O$2/12,{0,1500.001,4500.001,9000.001,35000.001,55000.001,80000.001},{0,105,555,1005,2755,5505,13505})</f>
        <v>88530</v>
      </c>
      <c r="P80" s="27">
        <f>12*ROUND(MAX(($B80-3500)*{0.03,0.1,0.2,0.25,0.3,0.35,0.45}-{0,105,555,1005,2755,5505,13505},0),2)+LOOKUP(P$2/12,{0,1500.001,4500.001,9000.001,35000.001,55000.001,80000.001},{0.03,0.1,0.2,0.25,0.3,0.35,0.45})*P$2-LOOKUP(P$2/12,{0,1500.001,4500.001,9000.001,35000.001,55000.001,80000.001},{0,105,555,1005,2755,5505,13505})</f>
        <v>88545</v>
      </c>
      <c r="Q80" s="27">
        <f>12*ROUND(MAX(($B80-3500)*{0.03,0.1,0.2,0.25,0.3,0.35,0.45}-{0,105,555,1005,2755,5505,13505},0),2)+LOOKUP(Q$2/12,{0,1500.001,4500.001,9000.001,35000.001,55000.001,80000.001},{0.03,0.1,0.2,0.25,0.3,0.35,0.45})*Q$2-LOOKUP(Q$2/12,{0,1500.001,4500.001,9000.001,35000.001,55000.001,80000.001},{0,105,555,1005,2755,5505,13505})</f>
        <v>88560</v>
      </c>
      <c r="R80" s="27">
        <f>12*ROUND(MAX(($B80-3500)*{0.03,0.1,0.2,0.25,0.3,0.35,0.45}-{0,105,555,1005,2755,5505,13505},0),2)+LOOKUP(R$2/12,{0,1500.001,4500.001,9000.001,35000.001,55000.001,80000.001},{0.03,0.1,0.2,0.25,0.3,0.35,0.45})*R$2-LOOKUP(R$2/12,{0,1500.001,4500.001,9000.001,35000.001,55000.001,80000.001},{0,105,555,1005,2755,5505,13505})</f>
        <v>88575</v>
      </c>
      <c r="S80" s="27">
        <f>12*ROUND(MAX(($B80-3500)*{0.03,0.1,0.2,0.25,0.3,0.35,0.45}-{0,105,555,1005,2755,5505,13505},0),2)+LOOKUP(S$2/12,{0,1500.001,4500.001,9000.001,35000.001,55000.001,80000.001},{0.03,0.1,0.2,0.25,0.3,0.35,0.45})*S$2-LOOKUP(S$2/12,{0,1500.001,4500.001,9000.001,35000.001,55000.001,80000.001},{0,105,555,1005,2755,5505,13505})</f>
        <v>88590</v>
      </c>
      <c r="T80" s="2">
        <f>12*ROUND(MAX(($B80-3500)*{0.03,0.1,0.2,0.25,0.3,0.35,0.45}-{0,105,555,1005,2755,5505,13505},0),2)+LOOKUP(T$2/12,{0,1500.001,4500.001,9000.001,35000.001,55000.001,80000.001},{0.03,0.1,0.2,0.25,0.3,0.35,0.45})*T$2-LOOKUP(T$2/12,{0,1500.001,4500.001,9000.001,35000.001,55000.001,80000.001},{0,105,555,1005,2755,5505,13505})</f>
        <v>88605</v>
      </c>
      <c r="U80" s="2">
        <f>12*ROUND(MAX(($B80-3500)*{0.03,0.1,0.2,0.25,0.3,0.35,0.45}-{0,105,555,1005,2755,5505,13505},0),2)+LOOKUP(U$2/12,{0,1500.001,4500.001,9000.001,35000.001,55000.001,80000.001},{0.03,0.1,0.2,0.25,0.3,0.35,0.45})*U$2-LOOKUP(U$2/12,{0,1500.001,4500.001,9000.001,35000.001,55000.001,80000.001},{0,105,555,1005,2755,5505,13505})</f>
        <v>88620</v>
      </c>
      <c r="V80" s="2">
        <f>12*ROUND(MAX(($B80-3500)*{0.03,0.1,0.2,0.25,0.3,0.35,0.45}-{0,105,555,1005,2755,5505,13505},0),2)+LOOKUP(V$2/12,{0,1500.001,4500.001,9000.001,35000.001,55000.001,80000.001},{0.03,0.1,0.2,0.25,0.3,0.35,0.45})*V$2-LOOKUP(V$2/12,{0,1500.001,4500.001,9000.001,35000.001,55000.001,80000.001},{0,105,555,1005,2755,5505,13505})</f>
        <v>88635</v>
      </c>
      <c r="W80" s="2">
        <f>12*ROUND(MAX(($B80-3500)*{0.03,0.1,0.2,0.25,0.3,0.35,0.45}-{0,105,555,1005,2755,5505,13505},0),2)+LOOKUP(W$2/12,{0,1500.001,4500.001,9000.001,35000.001,55000.001,80000.001},{0.03,0.1,0.2,0.25,0.3,0.35,0.45})*W$2-LOOKUP(W$2/12,{0,1500.001,4500.001,9000.001,35000.001,55000.001,80000.001},{0,105,555,1005,2755,5505,13505})</f>
        <v>88650</v>
      </c>
      <c r="X80" s="2">
        <f>12*ROUND(MAX(($B80-3500)*{0.03,0.1,0.2,0.25,0.3,0.35,0.45}-{0,105,555,1005,2755,5505,13505},0),2)+LOOKUP(X$2/12,{0,1500.001,4500.001,9000.001,35000.001,55000.001,80000.001},{0.03,0.1,0.2,0.25,0.3,0.35,0.45})*X$2-LOOKUP(X$2/12,{0,1500.001,4500.001,9000.001,35000.001,55000.001,80000.001},{0,105,555,1005,2755,5505,13505})</f>
        <v>88665</v>
      </c>
      <c r="Y80" s="2">
        <f>12*ROUND(MAX(($B80-3500)*{0.03,0.1,0.2,0.25,0.3,0.35,0.45}-{0,105,555,1005,2755,5505,13505},0),2)+LOOKUP(Y$2/12,{0,1500.001,4500.001,9000.001,35000.001,55000.001,80000.001},{0.03,0.1,0.2,0.25,0.3,0.35,0.45})*Y$2-LOOKUP(Y$2/12,{0,1500.001,4500.001,9000.001,35000.001,55000.001,80000.001},{0,105,555,1005,2755,5505,13505})</f>
        <v>88680</v>
      </c>
      <c r="Z80" s="2">
        <f>12*ROUND(MAX(($B80-3500)*{0.03,0.1,0.2,0.25,0.3,0.35,0.45}-{0,105,555,1005,2755,5505,13505},0),2)+LOOKUP(Z$2/12,{0,1500.001,4500.001,9000.001,35000.001,55000.001,80000.001},{0.03,0.1,0.2,0.25,0.3,0.35,0.45})*Z$2-LOOKUP(Z$2/12,{0,1500.001,4500.001,9000.001,35000.001,55000.001,80000.001},{0,105,555,1005,2755,5505,13505})</f>
        <v>88695</v>
      </c>
      <c r="AA80" s="2">
        <f>12*ROUND(MAX(($B80-3500)*{0.03,0.1,0.2,0.25,0.3,0.35,0.45}-{0,105,555,1005,2755,5505,13505},0),2)+LOOKUP(AA$2/12,{0,1500.001,4500.001,9000.001,35000.001,55000.001,80000.001},{0.03,0.1,0.2,0.25,0.3,0.35,0.45})*AA$2-LOOKUP(AA$2/12,{0,1500.001,4500.001,9000.001,35000.001,55000.001,80000.001},{0,105,555,1005,2755,5505,13505})</f>
        <v>88710</v>
      </c>
      <c r="AB80" s="2">
        <f>12*ROUND(MAX(($B80-3500)*{0.03,0.1,0.2,0.25,0.3,0.35,0.45}-{0,105,555,1005,2755,5505,13505},0),2)+LOOKUP(AB$2/12,{0,1500.001,4500.001,9000.001,35000.001,55000.001,80000.001},{0.03,0.1,0.2,0.25,0.3,0.35,0.45})*AB$2-LOOKUP(AB$2/12,{0,1500.001,4500.001,9000.001,35000.001,55000.001,80000.001},{0,105,555,1005,2755,5505,13505})</f>
        <v>88725</v>
      </c>
      <c r="AC80" s="12">
        <f>12*ROUND(MAX(($B80-3500)*{0.03,0.1,0.2,0.25,0.3,0.35,0.45}-{0,105,555,1005,2755,5505,13505},0),2)+LOOKUP(AC$2/12,{0,1500.001,4500.001,9000.001,35000.001,55000.001,80000.001},{0.03,0.1,0.2,0.25,0.3,0.35,0.45})*AC$2-LOOKUP(AC$2/12,{0,1500.001,4500.001,9000.001,35000.001,55000.001,80000.001},{0,105,555,1005,2755,5505,13505})</f>
        <v>88740</v>
      </c>
      <c r="AD80" s="2">
        <f>12*ROUND(MAX(($B80-3500)*{0.03,0.1,0.2,0.25,0.3,0.35,0.45}-{0,105,555,1005,2755,5505,13505},0),2)+LOOKUP(AD$2/12,{0,1500.001,4500.001,9000.001,35000.001,55000.001,80000.001},{0.03,0.1,0.2,0.25,0.3,0.35,0.45})*AD$2-LOOKUP(AD$2/12,{0,1500.001,4500.001,9000.001,35000.001,55000.001,80000.001},{0,105,555,1005,2755,5505,13505})</f>
        <v>88770</v>
      </c>
      <c r="AE80" s="2">
        <f>12*ROUND(MAX(($B80-3500)*{0.03,0.1,0.2,0.25,0.3,0.35,0.45}-{0,105,555,1005,2755,5505,13505},0),2)+LOOKUP(AE$2/12,{0,1500.001,4500.001,9000.001,35000.001,55000.001,80000.001},{0.03,0.1,0.2,0.25,0.3,0.35,0.45})*AE$2-LOOKUP(AE$2/12,{0,1500.001,4500.001,9000.001,35000.001,55000.001,80000.001},{0,105,555,1005,2755,5505,13505})</f>
        <v>88800</v>
      </c>
      <c r="AF80" s="2">
        <f>12*ROUND(MAX(($B80-3500)*{0.03,0.1,0.2,0.25,0.3,0.35,0.45}-{0,105,555,1005,2755,5505,13505},0),2)+LOOKUP(AF$2/12,{0,1500.001,4500.001,9000.001,35000.001,55000.001,80000.001},{0.03,0.1,0.2,0.25,0.3,0.35,0.45})*AF$2-LOOKUP(AF$2/12,{0,1500.001,4500.001,9000.001,35000.001,55000.001,80000.001},{0,105,555,1005,2755,5505,13505})</f>
        <v>88830</v>
      </c>
      <c r="AG80" s="2">
        <f>12*ROUND(MAX(($B80-3500)*{0.03,0.1,0.2,0.25,0.3,0.35,0.45}-{0,105,555,1005,2755,5505,13505},0),2)+LOOKUP(AG$2/12,{0,1500.001,4500.001,9000.001,35000.001,55000.001,80000.001},{0.03,0.1,0.2,0.25,0.3,0.35,0.45})*AG$2-LOOKUP(AG$2/12,{0,1500.001,4500.001,9000.001,35000.001,55000.001,80000.001},{0,105,555,1005,2755,5505,13505})</f>
        <v>88860</v>
      </c>
      <c r="AH80" s="2">
        <f>12*ROUND(MAX(($B80-3500)*{0.03,0.1,0.2,0.25,0.3,0.35,0.45}-{0,105,555,1005,2755,5505,13505},0),2)+LOOKUP(AH$2/12,{0,1500.001,4500.001,9000.001,35000.001,55000.001,80000.001},{0.03,0.1,0.2,0.25,0.3,0.35,0.45})*AH$2-LOOKUP(AH$2/12,{0,1500.001,4500.001,9000.001,35000.001,55000.001,80000.001},{0,105,555,1005,2755,5505,13505})</f>
        <v>88890</v>
      </c>
      <c r="AI80" s="2">
        <f>12*ROUND(MAX(($B80-3500)*{0.03,0.1,0.2,0.25,0.3,0.35,0.45}-{0,105,555,1005,2755,5505,13505},0),2)+LOOKUP(AI$2/12,{0,1500.001,4500.001,9000.001,35000.001,55000.001,80000.001},{0.03,0.1,0.2,0.25,0.3,0.35,0.45})*AI$2-LOOKUP(AI$2/12,{0,1500.001,4500.001,9000.001,35000.001,55000.001,80000.001},{0,105,555,1005,2755,5505,13505})</f>
        <v>88920</v>
      </c>
      <c r="AJ80" s="2">
        <f>12*ROUND(MAX(($B80-3500)*{0.03,0.1,0.2,0.25,0.3,0.35,0.45}-{0,105,555,1005,2755,5505,13505},0),2)+LOOKUP(AJ$2/12,{0,1500.001,4500.001,9000.001,35000.001,55000.001,80000.001},{0.03,0.1,0.2,0.25,0.3,0.35,0.45})*AJ$2-LOOKUP(AJ$2/12,{0,1500.001,4500.001,9000.001,35000.001,55000.001,80000.001},{0,105,555,1005,2755,5505,13505})</f>
        <v>88950</v>
      </c>
      <c r="AK80" s="2">
        <f>12*ROUND(MAX(($B80-3500)*{0.03,0.1,0.2,0.25,0.3,0.35,0.45}-{0,105,555,1005,2755,5505,13505},0),2)+LOOKUP(AK$2/12,{0,1500.001,4500.001,9000.001,35000.001,55000.001,80000.001},{0.03,0.1,0.2,0.25,0.3,0.35,0.45})*AK$2-LOOKUP(AK$2/12,{0,1500.001,4500.001,9000.001,35000.001,55000.001,80000.001},{0,105,555,1005,2755,5505,13505})</f>
        <v>88980</v>
      </c>
      <c r="AL80" s="2">
        <f>12*ROUND(MAX(($B80-3500)*{0.03,0.1,0.2,0.25,0.3,0.35,0.45}-{0,105,555,1005,2755,5505,13505},0),2)+LOOKUP(AL$2/12,{0,1500.001,4500.001,9000.001,35000.001,55000.001,80000.001},{0.03,0.1,0.2,0.25,0.3,0.35,0.45})*AL$2-LOOKUP(AL$2/12,{0,1500.001,4500.001,9000.001,35000.001,55000.001,80000.001},{0,105,555,1005,2755,5505,13505})</f>
        <v>90235</v>
      </c>
      <c r="AM80" s="2">
        <f>12*ROUND(MAX(($B80-3500)*{0.03,0.1,0.2,0.25,0.3,0.35,0.45}-{0,105,555,1005,2755,5505,13505},0),2)+LOOKUP(AM$2/12,{0,1500.001,4500.001,9000.001,35000.001,55000.001,80000.001},{0.03,0.1,0.2,0.25,0.3,0.35,0.45})*AM$2-LOOKUP(AM$2/12,{0,1500.001,4500.001,9000.001,35000.001,55000.001,80000.001},{0,105,555,1005,2755,5505,13505})</f>
        <v>90335</v>
      </c>
      <c r="AN80" s="2">
        <f>12*ROUND(MAX(($B80-3500)*{0.03,0.1,0.2,0.25,0.3,0.35,0.45}-{0,105,555,1005,2755,5505,13505},0),2)+LOOKUP(AN$2/12,{0,1500.001,4500.001,9000.001,35000.001,55000.001,80000.001},{0.03,0.1,0.2,0.25,0.3,0.35,0.45})*AN$2-LOOKUP(AN$2/12,{0,1500.001,4500.001,9000.001,35000.001,55000.001,80000.001},{0,105,555,1005,2755,5505,13505})</f>
        <v>90535</v>
      </c>
      <c r="AO80" s="2">
        <f>12*ROUND(MAX(($B80-3500)*{0.03,0.1,0.2,0.25,0.3,0.35,0.45}-{0,105,555,1005,2755,5505,13505},0),2)+LOOKUP(AO$2/12,{0,1500.001,4500.001,9000.001,35000.001,55000.001,80000.001},{0.03,0.1,0.2,0.25,0.3,0.35,0.45})*AO$2-LOOKUP(AO$2/12,{0,1500.001,4500.001,9000.001,35000.001,55000.001,80000.001},{0,105,555,1005,2755,5505,13505})</f>
        <v>90735</v>
      </c>
      <c r="AP80" s="2">
        <f>12*ROUND(MAX(($B80-3500)*{0.03,0.1,0.2,0.25,0.3,0.35,0.45}-{0,105,555,1005,2755,5505,13505},0),2)+LOOKUP(AP$2/12,{0,1500.001,4500.001,9000.001,35000.001,55000.001,80000.001},{0.03,0.1,0.2,0.25,0.3,0.35,0.45})*AP$2-LOOKUP(AP$2/12,{0,1500.001,4500.001,9000.001,35000.001,55000.001,80000.001},{0,105,555,1005,2755,5505,13505})</f>
        <v>90935</v>
      </c>
      <c r="AQ80" s="2">
        <f>12*ROUND(MAX(($B80-3500)*{0.03,0.1,0.2,0.25,0.3,0.35,0.45}-{0,105,555,1005,2755,5505,13505},0),2)+LOOKUP(AQ$2/12,{0,1500.001,4500.001,9000.001,35000.001,55000.001,80000.001},{0.03,0.1,0.2,0.25,0.3,0.35,0.45})*AQ$2-LOOKUP(AQ$2/12,{0,1500.001,4500.001,9000.001,35000.001,55000.001,80000.001},{0,105,555,1005,2755,5505,13505})</f>
        <v>91135</v>
      </c>
      <c r="AR80" s="2">
        <f>12*ROUND(MAX(($B80-3500)*{0.03,0.1,0.2,0.25,0.3,0.35,0.45}-{0,105,555,1005,2755,5505,13505},0),2)+LOOKUP(AR$2/12,{0,1500.001,4500.001,9000.001,35000.001,55000.001,80000.001},{0.03,0.1,0.2,0.25,0.3,0.35,0.45})*AR$2-LOOKUP(AR$2/12,{0,1500.001,4500.001,9000.001,35000.001,55000.001,80000.001},{0,105,555,1005,2755,5505,13505})</f>
        <v>91335</v>
      </c>
      <c r="AS80" s="2">
        <f>12*ROUND(MAX(($B80-3500)*{0.03,0.1,0.2,0.25,0.3,0.35,0.45}-{0,105,555,1005,2755,5505,13505},0),2)+LOOKUP(AS$2/12,{0,1500.001,4500.001,9000.001,35000.001,55000.001,80000.001},{0.03,0.1,0.2,0.25,0.3,0.35,0.45})*AS$2-LOOKUP(AS$2/12,{0,1500.001,4500.001,9000.001,35000.001,55000.001,80000.001},{0,105,555,1005,2755,5505,13505})</f>
        <v>91835</v>
      </c>
      <c r="AT80" s="12">
        <f>12*ROUND(MAX(($B80-3500)*{0.03,0.1,0.2,0.25,0.3,0.35,0.45}-{0,105,555,1005,2755,5505,13505},0),2)+LOOKUP(AT$2/12,{0,1500.001,4500.001,9000.001,35000.001,55000.001,80000.001},{0.03,0.1,0.2,0.25,0.3,0.35,0.45})*AT$2-LOOKUP(AT$2/12,{0,1500.001,4500.001,9000.001,35000.001,55000.001,80000.001},{0,105,555,1005,2755,5505,13505})</f>
        <v>92335</v>
      </c>
      <c r="AU80" s="2">
        <f>12*ROUND(MAX(($B80-3500)*{0.03,0.1,0.2,0.25,0.3,0.35,0.45}-{0,105,555,1005,2755,5505,13505},0),2)+LOOKUP(AU$2/12,{0,1500.001,4500.001,9000.001,35000.001,55000.001,80000.001},{0.03,0.1,0.2,0.25,0.3,0.35,0.45})*AU$2-LOOKUP(AU$2/12,{0,1500.001,4500.001,9000.001,35000.001,55000.001,80000.001},{0,105,555,1005,2755,5505,13505})</f>
        <v>92835</v>
      </c>
      <c r="AV80" s="2">
        <f>12*ROUND(MAX(($B80-3500)*{0.03,0.1,0.2,0.25,0.3,0.35,0.45}-{0,105,555,1005,2755,5505,13505},0),2)+LOOKUP(AV$2/12,{0,1500.001,4500.001,9000.001,35000.001,55000.001,80000.001},{0.03,0.1,0.2,0.25,0.3,0.35,0.45})*AV$2-LOOKUP(AV$2/12,{0,1500.001,4500.001,9000.001,35000.001,55000.001,80000.001},{0,105,555,1005,2755,5505,13505})</f>
        <v>93335</v>
      </c>
      <c r="AW80" s="2">
        <f>12*ROUND(MAX(($B80-3500)*{0.03,0.1,0.2,0.25,0.3,0.35,0.45}-{0,105,555,1005,2755,5505,13505},0),2)+LOOKUP(AW$2/12,{0,1500.001,4500.001,9000.001,35000.001,55000.001,80000.001},{0.03,0.1,0.2,0.25,0.3,0.35,0.45})*AW$2-LOOKUP(AW$2/12,{0,1500.001,4500.001,9000.001,35000.001,55000.001,80000.001},{0,105,555,1005,2755,5505,13505})</f>
        <v>98885</v>
      </c>
      <c r="AX80" s="2">
        <f>12*ROUND(MAX(($B80-3500)*{0.03,0.1,0.2,0.25,0.3,0.35,0.45}-{0,105,555,1005,2755,5505,13505},0),2)+LOOKUP(AX$2/12,{0,1500.001,4500.001,9000.001,35000.001,55000.001,80000.001},{0.03,0.1,0.2,0.25,0.3,0.35,0.45})*AX$2-LOOKUP(AX$2/12,{0,1500.001,4500.001,9000.001,35000.001,55000.001,80000.001},{0,105,555,1005,2755,5505,13505})</f>
        <v>99885</v>
      </c>
      <c r="AY80" s="2">
        <f>12*ROUND(MAX(($B80-3500)*{0.03,0.1,0.2,0.25,0.3,0.35,0.45}-{0,105,555,1005,2755,5505,13505},0),2)+LOOKUP(AY$2/12,{0,1500.001,4500.001,9000.001,35000.001,55000.001,80000.001},{0.03,0.1,0.2,0.25,0.3,0.35,0.45})*AY$2-LOOKUP(AY$2/12,{0,1500.001,4500.001,9000.001,35000.001,55000.001,80000.001},{0,105,555,1005,2755,5505,13505})</f>
        <v>100885</v>
      </c>
      <c r="AZ80" s="2">
        <f>12*ROUND(MAX(($B80-3500)*{0.03,0.1,0.2,0.25,0.3,0.35,0.45}-{0,105,555,1005,2755,5505,13505},0),2)+LOOKUP(AZ$2/12,{0,1500.001,4500.001,9000.001,35000.001,55000.001,80000.001},{0.03,0.1,0.2,0.25,0.3,0.35,0.45})*AZ$2-LOOKUP(AZ$2/12,{0,1500.001,4500.001,9000.001,35000.001,55000.001,80000.001},{0,105,555,1005,2755,5505,13505})</f>
        <v>101885</v>
      </c>
      <c r="BA80" s="2">
        <f>12*ROUND(MAX(($B80-3500)*{0.03,0.1,0.2,0.25,0.3,0.35,0.45}-{0,105,555,1005,2755,5505,13505},0),2)+LOOKUP(BA$2/12,{0,1500.001,4500.001,9000.001,35000.001,55000.001,80000.001},{0.03,0.1,0.2,0.25,0.3,0.35,0.45})*BA$2-LOOKUP(BA$2/12,{0,1500.001,4500.001,9000.001,35000.001,55000.001,80000.001},{0,105,555,1005,2755,5505,13505})</f>
        <v>102885</v>
      </c>
      <c r="BB80" s="2">
        <f>12*ROUND(MAX(($B80-3500)*{0.03,0.1,0.2,0.25,0.3,0.35,0.45}-{0,105,555,1005,2755,5505,13505},0),2)+LOOKUP(BB$2/12,{0,1500.001,4500.001,9000.001,35000.001,55000.001,80000.001},{0.03,0.1,0.2,0.25,0.3,0.35,0.45})*BB$2-LOOKUP(BB$2/12,{0,1500.001,4500.001,9000.001,35000.001,55000.001,80000.001},{0,105,555,1005,2755,5505,13505})</f>
        <v>103885</v>
      </c>
      <c r="BC80" s="2">
        <f>12*ROUND(MAX(($B80-3500)*{0.03,0.1,0.2,0.25,0.3,0.35,0.45}-{0,105,555,1005,2755,5505,13505},0),2)+LOOKUP(BC$2/12,{0,1500.001,4500.001,9000.001,35000.001,55000.001,80000.001},{0.03,0.1,0.2,0.25,0.3,0.35,0.45})*BC$2-LOOKUP(BC$2/12,{0,1500.001,4500.001,9000.001,35000.001,55000.001,80000.001},{0,105,555,1005,2755,5505,13505})</f>
        <v>104885</v>
      </c>
      <c r="BD80" s="2">
        <f>12*ROUND(MAX(($B80-3500)*{0.03,0.1,0.2,0.25,0.3,0.35,0.45}-{0,105,555,1005,2755,5505,13505},0),2)+LOOKUP(BD$2/12,{0,1500.001,4500.001,9000.001,35000.001,55000.001,80000.001},{0.03,0.1,0.2,0.25,0.3,0.35,0.45})*BD$2-LOOKUP(BD$2/12,{0,1500.001,4500.001,9000.001,35000.001,55000.001,80000.001},{0,105,555,1005,2755,5505,13505})</f>
        <v>105885</v>
      </c>
      <c r="BE80" s="2">
        <f>12*ROUND(MAX(($B80-3500)*{0.03,0.1,0.2,0.25,0.3,0.35,0.45}-{0,105,555,1005,2755,5505,13505},0),2)+LOOKUP(BE$2/12,{0,1500.001,4500.001,9000.001,35000.001,55000.001,80000.001},{0.03,0.1,0.2,0.25,0.3,0.35,0.45})*BE$2-LOOKUP(BE$2/12,{0,1500.001,4500.001,9000.001,35000.001,55000.001,80000.001},{0,105,555,1005,2755,5505,13505})</f>
        <v>106885</v>
      </c>
      <c r="BF80" s="2">
        <f>12*ROUND(MAX(($B80-3500)*{0.03,0.1,0.2,0.25,0.3,0.35,0.45}-{0,105,555,1005,2755,5505,13505},0),2)+LOOKUP(BF$2/12,{0,1500.001,4500.001,9000.001,35000.001,55000.001,80000.001},{0.03,0.1,0.2,0.25,0.3,0.35,0.45})*BF$2-LOOKUP(BF$2/12,{0,1500.001,4500.001,9000.001,35000.001,55000.001,80000.001},{0,105,555,1005,2755,5505,13505})</f>
        <v>107885</v>
      </c>
    </row>
    <row r="81" spans="1:58">
      <c r="A81" s="21"/>
      <c r="B81" s="22">
        <v>38000</v>
      </c>
      <c r="C81" s="27">
        <f>12*ROUND(MAX(($B81-3500)*{0.03,0.1,0.2,0.25,0.3,0.35,0.45}-{0,105,555,1005,2755,5505,13505},0),2)+LOOKUP(C$2/12,{0,1500.001,4500.001,9000.001,35000.001,55000.001,80000.001},{0.03,0.1,0.2,0.25,0.3,0.35,0.45})*C$2-LOOKUP(C$2/12,{0,1500.001,4500.001,9000.001,35000.001,55000.001,80000.001},{0,105,555,1005,2755,5505,13505})</f>
        <v>91440</v>
      </c>
      <c r="D81" s="27">
        <f>12*ROUND(MAX(($B81-3500)*{0.03,0.1,0.2,0.25,0.3,0.35,0.45}-{0,105,555,1005,2755,5505,13505},0),2)+LOOKUP(D$2/12,{0,1500.001,4500.001,9000.001,35000.001,55000.001,80000.001},{0.03,0.1,0.2,0.25,0.3,0.35,0.45})*D$2-LOOKUP(D$2/12,{0,1500.001,4500.001,9000.001,35000.001,55000.001,80000.001},{0,105,555,1005,2755,5505,13505})</f>
        <v>91446</v>
      </c>
      <c r="E81" s="27">
        <f>12*ROUND(MAX(($B81-3500)*{0.03,0.1,0.2,0.25,0.3,0.35,0.45}-{0,105,555,1005,2755,5505,13505},0),2)+LOOKUP(E$2/12,{0,1500.001,4500.001,9000.001,35000.001,55000.001,80000.001},{0.03,0.1,0.2,0.25,0.3,0.35,0.45})*E$2-LOOKUP(E$2/12,{0,1500.001,4500.001,9000.001,35000.001,55000.001,80000.001},{0,105,555,1005,2755,5505,13505})</f>
        <v>91452</v>
      </c>
      <c r="F81" s="27">
        <f>12*ROUND(MAX(($B81-3500)*{0.03,0.1,0.2,0.25,0.3,0.35,0.45}-{0,105,555,1005,2755,5505,13505},0),2)+LOOKUP(F$2/12,{0,1500.001,4500.001,9000.001,35000.001,55000.001,80000.001},{0.03,0.1,0.2,0.25,0.3,0.35,0.45})*F$2-LOOKUP(F$2/12,{0,1500.001,4500.001,9000.001,35000.001,55000.001,80000.001},{0,105,555,1005,2755,5505,13505})</f>
        <v>91458</v>
      </c>
      <c r="G81" s="27">
        <f>12*ROUND(MAX(($B81-3500)*{0.03,0.1,0.2,0.25,0.3,0.35,0.45}-{0,105,555,1005,2755,5505,13505},0),2)+LOOKUP(G$2/12,{0,1500.001,4500.001,9000.001,35000.001,55000.001,80000.001},{0.03,0.1,0.2,0.25,0.3,0.35,0.45})*G$2-LOOKUP(G$2/12,{0,1500.001,4500.001,9000.001,35000.001,55000.001,80000.001},{0,105,555,1005,2755,5505,13505})</f>
        <v>91464</v>
      </c>
      <c r="H81" s="27">
        <f>12*ROUND(MAX(($B81-3500)*{0.03,0.1,0.2,0.25,0.3,0.35,0.45}-{0,105,555,1005,2755,5505,13505},0),2)+LOOKUP(H$2/12,{0,1500.001,4500.001,9000.001,35000.001,55000.001,80000.001},{0.03,0.1,0.2,0.25,0.3,0.35,0.45})*H$2-LOOKUP(H$2/12,{0,1500.001,4500.001,9000.001,35000.001,55000.001,80000.001},{0,105,555,1005,2755,5505,13505})</f>
        <v>91470</v>
      </c>
      <c r="I81" s="27">
        <f>12*ROUND(MAX(($B81-3500)*{0.03,0.1,0.2,0.25,0.3,0.35,0.45}-{0,105,555,1005,2755,5505,13505},0),2)+LOOKUP(I$2/12,{0,1500.001,4500.001,9000.001,35000.001,55000.001,80000.001},{0.03,0.1,0.2,0.25,0.3,0.35,0.45})*I$2-LOOKUP(I$2/12,{0,1500.001,4500.001,9000.001,35000.001,55000.001,80000.001},{0,105,555,1005,2755,5505,13505})</f>
        <v>91476</v>
      </c>
      <c r="J81" s="27">
        <f>12*ROUND(MAX(($B81-3500)*{0.03,0.1,0.2,0.25,0.3,0.35,0.45}-{0,105,555,1005,2755,5505,13505},0),2)+LOOKUP(J$2/12,{0,1500.001,4500.001,9000.001,35000.001,55000.001,80000.001},{0.03,0.1,0.2,0.25,0.3,0.35,0.45})*J$2-LOOKUP(J$2/12,{0,1500.001,4500.001,9000.001,35000.001,55000.001,80000.001},{0,105,555,1005,2755,5505,13505})</f>
        <v>91482</v>
      </c>
      <c r="K81" s="27">
        <f>12*ROUND(MAX(($B81-3500)*{0.03,0.1,0.2,0.25,0.3,0.35,0.45}-{0,105,555,1005,2755,5505,13505},0),2)+LOOKUP(K$2/12,{0,1500.001,4500.001,9000.001,35000.001,55000.001,80000.001},{0.03,0.1,0.2,0.25,0.3,0.35,0.45})*K$2-LOOKUP(K$2/12,{0,1500.001,4500.001,9000.001,35000.001,55000.001,80000.001},{0,105,555,1005,2755,5505,13505})</f>
        <v>91488</v>
      </c>
      <c r="L81" s="27">
        <f>12*ROUND(MAX(($B81-3500)*{0.03,0.1,0.2,0.25,0.3,0.35,0.45}-{0,105,555,1005,2755,5505,13505},0),2)+LOOKUP(L$2/12,{0,1500.001,4500.001,9000.001,35000.001,55000.001,80000.001},{0.03,0.1,0.2,0.25,0.3,0.35,0.45})*L$2-LOOKUP(L$2/12,{0,1500.001,4500.001,9000.001,35000.001,55000.001,80000.001},{0,105,555,1005,2755,5505,13505})</f>
        <v>91494</v>
      </c>
      <c r="M81" s="13">
        <f>12*ROUND(MAX(($B81-3500)*{0.03,0.1,0.2,0.25,0.3,0.35,0.45}-{0,105,555,1005,2755,5505,13505},0),2)+LOOKUP(M$2/12,{0,1500.001,4500.001,9000.001,35000.001,55000.001,80000.001},{0.03,0.1,0.2,0.25,0.3,0.35,0.45})*M$2-LOOKUP(M$2/12,{0,1500.001,4500.001,9000.001,35000.001,55000.001,80000.001},{0,105,555,1005,2755,5505,13505})</f>
        <v>91500</v>
      </c>
      <c r="N81" s="27">
        <f>12*ROUND(MAX(($B81-3500)*{0.03,0.1,0.2,0.25,0.3,0.35,0.45}-{0,105,555,1005,2755,5505,13505},0),2)+LOOKUP(N$2/12,{0,1500.001,4500.001,9000.001,35000.001,55000.001,80000.001},{0.03,0.1,0.2,0.25,0.3,0.35,0.45})*N$2-LOOKUP(N$2/12,{0,1500.001,4500.001,9000.001,35000.001,55000.001,80000.001},{0,105,555,1005,2755,5505,13505})</f>
        <v>91515</v>
      </c>
      <c r="O81" s="27">
        <f>12*ROUND(MAX(($B81-3500)*{0.03,0.1,0.2,0.25,0.3,0.35,0.45}-{0,105,555,1005,2755,5505,13505},0),2)+LOOKUP(O$2/12,{0,1500.001,4500.001,9000.001,35000.001,55000.001,80000.001},{0.03,0.1,0.2,0.25,0.3,0.35,0.45})*O$2-LOOKUP(O$2/12,{0,1500.001,4500.001,9000.001,35000.001,55000.001,80000.001},{0,105,555,1005,2755,5505,13505})</f>
        <v>91530</v>
      </c>
      <c r="P81" s="27">
        <f>12*ROUND(MAX(($B81-3500)*{0.03,0.1,0.2,0.25,0.3,0.35,0.45}-{0,105,555,1005,2755,5505,13505},0),2)+LOOKUP(P$2/12,{0,1500.001,4500.001,9000.001,35000.001,55000.001,80000.001},{0.03,0.1,0.2,0.25,0.3,0.35,0.45})*P$2-LOOKUP(P$2/12,{0,1500.001,4500.001,9000.001,35000.001,55000.001,80000.001},{0,105,555,1005,2755,5505,13505})</f>
        <v>91545</v>
      </c>
      <c r="Q81" s="27">
        <f>12*ROUND(MAX(($B81-3500)*{0.03,0.1,0.2,0.25,0.3,0.35,0.45}-{0,105,555,1005,2755,5505,13505},0),2)+LOOKUP(Q$2/12,{0,1500.001,4500.001,9000.001,35000.001,55000.001,80000.001},{0.03,0.1,0.2,0.25,0.3,0.35,0.45})*Q$2-LOOKUP(Q$2/12,{0,1500.001,4500.001,9000.001,35000.001,55000.001,80000.001},{0,105,555,1005,2755,5505,13505})</f>
        <v>91560</v>
      </c>
      <c r="R81" s="27">
        <f>12*ROUND(MAX(($B81-3500)*{0.03,0.1,0.2,0.25,0.3,0.35,0.45}-{0,105,555,1005,2755,5505,13505},0),2)+LOOKUP(R$2/12,{0,1500.001,4500.001,9000.001,35000.001,55000.001,80000.001},{0.03,0.1,0.2,0.25,0.3,0.35,0.45})*R$2-LOOKUP(R$2/12,{0,1500.001,4500.001,9000.001,35000.001,55000.001,80000.001},{0,105,555,1005,2755,5505,13505})</f>
        <v>91575</v>
      </c>
      <c r="S81" s="27">
        <f>12*ROUND(MAX(($B81-3500)*{0.03,0.1,0.2,0.25,0.3,0.35,0.45}-{0,105,555,1005,2755,5505,13505},0),2)+LOOKUP(S$2/12,{0,1500.001,4500.001,9000.001,35000.001,55000.001,80000.001},{0.03,0.1,0.2,0.25,0.3,0.35,0.45})*S$2-LOOKUP(S$2/12,{0,1500.001,4500.001,9000.001,35000.001,55000.001,80000.001},{0,105,555,1005,2755,5505,13505})</f>
        <v>91590</v>
      </c>
      <c r="T81" s="2">
        <f>12*ROUND(MAX(($B81-3500)*{0.03,0.1,0.2,0.25,0.3,0.35,0.45}-{0,105,555,1005,2755,5505,13505},0),2)+LOOKUP(T$2/12,{0,1500.001,4500.001,9000.001,35000.001,55000.001,80000.001},{0.03,0.1,0.2,0.25,0.3,0.35,0.45})*T$2-LOOKUP(T$2/12,{0,1500.001,4500.001,9000.001,35000.001,55000.001,80000.001},{0,105,555,1005,2755,5505,13505})</f>
        <v>91605</v>
      </c>
      <c r="U81" s="2">
        <f>12*ROUND(MAX(($B81-3500)*{0.03,0.1,0.2,0.25,0.3,0.35,0.45}-{0,105,555,1005,2755,5505,13505},0),2)+LOOKUP(U$2/12,{0,1500.001,4500.001,9000.001,35000.001,55000.001,80000.001},{0.03,0.1,0.2,0.25,0.3,0.35,0.45})*U$2-LOOKUP(U$2/12,{0,1500.001,4500.001,9000.001,35000.001,55000.001,80000.001},{0,105,555,1005,2755,5505,13505})</f>
        <v>91620</v>
      </c>
      <c r="V81" s="2">
        <f>12*ROUND(MAX(($B81-3500)*{0.03,0.1,0.2,0.25,0.3,0.35,0.45}-{0,105,555,1005,2755,5505,13505},0),2)+LOOKUP(V$2/12,{0,1500.001,4500.001,9000.001,35000.001,55000.001,80000.001},{0.03,0.1,0.2,0.25,0.3,0.35,0.45})*V$2-LOOKUP(V$2/12,{0,1500.001,4500.001,9000.001,35000.001,55000.001,80000.001},{0,105,555,1005,2755,5505,13505})</f>
        <v>91635</v>
      </c>
      <c r="W81" s="2">
        <f>12*ROUND(MAX(($B81-3500)*{0.03,0.1,0.2,0.25,0.3,0.35,0.45}-{0,105,555,1005,2755,5505,13505},0),2)+LOOKUP(W$2/12,{0,1500.001,4500.001,9000.001,35000.001,55000.001,80000.001},{0.03,0.1,0.2,0.25,0.3,0.35,0.45})*W$2-LOOKUP(W$2/12,{0,1500.001,4500.001,9000.001,35000.001,55000.001,80000.001},{0,105,555,1005,2755,5505,13505})</f>
        <v>91650</v>
      </c>
      <c r="X81" s="2">
        <f>12*ROUND(MAX(($B81-3500)*{0.03,0.1,0.2,0.25,0.3,0.35,0.45}-{0,105,555,1005,2755,5505,13505},0),2)+LOOKUP(X$2/12,{0,1500.001,4500.001,9000.001,35000.001,55000.001,80000.001},{0.03,0.1,0.2,0.25,0.3,0.35,0.45})*X$2-LOOKUP(X$2/12,{0,1500.001,4500.001,9000.001,35000.001,55000.001,80000.001},{0,105,555,1005,2755,5505,13505})</f>
        <v>91665</v>
      </c>
      <c r="Y81" s="2">
        <f>12*ROUND(MAX(($B81-3500)*{0.03,0.1,0.2,0.25,0.3,0.35,0.45}-{0,105,555,1005,2755,5505,13505},0),2)+LOOKUP(Y$2/12,{0,1500.001,4500.001,9000.001,35000.001,55000.001,80000.001},{0.03,0.1,0.2,0.25,0.3,0.35,0.45})*Y$2-LOOKUP(Y$2/12,{0,1500.001,4500.001,9000.001,35000.001,55000.001,80000.001},{0,105,555,1005,2755,5505,13505})</f>
        <v>91680</v>
      </c>
      <c r="Z81" s="2">
        <f>12*ROUND(MAX(($B81-3500)*{0.03,0.1,0.2,0.25,0.3,0.35,0.45}-{0,105,555,1005,2755,5505,13505},0),2)+LOOKUP(Z$2/12,{0,1500.001,4500.001,9000.001,35000.001,55000.001,80000.001},{0.03,0.1,0.2,0.25,0.3,0.35,0.45})*Z$2-LOOKUP(Z$2/12,{0,1500.001,4500.001,9000.001,35000.001,55000.001,80000.001},{0,105,555,1005,2755,5505,13505})</f>
        <v>91695</v>
      </c>
      <c r="AA81" s="2">
        <f>12*ROUND(MAX(($B81-3500)*{0.03,0.1,0.2,0.25,0.3,0.35,0.45}-{0,105,555,1005,2755,5505,13505},0),2)+LOOKUP(AA$2/12,{0,1500.001,4500.001,9000.001,35000.001,55000.001,80000.001},{0.03,0.1,0.2,0.25,0.3,0.35,0.45})*AA$2-LOOKUP(AA$2/12,{0,1500.001,4500.001,9000.001,35000.001,55000.001,80000.001},{0,105,555,1005,2755,5505,13505})</f>
        <v>91710</v>
      </c>
      <c r="AB81" s="2">
        <f>12*ROUND(MAX(($B81-3500)*{0.03,0.1,0.2,0.25,0.3,0.35,0.45}-{0,105,555,1005,2755,5505,13505},0),2)+LOOKUP(AB$2/12,{0,1500.001,4500.001,9000.001,35000.001,55000.001,80000.001},{0.03,0.1,0.2,0.25,0.3,0.35,0.45})*AB$2-LOOKUP(AB$2/12,{0,1500.001,4500.001,9000.001,35000.001,55000.001,80000.001},{0,105,555,1005,2755,5505,13505})</f>
        <v>91725</v>
      </c>
      <c r="AC81" s="12">
        <f>12*ROUND(MAX(($B81-3500)*{0.03,0.1,0.2,0.25,0.3,0.35,0.45}-{0,105,555,1005,2755,5505,13505},0),2)+LOOKUP(AC$2/12,{0,1500.001,4500.001,9000.001,35000.001,55000.001,80000.001},{0.03,0.1,0.2,0.25,0.3,0.35,0.45})*AC$2-LOOKUP(AC$2/12,{0,1500.001,4500.001,9000.001,35000.001,55000.001,80000.001},{0,105,555,1005,2755,5505,13505})</f>
        <v>91740</v>
      </c>
      <c r="AD81" s="2">
        <f>12*ROUND(MAX(($B81-3500)*{0.03,0.1,0.2,0.25,0.3,0.35,0.45}-{0,105,555,1005,2755,5505,13505},0),2)+LOOKUP(AD$2/12,{0,1500.001,4500.001,9000.001,35000.001,55000.001,80000.001},{0.03,0.1,0.2,0.25,0.3,0.35,0.45})*AD$2-LOOKUP(AD$2/12,{0,1500.001,4500.001,9000.001,35000.001,55000.001,80000.001},{0,105,555,1005,2755,5505,13505})</f>
        <v>91770</v>
      </c>
      <c r="AE81" s="2">
        <f>12*ROUND(MAX(($B81-3500)*{0.03,0.1,0.2,0.25,0.3,0.35,0.45}-{0,105,555,1005,2755,5505,13505},0),2)+LOOKUP(AE$2/12,{0,1500.001,4500.001,9000.001,35000.001,55000.001,80000.001},{0.03,0.1,0.2,0.25,0.3,0.35,0.45})*AE$2-LOOKUP(AE$2/12,{0,1500.001,4500.001,9000.001,35000.001,55000.001,80000.001},{0,105,555,1005,2755,5505,13505})</f>
        <v>91800</v>
      </c>
      <c r="AF81" s="2">
        <f>12*ROUND(MAX(($B81-3500)*{0.03,0.1,0.2,0.25,0.3,0.35,0.45}-{0,105,555,1005,2755,5505,13505},0),2)+LOOKUP(AF$2/12,{0,1500.001,4500.001,9000.001,35000.001,55000.001,80000.001},{0.03,0.1,0.2,0.25,0.3,0.35,0.45})*AF$2-LOOKUP(AF$2/12,{0,1500.001,4500.001,9000.001,35000.001,55000.001,80000.001},{0,105,555,1005,2755,5505,13505})</f>
        <v>91830</v>
      </c>
      <c r="AG81" s="2">
        <f>12*ROUND(MAX(($B81-3500)*{0.03,0.1,0.2,0.25,0.3,0.35,0.45}-{0,105,555,1005,2755,5505,13505},0),2)+LOOKUP(AG$2/12,{0,1500.001,4500.001,9000.001,35000.001,55000.001,80000.001},{0.03,0.1,0.2,0.25,0.3,0.35,0.45})*AG$2-LOOKUP(AG$2/12,{0,1500.001,4500.001,9000.001,35000.001,55000.001,80000.001},{0,105,555,1005,2755,5505,13505})</f>
        <v>91860</v>
      </c>
      <c r="AH81" s="2">
        <f>12*ROUND(MAX(($B81-3500)*{0.03,0.1,0.2,0.25,0.3,0.35,0.45}-{0,105,555,1005,2755,5505,13505},0),2)+LOOKUP(AH$2/12,{0,1500.001,4500.001,9000.001,35000.001,55000.001,80000.001},{0.03,0.1,0.2,0.25,0.3,0.35,0.45})*AH$2-LOOKUP(AH$2/12,{0,1500.001,4500.001,9000.001,35000.001,55000.001,80000.001},{0,105,555,1005,2755,5505,13505})</f>
        <v>91890</v>
      </c>
      <c r="AI81" s="2">
        <f>12*ROUND(MAX(($B81-3500)*{0.03,0.1,0.2,0.25,0.3,0.35,0.45}-{0,105,555,1005,2755,5505,13505},0),2)+LOOKUP(AI$2/12,{0,1500.001,4500.001,9000.001,35000.001,55000.001,80000.001},{0.03,0.1,0.2,0.25,0.3,0.35,0.45})*AI$2-LOOKUP(AI$2/12,{0,1500.001,4500.001,9000.001,35000.001,55000.001,80000.001},{0,105,555,1005,2755,5505,13505})</f>
        <v>91920</v>
      </c>
      <c r="AJ81" s="2">
        <f>12*ROUND(MAX(($B81-3500)*{0.03,0.1,0.2,0.25,0.3,0.35,0.45}-{0,105,555,1005,2755,5505,13505},0),2)+LOOKUP(AJ$2/12,{0,1500.001,4500.001,9000.001,35000.001,55000.001,80000.001},{0.03,0.1,0.2,0.25,0.3,0.35,0.45})*AJ$2-LOOKUP(AJ$2/12,{0,1500.001,4500.001,9000.001,35000.001,55000.001,80000.001},{0,105,555,1005,2755,5505,13505})</f>
        <v>91950</v>
      </c>
      <c r="AK81" s="2">
        <f>12*ROUND(MAX(($B81-3500)*{0.03,0.1,0.2,0.25,0.3,0.35,0.45}-{0,105,555,1005,2755,5505,13505},0),2)+LOOKUP(AK$2/12,{0,1500.001,4500.001,9000.001,35000.001,55000.001,80000.001},{0.03,0.1,0.2,0.25,0.3,0.35,0.45})*AK$2-LOOKUP(AK$2/12,{0,1500.001,4500.001,9000.001,35000.001,55000.001,80000.001},{0,105,555,1005,2755,5505,13505})</f>
        <v>91980</v>
      </c>
      <c r="AL81" s="2">
        <f>12*ROUND(MAX(($B81-3500)*{0.03,0.1,0.2,0.25,0.3,0.35,0.45}-{0,105,555,1005,2755,5505,13505},0),2)+LOOKUP(AL$2/12,{0,1500.001,4500.001,9000.001,35000.001,55000.001,80000.001},{0.03,0.1,0.2,0.25,0.3,0.35,0.45})*AL$2-LOOKUP(AL$2/12,{0,1500.001,4500.001,9000.001,35000.001,55000.001,80000.001},{0,105,555,1005,2755,5505,13505})</f>
        <v>93235</v>
      </c>
      <c r="AM81" s="2">
        <f>12*ROUND(MAX(($B81-3500)*{0.03,0.1,0.2,0.25,0.3,0.35,0.45}-{0,105,555,1005,2755,5505,13505},0),2)+LOOKUP(AM$2/12,{0,1500.001,4500.001,9000.001,35000.001,55000.001,80000.001},{0.03,0.1,0.2,0.25,0.3,0.35,0.45})*AM$2-LOOKUP(AM$2/12,{0,1500.001,4500.001,9000.001,35000.001,55000.001,80000.001},{0,105,555,1005,2755,5505,13505})</f>
        <v>93335</v>
      </c>
      <c r="AN81" s="2">
        <f>12*ROUND(MAX(($B81-3500)*{0.03,0.1,0.2,0.25,0.3,0.35,0.45}-{0,105,555,1005,2755,5505,13505},0),2)+LOOKUP(AN$2/12,{0,1500.001,4500.001,9000.001,35000.001,55000.001,80000.001},{0.03,0.1,0.2,0.25,0.3,0.35,0.45})*AN$2-LOOKUP(AN$2/12,{0,1500.001,4500.001,9000.001,35000.001,55000.001,80000.001},{0,105,555,1005,2755,5505,13505})</f>
        <v>93535</v>
      </c>
      <c r="AO81" s="2">
        <f>12*ROUND(MAX(($B81-3500)*{0.03,0.1,0.2,0.25,0.3,0.35,0.45}-{0,105,555,1005,2755,5505,13505},0),2)+LOOKUP(AO$2/12,{0,1500.001,4500.001,9000.001,35000.001,55000.001,80000.001},{0.03,0.1,0.2,0.25,0.3,0.35,0.45})*AO$2-LOOKUP(AO$2/12,{0,1500.001,4500.001,9000.001,35000.001,55000.001,80000.001},{0,105,555,1005,2755,5505,13505})</f>
        <v>93735</v>
      </c>
      <c r="AP81" s="2">
        <f>12*ROUND(MAX(($B81-3500)*{0.03,0.1,0.2,0.25,0.3,0.35,0.45}-{0,105,555,1005,2755,5505,13505},0),2)+LOOKUP(AP$2/12,{0,1500.001,4500.001,9000.001,35000.001,55000.001,80000.001},{0.03,0.1,0.2,0.25,0.3,0.35,0.45})*AP$2-LOOKUP(AP$2/12,{0,1500.001,4500.001,9000.001,35000.001,55000.001,80000.001},{0,105,555,1005,2755,5505,13505})</f>
        <v>93935</v>
      </c>
      <c r="AQ81" s="2">
        <f>12*ROUND(MAX(($B81-3500)*{0.03,0.1,0.2,0.25,0.3,0.35,0.45}-{0,105,555,1005,2755,5505,13505},0),2)+LOOKUP(AQ$2/12,{0,1500.001,4500.001,9000.001,35000.001,55000.001,80000.001},{0.03,0.1,0.2,0.25,0.3,0.35,0.45})*AQ$2-LOOKUP(AQ$2/12,{0,1500.001,4500.001,9000.001,35000.001,55000.001,80000.001},{0,105,555,1005,2755,5505,13505})</f>
        <v>94135</v>
      </c>
      <c r="AR81" s="2">
        <f>12*ROUND(MAX(($B81-3500)*{0.03,0.1,0.2,0.25,0.3,0.35,0.45}-{0,105,555,1005,2755,5505,13505},0),2)+LOOKUP(AR$2/12,{0,1500.001,4500.001,9000.001,35000.001,55000.001,80000.001},{0.03,0.1,0.2,0.25,0.3,0.35,0.45})*AR$2-LOOKUP(AR$2/12,{0,1500.001,4500.001,9000.001,35000.001,55000.001,80000.001},{0,105,555,1005,2755,5505,13505})</f>
        <v>94335</v>
      </c>
      <c r="AS81" s="2">
        <f>12*ROUND(MAX(($B81-3500)*{0.03,0.1,0.2,0.25,0.3,0.35,0.45}-{0,105,555,1005,2755,5505,13505},0),2)+LOOKUP(AS$2/12,{0,1500.001,4500.001,9000.001,35000.001,55000.001,80000.001},{0.03,0.1,0.2,0.25,0.3,0.35,0.45})*AS$2-LOOKUP(AS$2/12,{0,1500.001,4500.001,9000.001,35000.001,55000.001,80000.001},{0,105,555,1005,2755,5505,13505})</f>
        <v>94835</v>
      </c>
      <c r="AT81" s="12">
        <f>12*ROUND(MAX(($B81-3500)*{0.03,0.1,0.2,0.25,0.3,0.35,0.45}-{0,105,555,1005,2755,5505,13505},0),2)+LOOKUP(AT$2/12,{0,1500.001,4500.001,9000.001,35000.001,55000.001,80000.001},{0.03,0.1,0.2,0.25,0.3,0.35,0.45})*AT$2-LOOKUP(AT$2/12,{0,1500.001,4500.001,9000.001,35000.001,55000.001,80000.001},{0,105,555,1005,2755,5505,13505})</f>
        <v>95335</v>
      </c>
      <c r="AU81" s="2">
        <f>12*ROUND(MAX(($B81-3500)*{0.03,0.1,0.2,0.25,0.3,0.35,0.45}-{0,105,555,1005,2755,5505,13505},0),2)+LOOKUP(AU$2/12,{0,1500.001,4500.001,9000.001,35000.001,55000.001,80000.001},{0.03,0.1,0.2,0.25,0.3,0.35,0.45})*AU$2-LOOKUP(AU$2/12,{0,1500.001,4500.001,9000.001,35000.001,55000.001,80000.001},{0,105,555,1005,2755,5505,13505})</f>
        <v>95835</v>
      </c>
      <c r="AV81" s="2">
        <f>12*ROUND(MAX(($B81-3500)*{0.03,0.1,0.2,0.25,0.3,0.35,0.45}-{0,105,555,1005,2755,5505,13505},0),2)+LOOKUP(AV$2/12,{0,1500.001,4500.001,9000.001,35000.001,55000.001,80000.001},{0.03,0.1,0.2,0.25,0.3,0.35,0.45})*AV$2-LOOKUP(AV$2/12,{0,1500.001,4500.001,9000.001,35000.001,55000.001,80000.001},{0,105,555,1005,2755,5505,13505})</f>
        <v>96335</v>
      </c>
      <c r="AW81" s="2">
        <f>12*ROUND(MAX(($B81-3500)*{0.03,0.1,0.2,0.25,0.3,0.35,0.45}-{0,105,555,1005,2755,5505,13505},0),2)+LOOKUP(AW$2/12,{0,1500.001,4500.001,9000.001,35000.001,55000.001,80000.001},{0.03,0.1,0.2,0.25,0.3,0.35,0.45})*AW$2-LOOKUP(AW$2/12,{0,1500.001,4500.001,9000.001,35000.001,55000.001,80000.001},{0,105,555,1005,2755,5505,13505})</f>
        <v>101885</v>
      </c>
      <c r="AX81" s="2">
        <f>12*ROUND(MAX(($B81-3500)*{0.03,0.1,0.2,0.25,0.3,0.35,0.45}-{0,105,555,1005,2755,5505,13505},0),2)+LOOKUP(AX$2/12,{0,1500.001,4500.001,9000.001,35000.001,55000.001,80000.001},{0.03,0.1,0.2,0.25,0.3,0.35,0.45})*AX$2-LOOKUP(AX$2/12,{0,1500.001,4500.001,9000.001,35000.001,55000.001,80000.001},{0,105,555,1005,2755,5505,13505})</f>
        <v>102885</v>
      </c>
      <c r="AY81" s="2">
        <f>12*ROUND(MAX(($B81-3500)*{0.03,0.1,0.2,0.25,0.3,0.35,0.45}-{0,105,555,1005,2755,5505,13505},0),2)+LOOKUP(AY$2/12,{0,1500.001,4500.001,9000.001,35000.001,55000.001,80000.001},{0.03,0.1,0.2,0.25,0.3,0.35,0.45})*AY$2-LOOKUP(AY$2/12,{0,1500.001,4500.001,9000.001,35000.001,55000.001,80000.001},{0,105,555,1005,2755,5505,13505})</f>
        <v>103885</v>
      </c>
      <c r="AZ81" s="2">
        <f>12*ROUND(MAX(($B81-3500)*{0.03,0.1,0.2,0.25,0.3,0.35,0.45}-{0,105,555,1005,2755,5505,13505},0),2)+LOOKUP(AZ$2/12,{0,1500.001,4500.001,9000.001,35000.001,55000.001,80000.001},{0.03,0.1,0.2,0.25,0.3,0.35,0.45})*AZ$2-LOOKUP(AZ$2/12,{0,1500.001,4500.001,9000.001,35000.001,55000.001,80000.001},{0,105,555,1005,2755,5505,13505})</f>
        <v>104885</v>
      </c>
      <c r="BA81" s="2">
        <f>12*ROUND(MAX(($B81-3500)*{0.03,0.1,0.2,0.25,0.3,0.35,0.45}-{0,105,555,1005,2755,5505,13505},0),2)+LOOKUP(BA$2/12,{0,1500.001,4500.001,9000.001,35000.001,55000.001,80000.001},{0.03,0.1,0.2,0.25,0.3,0.35,0.45})*BA$2-LOOKUP(BA$2/12,{0,1500.001,4500.001,9000.001,35000.001,55000.001,80000.001},{0,105,555,1005,2755,5505,13505})</f>
        <v>105885</v>
      </c>
      <c r="BB81" s="2">
        <f>12*ROUND(MAX(($B81-3500)*{0.03,0.1,0.2,0.25,0.3,0.35,0.45}-{0,105,555,1005,2755,5505,13505},0),2)+LOOKUP(BB$2/12,{0,1500.001,4500.001,9000.001,35000.001,55000.001,80000.001},{0.03,0.1,0.2,0.25,0.3,0.35,0.45})*BB$2-LOOKUP(BB$2/12,{0,1500.001,4500.001,9000.001,35000.001,55000.001,80000.001},{0,105,555,1005,2755,5505,13505})</f>
        <v>106885</v>
      </c>
      <c r="BC81" s="2">
        <f>12*ROUND(MAX(($B81-3500)*{0.03,0.1,0.2,0.25,0.3,0.35,0.45}-{0,105,555,1005,2755,5505,13505},0),2)+LOOKUP(BC$2/12,{0,1500.001,4500.001,9000.001,35000.001,55000.001,80000.001},{0.03,0.1,0.2,0.25,0.3,0.35,0.45})*BC$2-LOOKUP(BC$2/12,{0,1500.001,4500.001,9000.001,35000.001,55000.001,80000.001},{0,105,555,1005,2755,5505,13505})</f>
        <v>107885</v>
      </c>
      <c r="BD81" s="2">
        <f>12*ROUND(MAX(($B81-3500)*{0.03,0.1,0.2,0.25,0.3,0.35,0.45}-{0,105,555,1005,2755,5505,13505},0),2)+LOOKUP(BD$2/12,{0,1500.001,4500.001,9000.001,35000.001,55000.001,80000.001},{0.03,0.1,0.2,0.25,0.3,0.35,0.45})*BD$2-LOOKUP(BD$2/12,{0,1500.001,4500.001,9000.001,35000.001,55000.001,80000.001},{0,105,555,1005,2755,5505,13505})</f>
        <v>108885</v>
      </c>
      <c r="BE81" s="2">
        <f>12*ROUND(MAX(($B81-3500)*{0.03,0.1,0.2,0.25,0.3,0.35,0.45}-{0,105,555,1005,2755,5505,13505},0),2)+LOOKUP(BE$2/12,{0,1500.001,4500.001,9000.001,35000.001,55000.001,80000.001},{0.03,0.1,0.2,0.25,0.3,0.35,0.45})*BE$2-LOOKUP(BE$2/12,{0,1500.001,4500.001,9000.001,35000.001,55000.001,80000.001},{0,105,555,1005,2755,5505,13505})</f>
        <v>109885</v>
      </c>
      <c r="BF81" s="2">
        <f>12*ROUND(MAX(($B81-3500)*{0.03,0.1,0.2,0.25,0.3,0.35,0.45}-{0,105,555,1005,2755,5505,13505},0),2)+LOOKUP(BF$2/12,{0,1500.001,4500.001,9000.001,35000.001,55000.001,80000.001},{0.03,0.1,0.2,0.25,0.3,0.35,0.45})*BF$2-LOOKUP(BF$2/12,{0,1500.001,4500.001,9000.001,35000.001,55000.001,80000.001},{0,105,555,1005,2755,5505,13505})</f>
        <v>110885</v>
      </c>
    </row>
    <row r="82" spans="1:58">
      <c r="A82" s="21"/>
      <c r="B82" s="22">
        <v>39000</v>
      </c>
      <c r="C82" s="27">
        <f>12*ROUND(MAX(($B82-3500)*{0.03,0.1,0.2,0.25,0.3,0.35,0.45}-{0,105,555,1005,2755,5505,13505},0),2)+LOOKUP(C$2/12,{0,1500.001,4500.001,9000.001,35000.001,55000.001,80000.001},{0.03,0.1,0.2,0.25,0.3,0.35,0.45})*C$2-LOOKUP(C$2/12,{0,1500.001,4500.001,9000.001,35000.001,55000.001,80000.001},{0,105,555,1005,2755,5505,13505})</f>
        <v>94740</v>
      </c>
      <c r="D82" s="27">
        <f>12*ROUND(MAX(($B82-3500)*{0.03,0.1,0.2,0.25,0.3,0.35,0.45}-{0,105,555,1005,2755,5505,13505},0),2)+LOOKUP(D$2/12,{0,1500.001,4500.001,9000.001,35000.001,55000.001,80000.001},{0.03,0.1,0.2,0.25,0.3,0.35,0.45})*D$2-LOOKUP(D$2/12,{0,1500.001,4500.001,9000.001,35000.001,55000.001,80000.001},{0,105,555,1005,2755,5505,13505})</f>
        <v>94746</v>
      </c>
      <c r="E82" s="27">
        <f>12*ROUND(MAX(($B82-3500)*{0.03,0.1,0.2,0.25,0.3,0.35,0.45}-{0,105,555,1005,2755,5505,13505},0),2)+LOOKUP(E$2/12,{0,1500.001,4500.001,9000.001,35000.001,55000.001,80000.001},{0.03,0.1,0.2,0.25,0.3,0.35,0.45})*E$2-LOOKUP(E$2/12,{0,1500.001,4500.001,9000.001,35000.001,55000.001,80000.001},{0,105,555,1005,2755,5505,13505})</f>
        <v>94752</v>
      </c>
      <c r="F82" s="27">
        <f>12*ROUND(MAX(($B82-3500)*{0.03,0.1,0.2,0.25,0.3,0.35,0.45}-{0,105,555,1005,2755,5505,13505},0),2)+LOOKUP(F$2/12,{0,1500.001,4500.001,9000.001,35000.001,55000.001,80000.001},{0.03,0.1,0.2,0.25,0.3,0.35,0.45})*F$2-LOOKUP(F$2/12,{0,1500.001,4500.001,9000.001,35000.001,55000.001,80000.001},{0,105,555,1005,2755,5505,13505})</f>
        <v>94758</v>
      </c>
      <c r="G82" s="27">
        <f>12*ROUND(MAX(($B82-3500)*{0.03,0.1,0.2,0.25,0.3,0.35,0.45}-{0,105,555,1005,2755,5505,13505},0),2)+LOOKUP(G$2/12,{0,1500.001,4500.001,9000.001,35000.001,55000.001,80000.001},{0.03,0.1,0.2,0.25,0.3,0.35,0.45})*G$2-LOOKUP(G$2/12,{0,1500.001,4500.001,9000.001,35000.001,55000.001,80000.001},{0,105,555,1005,2755,5505,13505})</f>
        <v>94764</v>
      </c>
      <c r="H82" s="27">
        <f>12*ROUND(MAX(($B82-3500)*{0.03,0.1,0.2,0.25,0.3,0.35,0.45}-{0,105,555,1005,2755,5505,13505},0),2)+LOOKUP(H$2/12,{0,1500.001,4500.001,9000.001,35000.001,55000.001,80000.001},{0.03,0.1,0.2,0.25,0.3,0.35,0.45})*H$2-LOOKUP(H$2/12,{0,1500.001,4500.001,9000.001,35000.001,55000.001,80000.001},{0,105,555,1005,2755,5505,13505})</f>
        <v>94770</v>
      </c>
      <c r="I82" s="27">
        <f>12*ROUND(MAX(($B82-3500)*{0.03,0.1,0.2,0.25,0.3,0.35,0.45}-{0,105,555,1005,2755,5505,13505},0),2)+LOOKUP(I$2/12,{0,1500.001,4500.001,9000.001,35000.001,55000.001,80000.001},{0.03,0.1,0.2,0.25,0.3,0.35,0.45})*I$2-LOOKUP(I$2/12,{0,1500.001,4500.001,9000.001,35000.001,55000.001,80000.001},{0,105,555,1005,2755,5505,13505})</f>
        <v>94776</v>
      </c>
      <c r="J82" s="27">
        <f>12*ROUND(MAX(($B82-3500)*{0.03,0.1,0.2,0.25,0.3,0.35,0.45}-{0,105,555,1005,2755,5505,13505},0),2)+LOOKUP(J$2/12,{0,1500.001,4500.001,9000.001,35000.001,55000.001,80000.001},{0.03,0.1,0.2,0.25,0.3,0.35,0.45})*J$2-LOOKUP(J$2/12,{0,1500.001,4500.001,9000.001,35000.001,55000.001,80000.001},{0,105,555,1005,2755,5505,13505})</f>
        <v>94782</v>
      </c>
      <c r="K82" s="27">
        <f>12*ROUND(MAX(($B82-3500)*{0.03,0.1,0.2,0.25,0.3,0.35,0.45}-{0,105,555,1005,2755,5505,13505},0),2)+LOOKUP(K$2/12,{0,1500.001,4500.001,9000.001,35000.001,55000.001,80000.001},{0.03,0.1,0.2,0.25,0.3,0.35,0.45})*K$2-LOOKUP(K$2/12,{0,1500.001,4500.001,9000.001,35000.001,55000.001,80000.001},{0,105,555,1005,2755,5505,13505})</f>
        <v>94788</v>
      </c>
      <c r="L82" s="27">
        <f>12*ROUND(MAX(($B82-3500)*{0.03,0.1,0.2,0.25,0.3,0.35,0.45}-{0,105,555,1005,2755,5505,13505},0),2)+LOOKUP(L$2/12,{0,1500.001,4500.001,9000.001,35000.001,55000.001,80000.001},{0.03,0.1,0.2,0.25,0.3,0.35,0.45})*L$2-LOOKUP(L$2/12,{0,1500.001,4500.001,9000.001,35000.001,55000.001,80000.001},{0,105,555,1005,2755,5505,13505})</f>
        <v>94794</v>
      </c>
      <c r="M82" s="13">
        <f>12*ROUND(MAX(($B82-3500)*{0.03,0.1,0.2,0.25,0.3,0.35,0.45}-{0,105,555,1005,2755,5505,13505},0),2)+LOOKUP(M$2/12,{0,1500.001,4500.001,9000.001,35000.001,55000.001,80000.001},{0.03,0.1,0.2,0.25,0.3,0.35,0.45})*M$2-LOOKUP(M$2/12,{0,1500.001,4500.001,9000.001,35000.001,55000.001,80000.001},{0,105,555,1005,2755,5505,13505})</f>
        <v>94800</v>
      </c>
      <c r="N82" s="27">
        <f>12*ROUND(MAX(($B82-3500)*{0.03,0.1,0.2,0.25,0.3,0.35,0.45}-{0,105,555,1005,2755,5505,13505},0),2)+LOOKUP(N$2/12,{0,1500.001,4500.001,9000.001,35000.001,55000.001,80000.001},{0.03,0.1,0.2,0.25,0.3,0.35,0.45})*N$2-LOOKUP(N$2/12,{0,1500.001,4500.001,9000.001,35000.001,55000.001,80000.001},{0,105,555,1005,2755,5505,13505})</f>
        <v>94815</v>
      </c>
      <c r="O82" s="27">
        <f>12*ROUND(MAX(($B82-3500)*{0.03,0.1,0.2,0.25,0.3,0.35,0.45}-{0,105,555,1005,2755,5505,13505},0),2)+LOOKUP(O$2/12,{0,1500.001,4500.001,9000.001,35000.001,55000.001,80000.001},{0.03,0.1,0.2,0.25,0.3,0.35,0.45})*O$2-LOOKUP(O$2/12,{0,1500.001,4500.001,9000.001,35000.001,55000.001,80000.001},{0,105,555,1005,2755,5505,13505})</f>
        <v>94830</v>
      </c>
      <c r="P82" s="27">
        <f>12*ROUND(MAX(($B82-3500)*{0.03,0.1,0.2,0.25,0.3,0.35,0.45}-{0,105,555,1005,2755,5505,13505},0),2)+LOOKUP(P$2/12,{0,1500.001,4500.001,9000.001,35000.001,55000.001,80000.001},{0.03,0.1,0.2,0.25,0.3,0.35,0.45})*P$2-LOOKUP(P$2/12,{0,1500.001,4500.001,9000.001,35000.001,55000.001,80000.001},{0,105,555,1005,2755,5505,13505})</f>
        <v>94845</v>
      </c>
      <c r="Q82" s="27">
        <f>12*ROUND(MAX(($B82-3500)*{0.03,0.1,0.2,0.25,0.3,0.35,0.45}-{0,105,555,1005,2755,5505,13505},0),2)+LOOKUP(Q$2/12,{0,1500.001,4500.001,9000.001,35000.001,55000.001,80000.001},{0.03,0.1,0.2,0.25,0.3,0.35,0.45})*Q$2-LOOKUP(Q$2/12,{0,1500.001,4500.001,9000.001,35000.001,55000.001,80000.001},{0,105,555,1005,2755,5505,13505})</f>
        <v>94860</v>
      </c>
      <c r="R82" s="27">
        <f>12*ROUND(MAX(($B82-3500)*{0.03,0.1,0.2,0.25,0.3,0.35,0.45}-{0,105,555,1005,2755,5505,13505},0),2)+LOOKUP(R$2/12,{0,1500.001,4500.001,9000.001,35000.001,55000.001,80000.001},{0.03,0.1,0.2,0.25,0.3,0.35,0.45})*R$2-LOOKUP(R$2/12,{0,1500.001,4500.001,9000.001,35000.001,55000.001,80000.001},{0,105,555,1005,2755,5505,13505})</f>
        <v>94875</v>
      </c>
      <c r="S82" s="27">
        <f>12*ROUND(MAX(($B82-3500)*{0.03,0.1,0.2,0.25,0.3,0.35,0.45}-{0,105,555,1005,2755,5505,13505},0),2)+LOOKUP(S$2/12,{0,1500.001,4500.001,9000.001,35000.001,55000.001,80000.001},{0.03,0.1,0.2,0.25,0.3,0.35,0.45})*S$2-LOOKUP(S$2/12,{0,1500.001,4500.001,9000.001,35000.001,55000.001,80000.001},{0,105,555,1005,2755,5505,13505})</f>
        <v>94890</v>
      </c>
      <c r="T82" s="2">
        <f>12*ROUND(MAX(($B82-3500)*{0.03,0.1,0.2,0.25,0.3,0.35,0.45}-{0,105,555,1005,2755,5505,13505},0),2)+LOOKUP(T$2/12,{0,1500.001,4500.001,9000.001,35000.001,55000.001,80000.001},{0.03,0.1,0.2,0.25,0.3,0.35,0.45})*T$2-LOOKUP(T$2/12,{0,1500.001,4500.001,9000.001,35000.001,55000.001,80000.001},{0,105,555,1005,2755,5505,13505})</f>
        <v>94905</v>
      </c>
      <c r="U82" s="2">
        <f>12*ROUND(MAX(($B82-3500)*{0.03,0.1,0.2,0.25,0.3,0.35,0.45}-{0,105,555,1005,2755,5505,13505},0),2)+LOOKUP(U$2/12,{0,1500.001,4500.001,9000.001,35000.001,55000.001,80000.001},{0.03,0.1,0.2,0.25,0.3,0.35,0.45})*U$2-LOOKUP(U$2/12,{0,1500.001,4500.001,9000.001,35000.001,55000.001,80000.001},{0,105,555,1005,2755,5505,13505})</f>
        <v>94920</v>
      </c>
      <c r="V82" s="2">
        <f>12*ROUND(MAX(($B82-3500)*{0.03,0.1,0.2,0.25,0.3,0.35,0.45}-{0,105,555,1005,2755,5505,13505},0),2)+LOOKUP(V$2/12,{0,1500.001,4500.001,9000.001,35000.001,55000.001,80000.001},{0.03,0.1,0.2,0.25,0.3,0.35,0.45})*V$2-LOOKUP(V$2/12,{0,1500.001,4500.001,9000.001,35000.001,55000.001,80000.001},{0,105,555,1005,2755,5505,13505})</f>
        <v>94935</v>
      </c>
      <c r="W82" s="2">
        <f>12*ROUND(MAX(($B82-3500)*{0.03,0.1,0.2,0.25,0.3,0.35,0.45}-{0,105,555,1005,2755,5505,13505},0),2)+LOOKUP(W$2/12,{0,1500.001,4500.001,9000.001,35000.001,55000.001,80000.001},{0.03,0.1,0.2,0.25,0.3,0.35,0.45})*W$2-LOOKUP(W$2/12,{0,1500.001,4500.001,9000.001,35000.001,55000.001,80000.001},{0,105,555,1005,2755,5505,13505})</f>
        <v>94950</v>
      </c>
      <c r="X82" s="2">
        <f>12*ROUND(MAX(($B82-3500)*{0.03,0.1,0.2,0.25,0.3,0.35,0.45}-{0,105,555,1005,2755,5505,13505},0),2)+LOOKUP(X$2/12,{0,1500.001,4500.001,9000.001,35000.001,55000.001,80000.001},{0.03,0.1,0.2,0.25,0.3,0.35,0.45})*X$2-LOOKUP(X$2/12,{0,1500.001,4500.001,9000.001,35000.001,55000.001,80000.001},{0,105,555,1005,2755,5505,13505})</f>
        <v>94965</v>
      </c>
      <c r="Y82" s="2">
        <f>12*ROUND(MAX(($B82-3500)*{0.03,0.1,0.2,0.25,0.3,0.35,0.45}-{0,105,555,1005,2755,5505,13505},0),2)+LOOKUP(Y$2/12,{0,1500.001,4500.001,9000.001,35000.001,55000.001,80000.001},{0.03,0.1,0.2,0.25,0.3,0.35,0.45})*Y$2-LOOKUP(Y$2/12,{0,1500.001,4500.001,9000.001,35000.001,55000.001,80000.001},{0,105,555,1005,2755,5505,13505})</f>
        <v>94980</v>
      </c>
      <c r="Z82" s="2">
        <f>12*ROUND(MAX(($B82-3500)*{0.03,0.1,0.2,0.25,0.3,0.35,0.45}-{0,105,555,1005,2755,5505,13505},0),2)+LOOKUP(Z$2/12,{0,1500.001,4500.001,9000.001,35000.001,55000.001,80000.001},{0.03,0.1,0.2,0.25,0.3,0.35,0.45})*Z$2-LOOKUP(Z$2/12,{0,1500.001,4500.001,9000.001,35000.001,55000.001,80000.001},{0,105,555,1005,2755,5505,13505})</f>
        <v>94995</v>
      </c>
      <c r="AA82" s="2">
        <f>12*ROUND(MAX(($B82-3500)*{0.03,0.1,0.2,0.25,0.3,0.35,0.45}-{0,105,555,1005,2755,5505,13505},0),2)+LOOKUP(AA$2/12,{0,1500.001,4500.001,9000.001,35000.001,55000.001,80000.001},{0.03,0.1,0.2,0.25,0.3,0.35,0.45})*AA$2-LOOKUP(AA$2/12,{0,1500.001,4500.001,9000.001,35000.001,55000.001,80000.001},{0,105,555,1005,2755,5505,13505})</f>
        <v>95010</v>
      </c>
      <c r="AB82" s="2">
        <f>12*ROUND(MAX(($B82-3500)*{0.03,0.1,0.2,0.25,0.3,0.35,0.45}-{0,105,555,1005,2755,5505,13505},0),2)+LOOKUP(AB$2/12,{0,1500.001,4500.001,9000.001,35000.001,55000.001,80000.001},{0.03,0.1,0.2,0.25,0.3,0.35,0.45})*AB$2-LOOKUP(AB$2/12,{0,1500.001,4500.001,9000.001,35000.001,55000.001,80000.001},{0,105,555,1005,2755,5505,13505})</f>
        <v>95025</v>
      </c>
      <c r="AC82" s="12">
        <f>12*ROUND(MAX(($B82-3500)*{0.03,0.1,0.2,0.25,0.3,0.35,0.45}-{0,105,555,1005,2755,5505,13505},0),2)+LOOKUP(AC$2/12,{0,1500.001,4500.001,9000.001,35000.001,55000.001,80000.001},{0.03,0.1,0.2,0.25,0.3,0.35,0.45})*AC$2-LOOKUP(AC$2/12,{0,1500.001,4500.001,9000.001,35000.001,55000.001,80000.001},{0,105,555,1005,2755,5505,13505})</f>
        <v>95040</v>
      </c>
      <c r="AD82" s="2">
        <f>12*ROUND(MAX(($B82-3500)*{0.03,0.1,0.2,0.25,0.3,0.35,0.45}-{0,105,555,1005,2755,5505,13505},0),2)+LOOKUP(AD$2/12,{0,1500.001,4500.001,9000.001,35000.001,55000.001,80000.001},{0.03,0.1,0.2,0.25,0.3,0.35,0.45})*AD$2-LOOKUP(AD$2/12,{0,1500.001,4500.001,9000.001,35000.001,55000.001,80000.001},{0,105,555,1005,2755,5505,13505})</f>
        <v>95070</v>
      </c>
      <c r="AE82" s="2">
        <f>12*ROUND(MAX(($B82-3500)*{0.03,0.1,0.2,0.25,0.3,0.35,0.45}-{0,105,555,1005,2755,5505,13505},0),2)+LOOKUP(AE$2/12,{0,1500.001,4500.001,9000.001,35000.001,55000.001,80000.001},{0.03,0.1,0.2,0.25,0.3,0.35,0.45})*AE$2-LOOKUP(AE$2/12,{0,1500.001,4500.001,9000.001,35000.001,55000.001,80000.001},{0,105,555,1005,2755,5505,13505})</f>
        <v>95100</v>
      </c>
      <c r="AF82" s="2">
        <f>12*ROUND(MAX(($B82-3500)*{0.03,0.1,0.2,0.25,0.3,0.35,0.45}-{0,105,555,1005,2755,5505,13505},0),2)+LOOKUP(AF$2/12,{0,1500.001,4500.001,9000.001,35000.001,55000.001,80000.001},{0.03,0.1,0.2,0.25,0.3,0.35,0.45})*AF$2-LOOKUP(AF$2/12,{0,1500.001,4500.001,9000.001,35000.001,55000.001,80000.001},{0,105,555,1005,2755,5505,13505})</f>
        <v>95130</v>
      </c>
      <c r="AG82" s="2">
        <f>12*ROUND(MAX(($B82-3500)*{0.03,0.1,0.2,0.25,0.3,0.35,0.45}-{0,105,555,1005,2755,5505,13505},0),2)+LOOKUP(AG$2/12,{0,1500.001,4500.001,9000.001,35000.001,55000.001,80000.001},{0.03,0.1,0.2,0.25,0.3,0.35,0.45})*AG$2-LOOKUP(AG$2/12,{0,1500.001,4500.001,9000.001,35000.001,55000.001,80000.001},{0,105,555,1005,2755,5505,13505})</f>
        <v>95160</v>
      </c>
      <c r="AH82" s="2">
        <f>12*ROUND(MAX(($B82-3500)*{0.03,0.1,0.2,0.25,0.3,0.35,0.45}-{0,105,555,1005,2755,5505,13505},0),2)+LOOKUP(AH$2/12,{0,1500.001,4500.001,9000.001,35000.001,55000.001,80000.001},{0.03,0.1,0.2,0.25,0.3,0.35,0.45})*AH$2-LOOKUP(AH$2/12,{0,1500.001,4500.001,9000.001,35000.001,55000.001,80000.001},{0,105,555,1005,2755,5505,13505})</f>
        <v>95190</v>
      </c>
      <c r="AI82" s="2">
        <f>12*ROUND(MAX(($B82-3500)*{0.03,0.1,0.2,0.25,0.3,0.35,0.45}-{0,105,555,1005,2755,5505,13505},0),2)+LOOKUP(AI$2/12,{0,1500.001,4500.001,9000.001,35000.001,55000.001,80000.001},{0.03,0.1,0.2,0.25,0.3,0.35,0.45})*AI$2-LOOKUP(AI$2/12,{0,1500.001,4500.001,9000.001,35000.001,55000.001,80000.001},{0,105,555,1005,2755,5505,13505})</f>
        <v>95220</v>
      </c>
      <c r="AJ82" s="2">
        <f>12*ROUND(MAX(($B82-3500)*{0.03,0.1,0.2,0.25,0.3,0.35,0.45}-{0,105,555,1005,2755,5505,13505},0),2)+LOOKUP(AJ$2/12,{0,1500.001,4500.001,9000.001,35000.001,55000.001,80000.001},{0.03,0.1,0.2,0.25,0.3,0.35,0.45})*AJ$2-LOOKUP(AJ$2/12,{0,1500.001,4500.001,9000.001,35000.001,55000.001,80000.001},{0,105,555,1005,2755,5505,13505})</f>
        <v>95250</v>
      </c>
      <c r="AK82" s="2">
        <f>12*ROUND(MAX(($B82-3500)*{0.03,0.1,0.2,0.25,0.3,0.35,0.45}-{0,105,555,1005,2755,5505,13505},0),2)+LOOKUP(AK$2/12,{0,1500.001,4500.001,9000.001,35000.001,55000.001,80000.001},{0.03,0.1,0.2,0.25,0.3,0.35,0.45})*AK$2-LOOKUP(AK$2/12,{0,1500.001,4500.001,9000.001,35000.001,55000.001,80000.001},{0,105,555,1005,2755,5505,13505})</f>
        <v>95280</v>
      </c>
      <c r="AL82" s="2">
        <f>12*ROUND(MAX(($B82-3500)*{0.03,0.1,0.2,0.25,0.3,0.35,0.45}-{0,105,555,1005,2755,5505,13505},0),2)+LOOKUP(AL$2/12,{0,1500.001,4500.001,9000.001,35000.001,55000.001,80000.001},{0.03,0.1,0.2,0.25,0.3,0.35,0.45})*AL$2-LOOKUP(AL$2/12,{0,1500.001,4500.001,9000.001,35000.001,55000.001,80000.001},{0,105,555,1005,2755,5505,13505})</f>
        <v>96535</v>
      </c>
      <c r="AM82" s="2">
        <f>12*ROUND(MAX(($B82-3500)*{0.03,0.1,0.2,0.25,0.3,0.35,0.45}-{0,105,555,1005,2755,5505,13505},0),2)+LOOKUP(AM$2/12,{0,1500.001,4500.001,9000.001,35000.001,55000.001,80000.001},{0.03,0.1,0.2,0.25,0.3,0.35,0.45})*AM$2-LOOKUP(AM$2/12,{0,1500.001,4500.001,9000.001,35000.001,55000.001,80000.001},{0,105,555,1005,2755,5505,13505})</f>
        <v>96635</v>
      </c>
      <c r="AN82" s="2">
        <f>12*ROUND(MAX(($B82-3500)*{0.03,0.1,0.2,0.25,0.3,0.35,0.45}-{0,105,555,1005,2755,5505,13505},0),2)+LOOKUP(AN$2/12,{0,1500.001,4500.001,9000.001,35000.001,55000.001,80000.001},{0.03,0.1,0.2,0.25,0.3,0.35,0.45})*AN$2-LOOKUP(AN$2/12,{0,1500.001,4500.001,9000.001,35000.001,55000.001,80000.001},{0,105,555,1005,2755,5505,13505})</f>
        <v>96835</v>
      </c>
      <c r="AO82" s="2">
        <f>12*ROUND(MAX(($B82-3500)*{0.03,0.1,0.2,0.25,0.3,0.35,0.45}-{0,105,555,1005,2755,5505,13505},0),2)+LOOKUP(AO$2/12,{0,1500.001,4500.001,9000.001,35000.001,55000.001,80000.001},{0.03,0.1,0.2,0.25,0.3,0.35,0.45})*AO$2-LOOKUP(AO$2/12,{0,1500.001,4500.001,9000.001,35000.001,55000.001,80000.001},{0,105,555,1005,2755,5505,13505})</f>
        <v>97035</v>
      </c>
      <c r="AP82" s="2">
        <f>12*ROUND(MAX(($B82-3500)*{0.03,0.1,0.2,0.25,0.3,0.35,0.45}-{0,105,555,1005,2755,5505,13505},0),2)+LOOKUP(AP$2/12,{0,1500.001,4500.001,9000.001,35000.001,55000.001,80000.001},{0.03,0.1,0.2,0.25,0.3,0.35,0.45})*AP$2-LOOKUP(AP$2/12,{0,1500.001,4500.001,9000.001,35000.001,55000.001,80000.001},{0,105,555,1005,2755,5505,13505})</f>
        <v>97235</v>
      </c>
      <c r="AQ82" s="2">
        <f>12*ROUND(MAX(($B82-3500)*{0.03,0.1,0.2,0.25,0.3,0.35,0.45}-{0,105,555,1005,2755,5505,13505},0),2)+LOOKUP(AQ$2/12,{0,1500.001,4500.001,9000.001,35000.001,55000.001,80000.001},{0.03,0.1,0.2,0.25,0.3,0.35,0.45})*AQ$2-LOOKUP(AQ$2/12,{0,1500.001,4500.001,9000.001,35000.001,55000.001,80000.001},{0,105,555,1005,2755,5505,13505})</f>
        <v>97435</v>
      </c>
      <c r="AR82" s="2">
        <f>12*ROUND(MAX(($B82-3500)*{0.03,0.1,0.2,0.25,0.3,0.35,0.45}-{0,105,555,1005,2755,5505,13505},0),2)+LOOKUP(AR$2/12,{0,1500.001,4500.001,9000.001,35000.001,55000.001,80000.001},{0.03,0.1,0.2,0.25,0.3,0.35,0.45})*AR$2-LOOKUP(AR$2/12,{0,1500.001,4500.001,9000.001,35000.001,55000.001,80000.001},{0,105,555,1005,2755,5505,13505})</f>
        <v>97635</v>
      </c>
      <c r="AS82" s="2">
        <f>12*ROUND(MAX(($B82-3500)*{0.03,0.1,0.2,0.25,0.3,0.35,0.45}-{0,105,555,1005,2755,5505,13505},0),2)+LOOKUP(AS$2/12,{0,1500.001,4500.001,9000.001,35000.001,55000.001,80000.001},{0.03,0.1,0.2,0.25,0.3,0.35,0.45})*AS$2-LOOKUP(AS$2/12,{0,1500.001,4500.001,9000.001,35000.001,55000.001,80000.001},{0,105,555,1005,2755,5505,13505})</f>
        <v>98135</v>
      </c>
      <c r="AT82" s="12">
        <f>12*ROUND(MAX(($B82-3500)*{0.03,0.1,0.2,0.25,0.3,0.35,0.45}-{0,105,555,1005,2755,5505,13505},0),2)+LOOKUP(AT$2/12,{0,1500.001,4500.001,9000.001,35000.001,55000.001,80000.001},{0.03,0.1,0.2,0.25,0.3,0.35,0.45})*AT$2-LOOKUP(AT$2/12,{0,1500.001,4500.001,9000.001,35000.001,55000.001,80000.001},{0,105,555,1005,2755,5505,13505})</f>
        <v>98635</v>
      </c>
      <c r="AU82" s="2">
        <f>12*ROUND(MAX(($B82-3500)*{0.03,0.1,0.2,0.25,0.3,0.35,0.45}-{0,105,555,1005,2755,5505,13505},0),2)+LOOKUP(AU$2/12,{0,1500.001,4500.001,9000.001,35000.001,55000.001,80000.001},{0.03,0.1,0.2,0.25,0.3,0.35,0.45})*AU$2-LOOKUP(AU$2/12,{0,1500.001,4500.001,9000.001,35000.001,55000.001,80000.001},{0,105,555,1005,2755,5505,13505})</f>
        <v>99135</v>
      </c>
      <c r="AV82" s="2">
        <f>12*ROUND(MAX(($B82-3500)*{0.03,0.1,0.2,0.25,0.3,0.35,0.45}-{0,105,555,1005,2755,5505,13505},0),2)+LOOKUP(AV$2/12,{0,1500.001,4500.001,9000.001,35000.001,55000.001,80000.001},{0.03,0.1,0.2,0.25,0.3,0.35,0.45})*AV$2-LOOKUP(AV$2/12,{0,1500.001,4500.001,9000.001,35000.001,55000.001,80000.001},{0,105,555,1005,2755,5505,13505})</f>
        <v>99635</v>
      </c>
      <c r="AW82" s="2">
        <f>12*ROUND(MAX(($B82-3500)*{0.03,0.1,0.2,0.25,0.3,0.35,0.45}-{0,105,555,1005,2755,5505,13505},0),2)+LOOKUP(AW$2/12,{0,1500.001,4500.001,9000.001,35000.001,55000.001,80000.001},{0.03,0.1,0.2,0.25,0.3,0.35,0.45})*AW$2-LOOKUP(AW$2/12,{0,1500.001,4500.001,9000.001,35000.001,55000.001,80000.001},{0,105,555,1005,2755,5505,13505})</f>
        <v>105185</v>
      </c>
      <c r="AX82" s="2">
        <f>12*ROUND(MAX(($B82-3500)*{0.03,0.1,0.2,0.25,0.3,0.35,0.45}-{0,105,555,1005,2755,5505,13505},0),2)+LOOKUP(AX$2/12,{0,1500.001,4500.001,9000.001,35000.001,55000.001,80000.001},{0.03,0.1,0.2,0.25,0.3,0.35,0.45})*AX$2-LOOKUP(AX$2/12,{0,1500.001,4500.001,9000.001,35000.001,55000.001,80000.001},{0,105,555,1005,2755,5505,13505})</f>
        <v>106185</v>
      </c>
      <c r="AY82" s="2">
        <f>12*ROUND(MAX(($B82-3500)*{0.03,0.1,0.2,0.25,0.3,0.35,0.45}-{0,105,555,1005,2755,5505,13505},0),2)+LOOKUP(AY$2/12,{0,1500.001,4500.001,9000.001,35000.001,55000.001,80000.001},{0.03,0.1,0.2,0.25,0.3,0.35,0.45})*AY$2-LOOKUP(AY$2/12,{0,1500.001,4500.001,9000.001,35000.001,55000.001,80000.001},{0,105,555,1005,2755,5505,13505})</f>
        <v>107185</v>
      </c>
      <c r="AZ82" s="2">
        <f>12*ROUND(MAX(($B82-3500)*{0.03,0.1,0.2,0.25,0.3,0.35,0.45}-{0,105,555,1005,2755,5505,13505},0),2)+LOOKUP(AZ$2/12,{0,1500.001,4500.001,9000.001,35000.001,55000.001,80000.001},{0.03,0.1,0.2,0.25,0.3,0.35,0.45})*AZ$2-LOOKUP(AZ$2/12,{0,1500.001,4500.001,9000.001,35000.001,55000.001,80000.001},{0,105,555,1005,2755,5505,13505})</f>
        <v>108185</v>
      </c>
      <c r="BA82" s="2">
        <f>12*ROUND(MAX(($B82-3500)*{0.03,0.1,0.2,0.25,0.3,0.35,0.45}-{0,105,555,1005,2755,5505,13505},0),2)+LOOKUP(BA$2/12,{0,1500.001,4500.001,9000.001,35000.001,55000.001,80000.001},{0.03,0.1,0.2,0.25,0.3,0.35,0.45})*BA$2-LOOKUP(BA$2/12,{0,1500.001,4500.001,9000.001,35000.001,55000.001,80000.001},{0,105,555,1005,2755,5505,13505})</f>
        <v>109185</v>
      </c>
      <c r="BB82" s="2">
        <f>12*ROUND(MAX(($B82-3500)*{0.03,0.1,0.2,0.25,0.3,0.35,0.45}-{0,105,555,1005,2755,5505,13505},0),2)+LOOKUP(BB$2/12,{0,1500.001,4500.001,9000.001,35000.001,55000.001,80000.001},{0.03,0.1,0.2,0.25,0.3,0.35,0.45})*BB$2-LOOKUP(BB$2/12,{0,1500.001,4500.001,9000.001,35000.001,55000.001,80000.001},{0,105,555,1005,2755,5505,13505})</f>
        <v>110185</v>
      </c>
      <c r="BC82" s="2">
        <f>12*ROUND(MAX(($B82-3500)*{0.03,0.1,0.2,0.25,0.3,0.35,0.45}-{0,105,555,1005,2755,5505,13505},0),2)+LOOKUP(BC$2/12,{0,1500.001,4500.001,9000.001,35000.001,55000.001,80000.001},{0.03,0.1,0.2,0.25,0.3,0.35,0.45})*BC$2-LOOKUP(BC$2/12,{0,1500.001,4500.001,9000.001,35000.001,55000.001,80000.001},{0,105,555,1005,2755,5505,13505})</f>
        <v>111185</v>
      </c>
      <c r="BD82" s="2">
        <f>12*ROUND(MAX(($B82-3500)*{0.03,0.1,0.2,0.25,0.3,0.35,0.45}-{0,105,555,1005,2755,5505,13505},0),2)+LOOKUP(BD$2/12,{0,1500.001,4500.001,9000.001,35000.001,55000.001,80000.001},{0.03,0.1,0.2,0.25,0.3,0.35,0.45})*BD$2-LOOKUP(BD$2/12,{0,1500.001,4500.001,9000.001,35000.001,55000.001,80000.001},{0,105,555,1005,2755,5505,13505})</f>
        <v>112185</v>
      </c>
      <c r="BE82" s="2">
        <f>12*ROUND(MAX(($B82-3500)*{0.03,0.1,0.2,0.25,0.3,0.35,0.45}-{0,105,555,1005,2755,5505,13505},0),2)+LOOKUP(BE$2/12,{0,1500.001,4500.001,9000.001,35000.001,55000.001,80000.001},{0.03,0.1,0.2,0.25,0.3,0.35,0.45})*BE$2-LOOKUP(BE$2/12,{0,1500.001,4500.001,9000.001,35000.001,55000.001,80000.001},{0,105,555,1005,2755,5505,13505})</f>
        <v>113185</v>
      </c>
      <c r="BF82" s="2">
        <f>12*ROUND(MAX(($B82-3500)*{0.03,0.1,0.2,0.25,0.3,0.35,0.45}-{0,105,555,1005,2755,5505,13505},0),2)+LOOKUP(BF$2/12,{0,1500.001,4500.001,9000.001,35000.001,55000.001,80000.001},{0.03,0.1,0.2,0.25,0.3,0.35,0.45})*BF$2-LOOKUP(BF$2/12,{0,1500.001,4500.001,9000.001,35000.001,55000.001,80000.001},{0,105,555,1005,2755,5505,13505})</f>
        <v>114185</v>
      </c>
    </row>
    <row r="83" spans="1:58">
      <c r="A83" s="30"/>
      <c r="B83" s="31">
        <v>40000</v>
      </c>
      <c r="C83" s="37">
        <f>12*ROUND(MAX(($B83-3500)*{0.03,0.1,0.2,0.25,0.3,0.35,0.45}-{0,105,555,1005,2755,5505,13505},0),2)+LOOKUP(C$2/12,{0,1500.001,4500.001,9000.001,35000.001,55000.001,80000.001},{0.03,0.1,0.2,0.25,0.3,0.35,0.45})*C$2-LOOKUP(C$2/12,{0,1500.001,4500.001,9000.001,35000.001,55000.001,80000.001},{0,105,555,1005,2755,5505,13505})</f>
        <v>98340</v>
      </c>
      <c r="D83" s="37">
        <f>12*ROUND(MAX(($B83-3500)*{0.03,0.1,0.2,0.25,0.3,0.35,0.45}-{0,105,555,1005,2755,5505,13505},0),2)+LOOKUP(D$2/12,{0,1500.001,4500.001,9000.001,35000.001,55000.001,80000.001},{0.03,0.1,0.2,0.25,0.3,0.35,0.45})*D$2-LOOKUP(D$2/12,{0,1500.001,4500.001,9000.001,35000.001,55000.001,80000.001},{0,105,555,1005,2755,5505,13505})</f>
        <v>98346</v>
      </c>
      <c r="E83" s="37">
        <f>12*ROUND(MAX(($B83-3500)*{0.03,0.1,0.2,0.25,0.3,0.35,0.45}-{0,105,555,1005,2755,5505,13505},0),2)+LOOKUP(E$2/12,{0,1500.001,4500.001,9000.001,35000.001,55000.001,80000.001},{0.03,0.1,0.2,0.25,0.3,0.35,0.45})*E$2-LOOKUP(E$2/12,{0,1500.001,4500.001,9000.001,35000.001,55000.001,80000.001},{0,105,555,1005,2755,5505,13505})</f>
        <v>98352</v>
      </c>
      <c r="F83" s="37">
        <f>12*ROUND(MAX(($B83-3500)*{0.03,0.1,0.2,0.25,0.3,0.35,0.45}-{0,105,555,1005,2755,5505,13505},0),2)+LOOKUP(F$2/12,{0,1500.001,4500.001,9000.001,35000.001,55000.001,80000.001},{0.03,0.1,0.2,0.25,0.3,0.35,0.45})*F$2-LOOKUP(F$2/12,{0,1500.001,4500.001,9000.001,35000.001,55000.001,80000.001},{0,105,555,1005,2755,5505,13505})</f>
        <v>98358</v>
      </c>
      <c r="G83" s="37">
        <f>12*ROUND(MAX(($B83-3500)*{0.03,0.1,0.2,0.25,0.3,0.35,0.45}-{0,105,555,1005,2755,5505,13505},0),2)+LOOKUP(G$2/12,{0,1500.001,4500.001,9000.001,35000.001,55000.001,80000.001},{0.03,0.1,0.2,0.25,0.3,0.35,0.45})*G$2-LOOKUP(G$2/12,{0,1500.001,4500.001,9000.001,35000.001,55000.001,80000.001},{0,105,555,1005,2755,5505,13505})</f>
        <v>98364</v>
      </c>
      <c r="H83" s="37">
        <f>12*ROUND(MAX(($B83-3500)*{0.03,0.1,0.2,0.25,0.3,0.35,0.45}-{0,105,555,1005,2755,5505,13505},0),2)+LOOKUP(H$2/12,{0,1500.001,4500.001,9000.001,35000.001,55000.001,80000.001},{0.03,0.1,0.2,0.25,0.3,0.35,0.45})*H$2-LOOKUP(H$2/12,{0,1500.001,4500.001,9000.001,35000.001,55000.001,80000.001},{0,105,555,1005,2755,5505,13505})</f>
        <v>98370</v>
      </c>
      <c r="I83" s="37">
        <f>12*ROUND(MAX(($B83-3500)*{0.03,0.1,0.2,0.25,0.3,0.35,0.45}-{0,105,555,1005,2755,5505,13505},0),2)+LOOKUP(I$2/12,{0,1500.001,4500.001,9000.001,35000.001,55000.001,80000.001},{0.03,0.1,0.2,0.25,0.3,0.35,0.45})*I$2-LOOKUP(I$2/12,{0,1500.001,4500.001,9000.001,35000.001,55000.001,80000.001},{0,105,555,1005,2755,5505,13505})</f>
        <v>98376</v>
      </c>
      <c r="J83" s="37">
        <f>12*ROUND(MAX(($B83-3500)*{0.03,0.1,0.2,0.25,0.3,0.35,0.45}-{0,105,555,1005,2755,5505,13505},0),2)+LOOKUP(J$2/12,{0,1500.001,4500.001,9000.001,35000.001,55000.001,80000.001},{0.03,0.1,0.2,0.25,0.3,0.35,0.45})*J$2-LOOKUP(J$2/12,{0,1500.001,4500.001,9000.001,35000.001,55000.001,80000.001},{0,105,555,1005,2755,5505,13505})</f>
        <v>98382</v>
      </c>
      <c r="K83" s="37">
        <f>12*ROUND(MAX(($B83-3500)*{0.03,0.1,0.2,0.25,0.3,0.35,0.45}-{0,105,555,1005,2755,5505,13505},0),2)+LOOKUP(K$2/12,{0,1500.001,4500.001,9000.001,35000.001,55000.001,80000.001},{0.03,0.1,0.2,0.25,0.3,0.35,0.45})*K$2-LOOKUP(K$2/12,{0,1500.001,4500.001,9000.001,35000.001,55000.001,80000.001},{0,105,555,1005,2755,5505,13505})</f>
        <v>98388</v>
      </c>
      <c r="L83" s="37">
        <f>12*ROUND(MAX(($B83-3500)*{0.03,0.1,0.2,0.25,0.3,0.35,0.45}-{0,105,555,1005,2755,5505,13505},0),2)+LOOKUP(L$2/12,{0,1500.001,4500.001,9000.001,35000.001,55000.001,80000.001},{0.03,0.1,0.2,0.25,0.3,0.35,0.45})*L$2-LOOKUP(L$2/12,{0,1500.001,4500.001,9000.001,35000.001,55000.001,80000.001},{0,105,555,1005,2755,5505,13505})</f>
        <v>98394</v>
      </c>
      <c r="M83" s="14">
        <f>12*ROUND(MAX(($B83-3500)*{0.03,0.1,0.2,0.25,0.3,0.35,0.45}-{0,105,555,1005,2755,5505,13505},0),2)+LOOKUP(M$2/12,{0,1500.001,4500.001,9000.001,35000.001,55000.001,80000.001},{0.03,0.1,0.2,0.25,0.3,0.35,0.45})*M$2-LOOKUP(M$2/12,{0,1500.001,4500.001,9000.001,35000.001,55000.001,80000.001},{0,105,555,1005,2755,5505,13505})</f>
        <v>98400</v>
      </c>
      <c r="N83" s="37">
        <f>12*ROUND(MAX(($B83-3500)*{0.03,0.1,0.2,0.25,0.3,0.35,0.45}-{0,105,555,1005,2755,5505,13505},0),2)+LOOKUP(N$2/12,{0,1500.001,4500.001,9000.001,35000.001,55000.001,80000.001},{0.03,0.1,0.2,0.25,0.3,0.35,0.45})*N$2-LOOKUP(N$2/12,{0,1500.001,4500.001,9000.001,35000.001,55000.001,80000.001},{0,105,555,1005,2755,5505,13505})</f>
        <v>98415</v>
      </c>
      <c r="O83" s="37">
        <f>12*ROUND(MAX(($B83-3500)*{0.03,0.1,0.2,0.25,0.3,0.35,0.45}-{0,105,555,1005,2755,5505,13505},0),2)+LOOKUP(O$2/12,{0,1500.001,4500.001,9000.001,35000.001,55000.001,80000.001},{0.03,0.1,0.2,0.25,0.3,0.35,0.45})*O$2-LOOKUP(O$2/12,{0,1500.001,4500.001,9000.001,35000.001,55000.001,80000.001},{0,105,555,1005,2755,5505,13505})</f>
        <v>98430</v>
      </c>
      <c r="P83" s="37">
        <f>12*ROUND(MAX(($B83-3500)*{0.03,0.1,0.2,0.25,0.3,0.35,0.45}-{0,105,555,1005,2755,5505,13505},0),2)+LOOKUP(P$2/12,{0,1500.001,4500.001,9000.001,35000.001,55000.001,80000.001},{0.03,0.1,0.2,0.25,0.3,0.35,0.45})*P$2-LOOKUP(P$2/12,{0,1500.001,4500.001,9000.001,35000.001,55000.001,80000.001},{0,105,555,1005,2755,5505,13505})</f>
        <v>98445</v>
      </c>
      <c r="Q83" s="37">
        <f>12*ROUND(MAX(($B83-3500)*{0.03,0.1,0.2,0.25,0.3,0.35,0.45}-{0,105,555,1005,2755,5505,13505},0),2)+LOOKUP(Q$2/12,{0,1500.001,4500.001,9000.001,35000.001,55000.001,80000.001},{0.03,0.1,0.2,0.25,0.3,0.35,0.45})*Q$2-LOOKUP(Q$2/12,{0,1500.001,4500.001,9000.001,35000.001,55000.001,80000.001},{0,105,555,1005,2755,5505,13505})</f>
        <v>98460</v>
      </c>
      <c r="R83" s="37">
        <f>12*ROUND(MAX(($B83-3500)*{0.03,0.1,0.2,0.25,0.3,0.35,0.45}-{0,105,555,1005,2755,5505,13505},0),2)+LOOKUP(R$2/12,{0,1500.001,4500.001,9000.001,35000.001,55000.001,80000.001},{0.03,0.1,0.2,0.25,0.3,0.35,0.45})*R$2-LOOKUP(R$2/12,{0,1500.001,4500.001,9000.001,35000.001,55000.001,80000.001},{0,105,555,1005,2755,5505,13505})</f>
        <v>98475</v>
      </c>
      <c r="S83" s="37">
        <f>12*ROUND(MAX(($B83-3500)*{0.03,0.1,0.2,0.25,0.3,0.35,0.45}-{0,105,555,1005,2755,5505,13505},0),2)+LOOKUP(S$2/12,{0,1500.001,4500.001,9000.001,35000.001,55000.001,80000.001},{0.03,0.1,0.2,0.25,0.3,0.35,0.45})*S$2-LOOKUP(S$2/12,{0,1500.001,4500.001,9000.001,35000.001,55000.001,80000.001},{0,105,555,1005,2755,5505,13505})</f>
        <v>98490</v>
      </c>
      <c r="T83" s="11">
        <f>12*ROUND(MAX(($B83-3500)*{0.03,0.1,0.2,0.25,0.3,0.35,0.45}-{0,105,555,1005,2755,5505,13505},0),2)+LOOKUP(T$2/12,{0,1500.001,4500.001,9000.001,35000.001,55000.001,80000.001},{0.03,0.1,0.2,0.25,0.3,0.35,0.45})*T$2-LOOKUP(T$2/12,{0,1500.001,4500.001,9000.001,35000.001,55000.001,80000.001},{0,105,555,1005,2755,5505,13505})</f>
        <v>98505</v>
      </c>
      <c r="U83" s="11">
        <f>12*ROUND(MAX(($B83-3500)*{0.03,0.1,0.2,0.25,0.3,0.35,0.45}-{0,105,555,1005,2755,5505,13505},0),2)+LOOKUP(U$2/12,{0,1500.001,4500.001,9000.001,35000.001,55000.001,80000.001},{0.03,0.1,0.2,0.25,0.3,0.35,0.45})*U$2-LOOKUP(U$2/12,{0,1500.001,4500.001,9000.001,35000.001,55000.001,80000.001},{0,105,555,1005,2755,5505,13505})</f>
        <v>98520</v>
      </c>
      <c r="V83" s="11">
        <f>12*ROUND(MAX(($B83-3500)*{0.03,0.1,0.2,0.25,0.3,0.35,0.45}-{0,105,555,1005,2755,5505,13505},0),2)+LOOKUP(V$2/12,{0,1500.001,4500.001,9000.001,35000.001,55000.001,80000.001},{0.03,0.1,0.2,0.25,0.3,0.35,0.45})*V$2-LOOKUP(V$2/12,{0,1500.001,4500.001,9000.001,35000.001,55000.001,80000.001},{0,105,555,1005,2755,5505,13505})</f>
        <v>98535</v>
      </c>
      <c r="W83" s="11">
        <f>12*ROUND(MAX(($B83-3500)*{0.03,0.1,0.2,0.25,0.3,0.35,0.45}-{0,105,555,1005,2755,5505,13505},0),2)+LOOKUP(W$2/12,{0,1500.001,4500.001,9000.001,35000.001,55000.001,80000.001},{0.03,0.1,0.2,0.25,0.3,0.35,0.45})*W$2-LOOKUP(W$2/12,{0,1500.001,4500.001,9000.001,35000.001,55000.001,80000.001},{0,105,555,1005,2755,5505,13505})</f>
        <v>98550</v>
      </c>
      <c r="X83" s="11">
        <f>12*ROUND(MAX(($B83-3500)*{0.03,0.1,0.2,0.25,0.3,0.35,0.45}-{0,105,555,1005,2755,5505,13505},0),2)+LOOKUP(X$2/12,{0,1500.001,4500.001,9000.001,35000.001,55000.001,80000.001},{0.03,0.1,0.2,0.25,0.3,0.35,0.45})*X$2-LOOKUP(X$2/12,{0,1500.001,4500.001,9000.001,35000.001,55000.001,80000.001},{0,105,555,1005,2755,5505,13505})</f>
        <v>98565</v>
      </c>
      <c r="Y83" s="11">
        <f>12*ROUND(MAX(($B83-3500)*{0.03,0.1,0.2,0.25,0.3,0.35,0.45}-{0,105,555,1005,2755,5505,13505},0),2)+LOOKUP(Y$2/12,{0,1500.001,4500.001,9000.001,35000.001,55000.001,80000.001},{0.03,0.1,0.2,0.25,0.3,0.35,0.45})*Y$2-LOOKUP(Y$2/12,{0,1500.001,4500.001,9000.001,35000.001,55000.001,80000.001},{0,105,555,1005,2755,5505,13505})</f>
        <v>98580</v>
      </c>
      <c r="Z83" s="11">
        <f>12*ROUND(MAX(($B83-3500)*{0.03,0.1,0.2,0.25,0.3,0.35,0.45}-{0,105,555,1005,2755,5505,13505},0),2)+LOOKUP(Z$2/12,{0,1500.001,4500.001,9000.001,35000.001,55000.001,80000.001},{0.03,0.1,0.2,0.25,0.3,0.35,0.45})*Z$2-LOOKUP(Z$2/12,{0,1500.001,4500.001,9000.001,35000.001,55000.001,80000.001},{0,105,555,1005,2755,5505,13505})</f>
        <v>98595</v>
      </c>
      <c r="AA83" s="11">
        <f>12*ROUND(MAX(($B83-3500)*{0.03,0.1,0.2,0.25,0.3,0.35,0.45}-{0,105,555,1005,2755,5505,13505},0),2)+LOOKUP(AA$2/12,{0,1500.001,4500.001,9000.001,35000.001,55000.001,80000.001},{0.03,0.1,0.2,0.25,0.3,0.35,0.45})*AA$2-LOOKUP(AA$2/12,{0,1500.001,4500.001,9000.001,35000.001,55000.001,80000.001},{0,105,555,1005,2755,5505,13505})</f>
        <v>98610</v>
      </c>
      <c r="AB83" s="11">
        <f>12*ROUND(MAX(($B83-3500)*{0.03,0.1,0.2,0.25,0.3,0.35,0.45}-{0,105,555,1005,2755,5505,13505},0),2)+LOOKUP(AB$2/12,{0,1500.001,4500.001,9000.001,35000.001,55000.001,80000.001},{0.03,0.1,0.2,0.25,0.3,0.35,0.45})*AB$2-LOOKUP(AB$2/12,{0,1500.001,4500.001,9000.001,35000.001,55000.001,80000.001},{0,105,555,1005,2755,5505,13505})</f>
        <v>98625</v>
      </c>
      <c r="AC83" s="34">
        <f>12*ROUND(MAX(($B83-3500)*{0.03,0.1,0.2,0.25,0.3,0.35,0.45}-{0,105,555,1005,2755,5505,13505},0),2)+LOOKUP(AC$2/12,{0,1500.001,4500.001,9000.001,35000.001,55000.001,80000.001},{0.03,0.1,0.2,0.25,0.3,0.35,0.45})*AC$2-LOOKUP(AC$2/12,{0,1500.001,4500.001,9000.001,35000.001,55000.001,80000.001},{0,105,555,1005,2755,5505,13505})</f>
        <v>98640</v>
      </c>
      <c r="AD83" s="11">
        <f>12*ROUND(MAX(($B83-3500)*{0.03,0.1,0.2,0.25,0.3,0.35,0.45}-{0,105,555,1005,2755,5505,13505},0),2)+LOOKUP(AD$2/12,{0,1500.001,4500.001,9000.001,35000.001,55000.001,80000.001},{0.03,0.1,0.2,0.25,0.3,0.35,0.45})*AD$2-LOOKUP(AD$2/12,{0,1500.001,4500.001,9000.001,35000.001,55000.001,80000.001},{0,105,555,1005,2755,5505,13505})</f>
        <v>98670</v>
      </c>
      <c r="AE83" s="11">
        <f>12*ROUND(MAX(($B83-3500)*{0.03,0.1,0.2,0.25,0.3,0.35,0.45}-{0,105,555,1005,2755,5505,13505},0),2)+LOOKUP(AE$2/12,{0,1500.001,4500.001,9000.001,35000.001,55000.001,80000.001},{0.03,0.1,0.2,0.25,0.3,0.35,0.45})*AE$2-LOOKUP(AE$2/12,{0,1500.001,4500.001,9000.001,35000.001,55000.001,80000.001},{0,105,555,1005,2755,5505,13505})</f>
        <v>98700</v>
      </c>
      <c r="AF83" s="11">
        <f>12*ROUND(MAX(($B83-3500)*{0.03,0.1,0.2,0.25,0.3,0.35,0.45}-{0,105,555,1005,2755,5505,13505},0),2)+LOOKUP(AF$2/12,{0,1500.001,4500.001,9000.001,35000.001,55000.001,80000.001},{0.03,0.1,0.2,0.25,0.3,0.35,0.45})*AF$2-LOOKUP(AF$2/12,{0,1500.001,4500.001,9000.001,35000.001,55000.001,80000.001},{0,105,555,1005,2755,5505,13505})</f>
        <v>98730</v>
      </c>
      <c r="AG83" s="11">
        <f>12*ROUND(MAX(($B83-3500)*{0.03,0.1,0.2,0.25,0.3,0.35,0.45}-{0,105,555,1005,2755,5505,13505},0),2)+LOOKUP(AG$2/12,{0,1500.001,4500.001,9000.001,35000.001,55000.001,80000.001},{0.03,0.1,0.2,0.25,0.3,0.35,0.45})*AG$2-LOOKUP(AG$2/12,{0,1500.001,4500.001,9000.001,35000.001,55000.001,80000.001},{0,105,555,1005,2755,5505,13505})</f>
        <v>98760</v>
      </c>
      <c r="AH83" s="11">
        <f>12*ROUND(MAX(($B83-3500)*{0.03,0.1,0.2,0.25,0.3,0.35,0.45}-{0,105,555,1005,2755,5505,13505},0),2)+LOOKUP(AH$2/12,{0,1500.001,4500.001,9000.001,35000.001,55000.001,80000.001},{0.03,0.1,0.2,0.25,0.3,0.35,0.45})*AH$2-LOOKUP(AH$2/12,{0,1500.001,4500.001,9000.001,35000.001,55000.001,80000.001},{0,105,555,1005,2755,5505,13505})</f>
        <v>98790</v>
      </c>
      <c r="AI83" s="11">
        <f>12*ROUND(MAX(($B83-3500)*{0.03,0.1,0.2,0.25,0.3,0.35,0.45}-{0,105,555,1005,2755,5505,13505},0),2)+LOOKUP(AI$2/12,{0,1500.001,4500.001,9000.001,35000.001,55000.001,80000.001},{0.03,0.1,0.2,0.25,0.3,0.35,0.45})*AI$2-LOOKUP(AI$2/12,{0,1500.001,4500.001,9000.001,35000.001,55000.001,80000.001},{0,105,555,1005,2755,5505,13505})</f>
        <v>98820</v>
      </c>
      <c r="AJ83" s="11">
        <f>12*ROUND(MAX(($B83-3500)*{0.03,0.1,0.2,0.25,0.3,0.35,0.45}-{0,105,555,1005,2755,5505,13505},0),2)+LOOKUP(AJ$2/12,{0,1500.001,4500.001,9000.001,35000.001,55000.001,80000.001},{0.03,0.1,0.2,0.25,0.3,0.35,0.45})*AJ$2-LOOKUP(AJ$2/12,{0,1500.001,4500.001,9000.001,35000.001,55000.001,80000.001},{0,105,555,1005,2755,5505,13505})</f>
        <v>98850</v>
      </c>
      <c r="AK83" s="11">
        <f>12*ROUND(MAX(($B83-3500)*{0.03,0.1,0.2,0.25,0.3,0.35,0.45}-{0,105,555,1005,2755,5505,13505},0),2)+LOOKUP(AK$2/12,{0,1500.001,4500.001,9000.001,35000.001,55000.001,80000.001},{0.03,0.1,0.2,0.25,0.3,0.35,0.45})*AK$2-LOOKUP(AK$2/12,{0,1500.001,4500.001,9000.001,35000.001,55000.001,80000.001},{0,105,555,1005,2755,5505,13505})</f>
        <v>98880</v>
      </c>
      <c r="AL83" s="11">
        <f>12*ROUND(MAX(($B83-3500)*{0.03,0.1,0.2,0.25,0.3,0.35,0.45}-{0,105,555,1005,2755,5505,13505},0),2)+LOOKUP(AL$2/12,{0,1500.001,4500.001,9000.001,35000.001,55000.001,80000.001},{0.03,0.1,0.2,0.25,0.3,0.35,0.45})*AL$2-LOOKUP(AL$2/12,{0,1500.001,4500.001,9000.001,35000.001,55000.001,80000.001},{0,105,555,1005,2755,5505,13505})</f>
        <v>100135</v>
      </c>
      <c r="AM83" s="11">
        <f>12*ROUND(MAX(($B83-3500)*{0.03,0.1,0.2,0.25,0.3,0.35,0.45}-{0,105,555,1005,2755,5505,13505},0),2)+LOOKUP(AM$2/12,{0,1500.001,4500.001,9000.001,35000.001,55000.001,80000.001},{0.03,0.1,0.2,0.25,0.3,0.35,0.45})*AM$2-LOOKUP(AM$2/12,{0,1500.001,4500.001,9000.001,35000.001,55000.001,80000.001},{0,105,555,1005,2755,5505,13505})</f>
        <v>100235</v>
      </c>
      <c r="AN83" s="11">
        <f>12*ROUND(MAX(($B83-3500)*{0.03,0.1,0.2,0.25,0.3,0.35,0.45}-{0,105,555,1005,2755,5505,13505},0),2)+LOOKUP(AN$2/12,{0,1500.001,4500.001,9000.001,35000.001,55000.001,80000.001},{0.03,0.1,0.2,0.25,0.3,0.35,0.45})*AN$2-LOOKUP(AN$2/12,{0,1500.001,4500.001,9000.001,35000.001,55000.001,80000.001},{0,105,555,1005,2755,5505,13505})</f>
        <v>100435</v>
      </c>
      <c r="AO83" s="11">
        <f>12*ROUND(MAX(($B83-3500)*{0.03,0.1,0.2,0.25,0.3,0.35,0.45}-{0,105,555,1005,2755,5505,13505},0),2)+LOOKUP(AO$2/12,{0,1500.001,4500.001,9000.001,35000.001,55000.001,80000.001},{0.03,0.1,0.2,0.25,0.3,0.35,0.45})*AO$2-LOOKUP(AO$2/12,{0,1500.001,4500.001,9000.001,35000.001,55000.001,80000.001},{0,105,555,1005,2755,5505,13505})</f>
        <v>100635</v>
      </c>
      <c r="AP83" s="11">
        <f>12*ROUND(MAX(($B83-3500)*{0.03,0.1,0.2,0.25,0.3,0.35,0.45}-{0,105,555,1005,2755,5505,13505},0),2)+LOOKUP(AP$2/12,{0,1500.001,4500.001,9000.001,35000.001,55000.001,80000.001},{0.03,0.1,0.2,0.25,0.3,0.35,0.45})*AP$2-LOOKUP(AP$2/12,{0,1500.001,4500.001,9000.001,35000.001,55000.001,80000.001},{0,105,555,1005,2755,5505,13505})</f>
        <v>100835</v>
      </c>
      <c r="AQ83" s="11">
        <f>12*ROUND(MAX(($B83-3500)*{0.03,0.1,0.2,0.25,0.3,0.35,0.45}-{0,105,555,1005,2755,5505,13505},0),2)+LOOKUP(AQ$2/12,{0,1500.001,4500.001,9000.001,35000.001,55000.001,80000.001},{0.03,0.1,0.2,0.25,0.3,0.35,0.45})*AQ$2-LOOKUP(AQ$2/12,{0,1500.001,4500.001,9000.001,35000.001,55000.001,80000.001},{0,105,555,1005,2755,5505,13505})</f>
        <v>101035</v>
      </c>
      <c r="AR83" s="11">
        <f>12*ROUND(MAX(($B83-3500)*{0.03,0.1,0.2,0.25,0.3,0.35,0.45}-{0,105,555,1005,2755,5505,13505},0),2)+LOOKUP(AR$2/12,{0,1500.001,4500.001,9000.001,35000.001,55000.001,80000.001},{0.03,0.1,0.2,0.25,0.3,0.35,0.45})*AR$2-LOOKUP(AR$2/12,{0,1500.001,4500.001,9000.001,35000.001,55000.001,80000.001},{0,105,555,1005,2755,5505,13505})</f>
        <v>101235</v>
      </c>
      <c r="AS83" s="11">
        <f>12*ROUND(MAX(($B83-3500)*{0.03,0.1,0.2,0.25,0.3,0.35,0.45}-{0,105,555,1005,2755,5505,13505},0),2)+LOOKUP(AS$2/12,{0,1500.001,4500.001,9000.001,35000.001,55000.001,80000.001},{0.03,0.1,0.2,0.25,0.3,0.35,0.45})*AS$2-LOOKUP(AS$2/12,{0,1500.001,4500.001,9000.001,35000.001,55000.001,80000.001},{0,105,555,1005,2755,5505,13505})</f>
        <v>101735</v>
      </c>
      <c r="AT83" s="34">
        <f>12*ROUND(MAX(($B83-3500)*{0.03,0.1,0.2,0.25,0.3,0.35,0.45}-{0,105,555,1005,2755,5505,13505},0),2)+LOOKUP(AT$2/12,{0,1500.001,4500.001,9000.001,35000.001,55000.001,80000.001},{0.03,0.1,0.2,0.25,0.3,0.35,0.45})*AT$2-LOOKUP(AT$2/12,{0,1500.001,4500.001,9000.001,35000.001,55000.001,80000.001},{0,105,555,1005,2755,5505,13505})</f>
        <v>102235</v>
      </c>
      <c r="AU83" s="11">
        <f>12*ROUND(MAX(($B83-3500)*{0.03,0.1,0.2,0.25,0.3,0.35,0.45}-{0,105,555,1005,2755,5505,13505},0),2)+LOOKUP(AU$2/12,{0,1500.001,4500.001,9000.001,35000.001,55000.001,80000.001},{0.03,0.1,0.2,0.25,0.3,0.35,0.45})*AU$2-LOOKUP(AU$2/12,{0,1500.001,4500.001,9000.001,35000.001,55000.001,80000.001},{0,105,555,1005,2755,5505,13505})</f>
        <v>102735</v>
      </c>
      <c r="AV83" s="11">
        <f>12*ROUND(MAX(($B83-3500)*{0.03,0.1,0.2,0.25,0.3,0.35,0.45}-{0,105,555,1005,2755,5505,13505},0),2)+LOOKUP(AV$2/12,{0,1500.001,4500.001,9000.001,35000.001,55000.001,80000.001},{0.03,0.1,0.2,0.25,0.3,0.35,0.45})*AV$2-LOOKUP(AV$2/12,{0,1500.001,4500.001,9000.001,35000.001,55000.001,80000.001},{0,105,555,1005,2755,5505,13505})</f>
        <v>103235</v>
      </c>
      <c r="AW83" s="11">
        <f>12*ROUND(MAX(($B83-3500)*{0.03,0.1,0.2,0.25,0.3,0.35,0.45}-{0,105,555,1005,2755,5505,13505},0),2)+LOOKUP(AW$2/12,{0,1500.001,4500.001,9000.001,35000.001,55000.001,80000.001},{0.03,0.1,0.2,0.25,0.3,0.35,0.45})*AW$2-LOOKUP(AW$2/12,{0,1500.001,4500.001,9000.001,35000.001,55000.001,80000.001},{0,105,555,1005,2755,5505,13505})</f>
        <v>108785</v>
      </c>
      <c r="AX83" s="11">
        <f>12*ROUND(MAX(($B83-3500)*{0.03,0.1,0.2,0.25,0.3,0.35,0.45}-{0,105,555,1005,2755,5505,13505},0),2)+LOOKUP(AX$2/12,{0,1500.001,4500.001,9000.001,35000.001,55000.001,80000.001},{0.03,0.1,0.2,0.25,0.3,0.35,0.45})*AX$2-LOOKUP(AX$2/12,{0,1500.001,4500.001,9000.001,35000.001,55000.001,80000.001},{0,105,555,1005,2755,5505,13505})</f>
        <v>109785</v>
      </c>
      <c r="AY83" s="11">
        <f>12*ROUND(MAX(($B83-3500)*{0.03,0.1,0.2,0.25,0.3,0.35,0.45}-{0,105,555,1005,2755,5505,13505},0),2)+LOOKUP(AY$2/12,{0,1500.001,4500.001,9000.001,35000.001,55000.001,80000.001},{0.03,0.1,0.2,0.25,0.3,0.35,0.45})*AY$2-LOOKUP(AY$2/12,{0,1500.001,4500.001,9000.001,35000.001,55000.001,80000.001},{0,105,555,1005,2755,5505,13505})</f>
        <v>110785</v>
      </c>
      <c r="AZ83" s="11">
        <f>12*ROUND(MAX(($B83-3500)*{0.03,0.1,0.2,0.25,0.3,0.35,0.45}-{0,105,555,1005,2755,5505,13505},0),2)+LOOKUP(AZ$2/12,{0,1500.001,4500.001,9000.001,35000.001,55000.001,80000.001},{0.03,0.1,0.2,0.25,0.3,0.35,0.45})*AZ$2-LOOKUP(AZ$2/12,{0,1500.001,4500.001,9000.001,35000.001,55000.001,80000.001},{0,105,555,1005,2755,5505,13505})</f>
        <v>111785</v>
      </c>
      <c r="BA83" s="11">
        <f>12*ROUND(MAX(($B83-3500)*{0.03,0.1,0.2,0.25,0.3,0.35,0.45}-{0,105,555,1005,2755,5505,13505},0),2)+LOOKUP(BA$2/12,{0,1500.001,4500.001,9000.001,35000.001,55000.001,80000.001},{0.03,0.1,0.2,0.25,0.3,0.35,0.45})*BA$2-LOOKUP(BA$2/12,{0,1500.001,4500.001,9000.001,35000.001,55000.001,80000.001},{0,105,555,1005,2755,5505,13505})</f>
        <v>112785</v>
      </c>
      <c r="BB83" s="11">
        <f>12*ROUND(MAX(($B83-3500)*{0.03,0.1,0.2,0.25,0.3,0.35,0.45}-{0,105,555,1005,2755,5505,13505},0),2)+LOOKUP(BB$2/12,{0,1500.001,4500.001,9000.001,35000.001,55000.001,80000.001},{0.03,0.1,0.2,0.25,0.3,0.35,0.45})*BB$2-LOOKUP(BB$2/12,{0,1500.001,4500.001,9000.001,35000.001,55000.001,80000.001},{0,105,555,1005,2755,5505,13505})</f>
        <v>113785</v>
      </c>
      <c r="BC83" s="11">
        <f>12*ROUND(MAX(($B83-3500)*{0.03,0.1,0.2,0.25,0.3,0.35,0.45}-{0,105,555,1005,2755,5505,13505},0),2)+LOOKUP(BC$2/12,{0,1500.001,4500.001,9000.001,35000.001,55000.001,80000.001},{0.03,0.1,0.2,0.25,0.3,0.35,0.45})*BC$2-LOOKUP(BC$2/12,{0,1500.001,4500.001,9000.001,35000.001,55000.001,80000.001},{0,105,555,1005,2755,5505,13505})</f>
        <v>114785</v>
      </c>
      <c r="BD83" s="11">
        <f>12*ROUND(MAX(($B83-3500)*{0.03,0.1,0.2,0.25,0.3,0.35,0.45}-{0,105,555,1005,2755,5505,13505},0),2)+LOOKUP(BD$2/12,{0,1500.001,4500.001,9000.001,35000.001,55000.001,80000.001},{0.03,0.1,0.2,0.25,0.3,0.35,0.45})*BD$2-LOOKUP(BD$2/12,{0,1500.001,4500.001,9000.001,35000.001,55000.001,80000.001},{0,105,555,1005,2755,5505,13505})</f>
        <v>115785</v>
      </c>
      <c r="BE83" s="11">
        <f>12*ROUND(MAX(($B83-3500)*{0.03,0.1,0.2,0.25,0.3,0.35,0.45}-{0,105,555,1005,2755,5505,13505},0),2)+LOOKUP(BE$2/12,{0,1500.001,4500.001,9000.001,35000.001,55000.001,80000.001},{0.03,0.1,0.2,0.25,0.3,0.35,0.45})*BE$2-LOOKUP(BE$2/12,{0,1500.001,4500.001,9000.001,35000.001,55000.001,80000.001},{0,105,555,1005,2755,5505,13505})</f>
        <v>116785</v>
      </c>
      <c r="BF83" s="11">
        <f>12*ROUND(MAX(($B83-3500)*{0.03,0.1,0.2,0.25,0.3,0.35,0.45}-{0,105,555,1005,2755,5505,13505},0),2)+LOOKUP(BF$2/12,{0,1500.001,4500.001,9000.001,35000.001,55000.001,80000.001},{0.03,0.1,0.2,0.25,0.3,0.35,0.45})*BF$2-LOOKUP(BF$2/12,{0,1500.001,4500.001,9000.001,35000.001,55000.001,80000.001},{0,105,555,1005,2755,5505,13505})</f>
        <v>117785</v>
      </c>
    </row>
    <row r="84" spans="1:58">
      <c r="A84" s="21"/>
      <c r="B84" s="22">
        <v>42000</v>
      </c>
      <c r="C84" s="27">
        <f>12*ROUND(MAX(($B84-3500)*{0.03,0.1,0.2,0.25,0.3,0.35,0.45}-{0,105,555,1005,2755,5505,13505},0),2)+LOOKUP(C$2/12,{0,1500.001,4500.001,9000.001,35000.001,55000.001,80000.001},{0.03,0.1,0.2,0.25,0.3,0.35,0.45})*C$2-LOOKUP(C$2/12,{0,1500.001,4500.001,9000.001,35000.001,55000.001,80000.001},{0,105,555,1005,2755,5505,13505})</f>
        <v>105540</v>
      </c>
      <c r="D84" s="27">
        <f>12*ROUND(MAX(($B84-3500)*{0.03,0.1,0.2,0.25,0.3,0.35,0.45}-{0,105,555,1005,2755,5505,13505},0),2)+LOOKUP(D$2/12,{0,1500.001,4500.001,9000.001,35000.001,55000.001,80000.001},{0.03,0.1,0.2,0.25,0.3,0.35,0.45})*D$2-LOOKUP(D$2/12,{0,1500.001,4500.001,9000.001,35000.001,55000.001,80000.001},{0,105,555,1005,2755,5505,13505})</f>
        <v>105546</v>
      </c>
      <c r="E84" s="27">
        <f>12*ROUND(MAX(($B84-3500)*{0.03,0.1,0.2,0.25,0.3,0.35,0.45}-{0,105,555,1005,2755,5505,13505},0),2)+LOOKUP(E$2/12,{0,1500.001,4500.001,9000.001,35000.001,55000.001,80000.001},{0.03,0.1,0.2,0.25,0.3,0.35,0.45})*E$2-LOOKUP(E$2/12,{0,1500.001,4500.001,9000.001,35000.001,55000.001,80000.001},{0,105,555,1005,2755,5505,13505})</f>
        <v>105552</v>
      </c>
      <c r="F84" s="27">
        <f>12*ROUND(MAX(($B84-3500)*{0.03,0.1,0.2,0.25,0.3,0.35,0.45}-{0,105,555,1005,2755,5505,13505},0),2)+LOOKUP(F$2/12,{0,1500.001,4500.001,9000.001,35000.001,55000.001,80000.001},{0.03,0.1,0.2,0.25,0.3,0.35,0.45})*F$2-LOOKUP(F$2/12,{0,1500.001,4500.001,9000.001,35000.001,55000.001,80000.001},{0,105,555,1005,2755,5505,13505})</f>
        <v>105558</v>
      </c>
      <c r="G84" s="27">
        <f>12*ROUND(MAX(($B84-3500)*{0.03,0.1,0.2,0.25,0.3,0.35,0.45}-{0,105,555,1005,2755,5505,13505},0),2)+LOOKUP(G$2/12,{0,1500.001,4500.001,9000.001,35000.001,55000.001,80000.001},{0.03,0.1,0.2,0.25,0.3,0.35,0.45})*G$2-LOOKUP(G$2/12,{0,1500.001,4500.001,9000.001,35000.001,55000.001,80000.001},{0,105,555,1005,2755,5505,13505})</f>
        <v>105564</v>
      </c>
      <c r="H84" s="27">
        <f>12*ROUND(MAX(($B84-3500)*{0.03,0.1,0.2,0.25,0.3,0.35,0.45}-{0,105,555,1005,2755,5505,13505},0),2)+LOOKUP(H$2/12,{0,1500.001,4500.001,9000.001,35000.001,55000.001,80000.001},{0.03,0.1,0.2,0.25,0.3,0.35,0.45})*H$2-LOOKUP(H$2/12,{0,1500.001,4500.001,9000.001,35000.001,55000.001,80000.001},{0,105,555,1005,2755,5505,13505})</f>
        <v>105570</v>
      </c>
      <c r="I84" s="27">
        <f>12*ROUND(MAX(($B84-3500)*{0.03,0.1,0.2,0.25,0.3,0.35,0.45}-{0,105,555,1005,2755,5505,13505},0),2)+LOOKUP(I$2/12,{0,1500.001,4500.001,9000.001,35000.001,55000.001,80000.001},{0.03,0.1,0.2,0.25,0.3,0.35,0.45})*I$2-LOOKUP(I$2/12,{0,1500.001,4500.001,9000.001,35000.001,55000.001,80000.001},{0,105,555,1005,2755,5505,13505})</f>
        <v>105576</v>
      </c>
      <c r="J84" s="27">
        <f>12*ROUND(MAX(($B84-3500)*{0.03,0.1,0.2,0.25,0.3,0.35,0.45}-{0,105,555,1005,2755,5505,13505},0),2)+LOOKUP(J$2/12,{0,1500.001,4500.001,9000.001,35000.001,55000.001,80000.001},{0.03,0.1,0.2,0.25,0.3,0.35,0.45})*J$2-LOOKUP(J$2/12,{0,1500.001,4500.001,9000.001,35000.001,55000.001,80000.001},{0,105,555,1005,2755,5505,13505})</f>
        <v>105582</v>
      </c>
      <c r="K84" s="27">
        <f>12*ROUND(MAX(($B84-3500)*{0.03,0.1,0.2,0.25,0.3,0.35,0.45}-{0,105,555,1005,2755,5505,13505},0),2)+LOOKUP(K$2/12,{0,1500.001,4500.001,9000.001,35000.001,55000.001,80000.001},{0.03,0.1,0.2,0.25,0.3,0.35,0.45})*K$2-LOOKUP(K$2/12,{0,1500.001,4500.001,9000.001,35000.001,55000.001,80000.001},{0,105,555,1005,2755,5505,13505})</f>
        <v>105588</v>
      </c>
      <c r="L84" s="27">
        <f>12*ROUND(MAX(($B84-3500)*{0.03,0.1,0.2,0.25,0.3,0.35,0.45}-{0,105,555,1005,2755,5505,13505},0),2)+LOOKUP(L$2/12,{0,1500.001,4500.001,9000.001,35000.001,55000.001,80000.001},{0.03,0.1,0.2,0.25,0.3,0.35,0.45})*L$2-LOOKUP(L$2/12,{0,1500.001,4500.001,9000.001,35000.001,55000.001,80000.001},{0,105,555,1005,2755,5505,13505})</f>
        <v>105594</v>
      </c>
      <c r="M84" s="13">
        <f>12*ROUND(MAX(($B84-3500)*{0.03,0.1,0.2,0.25,0.3,0.35,0.45}-{0,105,555,1005,2755,5505,13505},0),2)+LOOKUP(M$2/12,{0,1500.001,4500.001,9000.001,35000.001,55000.001,80000.001},{0.03,0.1,0.2,0.25,0.3,0.35,0.45})*M$2-LOOKUP(M$2/12,{0,1500.001,4500.001,9000.001,35000.001,55000.001,80000.001},{0,105,555,1005,2755,5505,13505})</f>
        <v>105600</v>
      </c>
      <c r="N84" s="27">
        <f>12*ROUND(MAX(($B84-3500)*{0.03,0.1,0.2,0.25,0.3,0.35,0.45}-{0,105,555,1005,2755,5505,13505},0),2)+LOOKUP(N$2/12,{0,1500.001,4500.001,9000.001,35000.001,55000.001,80000.001},{0.03,0.1,0.2,0.25,0.3,0.35,0.45})*N$2-LOOKUP(N$2/12,{0,1500.001,4500.001,9000.001,35000.001,55000.001,80000.001},{0,105,555,1005,2755,5505,13505})</f>
        <v>105615</v>
      </c>
      <c r="O84" s="27">
        <f>12*ROUND(MAX(($B84-3500)*{0.03,0.1,0.2,0.25,0.3,0.35,0.45}-{0,105,555,1005,2755,5505,13505},0),2)+LOOKUP(O$2/12,{0,1500.001,4500.001,9000.001,35000.001,55000.001,80000.001},{0.03,0.1,0.2,0.25,0.3,0.35,0.45})*O$2-LOOKUP(O$2/12,{0,1500.001,4500.001,9000.001,35000.001,55000.001,80000.001},{0,105,555,1005,2755,5505,13505})</f>
        <v>105630</v>
      </c>
      <c r="P84" s="27">
        <f>12*ROUND(MAX(($B84-3500)*{0.03,0.1,0.2,0.25,0.3,0.35,0.45}-{0,105,555,1005,2755,5505,13505},0),2)+LOOKUP(P$2/12,{0,1500.001,4500.001,9000.001,35000.001,55000.001,80000.001},{0.03,0.1,0.2,0.25,0.3,0.35,0.45})*P$2-LOOKUP(P$2/12,{0,1500.001,4500.001,9000.001,35000.001,55000.001,80000.001},{0,105,555,1005,2755,5505,13505})</f>
        <v>105645</v>
      </c>
      <c r="Q84" s="27">
        <f>12*ROUND(MAX(($B84-3500)*{0.03,0.1,0.2,0.25,0.3,0.35,0.45}-{0,105,555,1005,2755,5505,13505},0),2)+LOOKUP(Q$2/12,{0,1500.001,4500.001,9000.001,35000.001,55000.001,80000.001},{0.03,0.1,0.2,0.25,0.3,0.35,0.45})*Q$2-LOOKUP(Q$2/12,{0,1500.001,4500.001,9000.001,35000.001,55000.001,80000.001},{0,105,555,1005,2755,5505,13505})</f>
        <v>105660</v>
      </c>
      <c r="R84" s="27">
        <f>12*ROUND(MAX(($B84-3500)*{0.03,0.1,0.2,0.25,0.3,0.35,0.45}-{0,105,555,1005,2755,5505,13505},0),2)+LOOKUP(R$2/12,{0,1500.001,4500.001,9000.001,35000.001,55000.001,80000.001},{0.03,0.1,0.2,0.25,0.3,0.35,0.45})*R$2-LOOKUP(R$2/12,{0,1500.001,4500.001,9000.001,35000.001,55000.001,80000.001},{0,105,555,1005,2755,5505,13505})</f>
        <v>105675</v>
      </c>
      <c r="S84" s="27">
        <f>12*ROUND(MAX(($B84-3500)*{0.03,0.1,0.2,0.25,0.3,0.35,0.45}-{0,105,555,1005,2755,5505,13505},0),2)+LOOKUP(S$2/12,{0,1500.001,4500.001,9000.001,35000.001,55000.001,80000.001},{0.03,0.1,0.2,0.25,0.3,0.35,0.45})*S$2-LOOKUP(S$2/12,{0,1500.001,4500.001,9000.001,35000.001,55000.001,80000.001},{0,105,555,1005,2755,5505,13505})</f>
        <v>105690</v>
      </c>
      <c r="T84" s="2">
        <f>12*ROUND(MAX(($B84-3500)*{0.03,0.1,0.2,0.25,0.3,0.35,0.45}-{0,105,555,1005,2755,5505,13505},0),2)+LOOKUP(T$2/12,{0,1500.001,4500.001,9000.001,35000.001,55000.001,80000.001},{0.03,0.1,0.2,0.25,0.3,0.35,0.45})*T$2-LOOKUP(T$2/12,{0,1500.001,4500.001,9000.001,35000.001,55000.001,80000.001},{0,105,555,1005,2755,5505,13505})</f>
        <v>105705</v>
      </c>
      <c r="U84" s="2">
        <f>12*ROUND(MAX(($B84-3500)*{0.03,0.1,0.2,0.25,0.3,0.35,0.45}-{0,105,555,1005,2755,5505,13505},0),2)+LOOKUP(U$2/12,{0,1500.001,4500.001,9000.001,35000.001,55000.001,80000.001},{0.03,0.1,0.2,0.25,0.3,0.35,0.45})*U$2-LOOKUP(U$2/12,{0,1500.001,4500.001,9000.001,35000.001,55000.001,80000.001},{0,105,555,1005,2755,5505,13505})</f>
        <v>105720</v>
      </c>
      <c r="V84" s="2">
        <f>12*ROUND(MAX(($B84-3500)*{0.03,0.1,0.2,0.25,0.3,0.35,0.45}-{0,105,555,1005,2755,5505,13505},0),2)+LOOKUP(V$2/12,{0,1500.001,4500.001,9000.001,35000.001,55000.001,80000.001},{0.03,0.1,0.2,0.25,0.3,0.35,0.45})*V$2-LOOKUP(V$2/12,{0,1500.001,4500.001,9000.001,35000.001,55000.001,80000.001},{0,105,555,1005,2755,5505,13505})</f>
        <v>105735</v>
      </c>
      <c r="W84" s="2">
        <f>12*ROUND(MAX(($B84-3500)*{0.03,0.1,0.2,0.25,0.3,0.35,0.45}-{0,105,555,1005,2755,5505,13505},0),2)+LOOKUP(W$2/12,{0,1500.001,4500.001,9000.001,35000.001,55000.001,80000.001},{0.03,0.1,0.2,0.25,0.3,0.35,0.45})*W$2-LOOKUP(W$2/12,{0,1500.001,4500.001,9000.001,35000.001,55000.001,80000.001},{0,105,555,1005,2755,5505,13505})</f>
        <v>105750</v>
      </c>
      <c r="X84" s="2">
        <f>12*ROUND(MAX(($B84-3500)*{0.03,0.1,0.2,0.25,0.3,0.35,0.45}-{0,105,555,1005,2755,5505,13505},0),2)+LOOKUP(X$2/12,{0,1500.001,4500.001,9000.001,35000.001,55000.001,80000.001},{0.03,0.1,0.2,0.25,0.3,0.35,0.45})*X$2-LOOKUP(X$2/12,{0,1500.001,4500.001,9000.001,35000.001,55000.001,80000.001},{0,105,555,1005,2755,5505,13505})</f>
        <v>105765</v>
      </c>
      <c r="Y84" s="2">
        <f>12*ROUND(MAX(($B84-3500)*{0.03,0.1,0.2,0.25,0.3,0.35,0.45}-{0,105,555,1005,2755,5505,13505},0),2)+LOOKUP(Y$2/12,{0,1500.001,4500.001,9000.001,35000.001,55000.001,80000.001},{0.03,0.1,0.2,0.25,0.3,0.35,0.45})*Y$2-LOOKUP(Y$2/12,{0,1500.001,4500.001,9000.001,35000.001,55000.001,80000.001},{0,105,555,1005,2755,5505,13505})</f>
        <v>105780</v>
      </c>
      <c r="Z84" s="2">
        <f>12*ROUND(MAX(($B84-3500)*{0.03,0.1,0.2,0.25,0.3,0.35,0.45}-{0,105,555,1005,2755,5505,13505},0),2)+LOOKUP(Z$2/12,{0,1500.001,4500.001,9000.001,35000.001,55000.001,80000.001},{0.03,0.1,0.2,0.25,0.3,0.35,0.45})*Z$2-LOOKUP(Z$2/12,{0,1500.001,4500.001,9000.001,35000.001,55000.001,80000.001},{0,105,555,1005,2755,5505,13505})</f>
        <v>105795</v>
      </c>
      <c r="AA84" s="2">
        <f>12*ROUND(MAX(($B84-3500)*{0.03,0.1,0.2,0.25,0.3,0.35,0.45}-{0,105,555,1005,2755,5505,13505},0),2)+LOOKUP(AA$2/12,{0,1500.001,4500.001,9000.001,35000.001,55000.001,80000.001},{0.03,0.1,0.2,0.25,0.3,0.35,0.45})*AA$2-LOOKUP(AA$2/12,{0,1500.001,4500.001,9000.001,35000.001,55000.001,80000.001},{0,105,555,1005,2755,5505,13505})</f>
        <v>105810</v>
      </c>
      <c r="AB84" s="2">
        <f>12*ROUND(MAX(($B84-3500)*{0.03,0.1,0.2,0.25,0.3,0.35,0.45}-{0,105,555,1005,2755,5505,13505},0),2)+LOOKUP(AB$2/12,{0,1500.001,4500.001,9000.001,35000.001,55000.001,80000.001},{0.03,0.1,0.2,0.25,0.3,0.35,0.45})*AB$2-LOOKUP(AB$2/12,{0,1500.001,4500.001,9000.001,35000.001,55000.001,80000.001},{0,105,555,1005,2755,5505,13505})</f>
        <v>105825</v>
      </c>
      <c r="AC84" s="12">
        <f>12*ROUND(MAX(($B84-3500)*{0.03,0.1,0.2,0.25,0.3,0.35,0.45}-{0,105,555,1005,2755,5505,13505},0),2)+LOOKUP(AC$2/12,{0,1500.001,4500.001,9000.001,35000.001,55000.001,80000.001},{0.03,0.1,0.2,0.25,0.3,0.35,0.45})*AC$2-LOOKUP(AC$2/12,{0,1500.001,4500.001,9000.001,35000.001,55000.001,80000.001},{0,105,555,1005,2755,5505,13505})</f>
        <v>105840</v>
      </c>
      <c r="AD84" s="2">
        <f>12*ROUND(MAX(($B84-3500)*{0.03,0.1,0.2,0.25,0.3,0.35,0.45}-{0,105,555,1005,2755,5505,13505},0),2)+LOOKUP(AD$2/12,{0,1500.001,4500.001,9000.001,35000.001,55000.001,80000.001},{0.03,0.1,0.2,0.25,0.3,0.35,0.45})*AD$2-LOOKUP(AD$2/12,{0,1500.001,4500.001,9000.001,35000.001,55000.001,80000.001},{0,105,555,1005,2755,5505,13505})</f>
        <v>105870</v>
      </c>
      <c r="AE84" s="2">
        <f>12*ROUND(MAX(($B84-3500)*{0.03,0.1,0.2,0.25,0.3,0.35,0.45}-{0,105,555,1005,2755,5505,13505},0),2)+LOOKUP(AE$2/12,{0,1500.001,4500.001,9000.001,35000.001,55000.001,80000.001},{0.03,0.1,0.2,0.25,0.3,0.35,0.45})*AE$2-LOOKUP(AE$2/12,{0,1500.001,4500.001,9000.001,35000.001,55000.001,80000.001},{0,105,555,1005,2755,5505,13505})</f>
        <v>105900</v>
      </c>
      <c r="AF84" s="2">
        <f>12*ROUND(MAX(($B84-3500)*{0.03,0.1,0.2,0.25,0.3,0.35,0.45}-{0,105,555,1005,2755,5505,13505},0),2)+LOOKUP(AF$2/12,{0,1500.001,4500.001,9000.001,35000.001,55000.001,80000.001},{0.03,0.1,0.2,0.25,0.3,0.35,0.45})*AF$2-LOOKUP(AF$2/12,{0,1500.001,4500.001,9000.001,35000.001,55000.001,80000.001},{0,105,555,1005,2755,5505,13505})</f>
        <v>105930</v>
      </c>
      <c r="AG84" s="2">
        <f>12*ROUND(MAX(($B84-3500)*{0.03,0.1,0.2,0.25,0.3,0.35,0.45}-{0,105,555,1005,2755,5505,13505},0),2)+LOOKUP(AG$2/12,{0,1500.001,4500.001,9000.001,35000.001,55000.001,80000.001},{0.03,0.1,0.2,0.25,0.3,0.35,0.45})*AG$2-LOOKUP(AG$2/12,{0,1500.001,4500.001,9000.001,35000.001,55000.001,80000.001},{0,105,555,1005,2755,5505,13505})</f>
        <v>105960</v>
      </c>
      <c r="AH84" s="2">
        <f>12*ROUND(MAX(($B84-3500)*{0.03,0.1,0.2,0.25,0.3,0.35,0.45}-{0,105,555,1005,2755,5505,13505},0),2)+LOOKUP(AH$2/12,{0,1500.001,4500.001,9000.001,35000.001,55000.001,80000.001},{0.03,0.1,0.2,0.25,0.3,0.35,0.45})*AH$2-LOOKUP(AH$2/12,{0,1500.001,4500.001,9000.001,35000.001,55000.001,80000.001},{0,105,555,1005,2755,5505,13505})</f>
        <v>105990</v>
      </c>
      <c r="AI84" s="2">
        <f>12*ROUND(MAX(($B84-3500)*{0.03,0.1,0.2,0.25,0.3,0.35,0.45}-{0,105,555,1005,2755,5505,13505},0),2)+LOOKUP(AI$2/12,{0,1500.001,4500.001,9000.001,35000.001,55000.001,80000.001},{0.03,0.1,0.2,0.25,0.3,0.35,0.45})*AI$2-LOOKUP(AI$2/12,{0,1500.001,4500.001,9000.001,35000.001,55000.001,80000.001},{0,105,555,1005,2755,5505,13505})</f>
        <v>106020</v>
      </c>
      <c r="AJ84" s="2">
        <f>12*ROUND(MAX(($B84-3500)*{0.03,0.1,0.2,0.25,0.3,0.35,0.45}-{0,105,555,1005,2755,5505,13505},0),2)+LOOKUP(AJ$2/12,{0,1500.001,4500.001,9000.001,35000.001,55000.001,80000.001},{0.03,0.1,0.2,0.25,0.3,0.35,0.45})*AJ$2-LOOKUP(AJ$2/12,{0,1500.001,4500.001,9000.001,35000.001,55000.001,80000.001},{0,105,555,1005,2755,5505,13505})</f>
        <v>106050</v>
      </c>
      <c r="AK84" s="2">
        <f>12*ROUND(MAX(($B84-3500)*{0.03,0.1,0.2,0.25,0.3,0.35,0.45}-{0,105,555,1005,2755,5505,13505},0),2)+LOOKUP(AK$2/12,{0,1500.001,4500.001,9000.001,35000.001,55000.001,80000.001},{0.03,0.1,0.2,0.25,0.3,0.35,0.45})*AK$2-LOOKUP(AK$2/12,{0,1500.001,4500.001,9000.001,35000.001,55000.001,80000.001},{0,105,555,1005,2755,5505,13505})</f>
        <v>106080</v>
      </c>
      <c r="AL84" s="2">
        <f>12*ROUND(MAX(($B84-3500)*{0.03,0.1,0.2,0.25,0.3,0.35,0.45}-{0,105,555,1005,2755,5505,13505},0),2)+LOOKUP(AL$2/12,{0,1500.001,4500.001,9000.001,35000.001,55000.001,80000.001},{0.03,0.1,0.2,0.25,0.3,0.35,0.45})*AL$2-LOOKUP(AL$2/12,{0,1500.001,4500.001,9000.001,35000.001,55000.001,80000.001},{0,105,555,1005,2755,5505,13505})</f>
        <v>107335</v>
      </c>
      <c r="AM84" s="2">
        <f>12*ROUND(MAX(($B84-3500)*{0.03,0.1,0.2,0.25,0.3,0.35,0.45}-{0,105,555,1005,2755,5505,13505},0),2)+LOOKUP(AM$2/12,{0,1500.001,4500.001,9000.001,35000.001,55000.001,80000.001},{0.03,0.1,0.2,0.25,0.3,0.35,0.45})*AM$2-LOOKUP(AM$2/12,{0,1500.001,4500.001,9000.001,35000.001,55000.001,80000.001},{0,105,555,1005,2755,5505,13505})</f>
        <v>107435</v>
      </c>
      <c r="AN84" s="2">
        <f>12*ROUND(MAX(($B84-3500)*{0.03,0.1,0.2,0.25,0.3,0.35,0.45}-{0,105,555,1005,2755,5505,13505},0),2)+LOOKUP(AN$2/12,{0,1500.001,4500.001,9000.001,35000.001,55000.001,80000.001},{0.03,0.1,0.2,0.25,0.3,0.35,0.45})*AN$2-LOOKUP(AN$2/12,{0,1500.001,4500.001,9000.001,35000.001,55000.001,80000.001},{0,105,555,1005,2755,5505,13505})</f>
        <v>107635</v>
      </c>
      <c r="AO84" s="2">
        <f>12*ROUND(MAX(($B84-3500)*{0.03,0.1,0.2,0.25,0.3,0.35,0.45}-{0,105,555,1005,2755,5505,13505},0),2)+LOOKUP(AO$2/12,{0,1500.001,4500.001,9000.001,35000.001,55000.001,80000.001},{0.03,0.1,0.2,0.25,0.3,0.35,0.45})*AO$2-LOOKUP(AO$2/12,{0,1500.001,4500.001,9000.001,35000.001,55000.001,80000.001},{0,105,555,1005,2755,5505,13505})</f>
        <v>107835</v>
      </c>
      <c r="AP84" s="2">
        <f>12*ROUND(MAX(($B84-3500)*{0.03,0.1,0.2,0.25,0.3,0.35,0.45}-{0,105,555,1005,2755,5505,13505},0),2)+LOOKUP(AP$2/12,{0,1500.001,4500.001,9000.001,35000.001,55000.001,80000.001},{0.03,0.1,0.2,0.25,0.3,0.35,0.45})*AP$2-LOOKUP(AP$2/12,{0,1500.001,4500.001,9000.001,35000.001,55000.001,80000.001},{0,105,555,1005,2755,5505,13505})</f>
        <v>108035</v>
      </c>
      <c r="AQ84" s="2">
        <f>12*ROUND(MAX(($B84-3500)*{0.03,0.1,0.2,0.25,0.3,0.35,0.45}-{0,105,555,1005,2755,5505,13505},0),2)+LOOKUP(AQ$2/12,{0,1500.001,4500.001,9000.001,35000.001,55000.001,80000.001},{0.03,0.1,0.2,0.25,0.3,0.35,0.45})*AQ$2-LOOKUP(AQ$2/12,{0,1500.001,4500.001,9000.001,35000.001,55000.001,80000.001},{0,105,555,1005,2755,5505,13505})</f>
        <v>108235</v>
      </c>
      <c r="AR84" s="2">
        <f>12*ROUND(MAX(($B84-3500)*{0.03,0.1,0.2,0.25,0.3,0.35,0.45}-{0,105,555,1005,2755,5505,13505},0),2)+LOOKUP(AR$2/12,{0,1500.001,4500.001,9000.001,35000.001,55000.001,80000.001},{0.03,0.1,0.2,0.25,0.3,0.35,0.45})*AR$2-LOOKUP(AR$2/12,{0,1500.001,4500.001,9000.001,35000.001,55000.001,80000.001},{0,105,555,1005,2755,5505,13505})</f>
        <v>108435</v>
      </c>
      <c r="AS84" s="2">
        <f>12*ROUND(MAX(($B84-3500)*{0.03,0.1,0.2,0.25,0.3,0.35,0.45}-{0,105,555,1005,2755,5505,13505},0),2)+LOOKUP(AS$2/12,{0,1500.001,4500.001,9000.001,35000.001,55000.001,80000.001},{0.03,0.1,0.2,0.25,0.3,0.35,0.45})*AS$2-LOOKUP(AS$2/12,{0,1500.001,4500.001,9000.001,35000.001,55000.001,80000.001},{0,105,555,1005,2755,5505,13505})</f>
        <v>108935</v>
      </c>
      <c r="AT84" s="12">
        <f>12*ROUND(MAX(($B84-3500)*{0.03,0.1,0.2,0.25,0.3,0.35,0.45}-{0,105,555,1005,2755,5505,13505},0),2)+LOOKUP(AT$2/12,{0,1500.001,4500.001,9000.001,35000.001,55000.001,80000.001},{0.03,0.1,0.2,0.25,0.3,0.35,0.45})*AT$2-LOOKUP(AT$2/12,{0,1500.001,4500.001,9000.001,35000.001,55000.001,80000.001},{0,105,555,1005,2755,5505,13505})</f>
        <v>109435</v>
      </c>
      <c r="AU84" s="2">
        <f>12*ROUND(MAX(($B84-3500)*{0.03,0.1,0.2,0.25,0.3,0.35,0.45}-{0,105,555,1005,2755,5505,13505},0),2)+LOOKUP(AU$2/12,{0,1500.001,4500.001,9000.001,35000.001,55000.001,80000.001},{0.03,0.1,0.2,0.25,0.3,0.35,0.45})*AU$2-LOOKUP(AU$2/12,{0,1500.001,4500.001,9000.001,35000.001,55000.001,80000.001},{0,105,555,1005,2755,5505,13505})</f>
        <v>109935</v>
      </c>
      <c r="AV84" s="2">
        <f>12*ROUND(MAX(($B84-3500)*{0.03,0.1,0.2,0.25,0.3,0.35,0.45}-{0,105,555,1005,2755,5505,13505},0),2)+LOOKUP(AV$2/12,{0,1500.001,4500.001,9000.001,35000.001,55000.001,80000.001},{0.03,0.1,0.2,0.25,0.3,0.35,0.45})*AV$2-LOOKUP(AV$2/12,{0,1500.001,4500.001,9000.001,35000.001,55000.001,80000.001},{0,105,555,1005,2755,5505,13505})</f>
        <v>110435</v>
      </c>
      <c r="AW84" s="2">
        <f>12*ROUND(MAX(($B84-3500)*{0.03,0.1,0.2,0.25,0.3,0.35,0.45}-{0,105,555,1005,2755,5505,13505},0),2)+LOOKUP(AW$2/12,{0,1500.001,4500.001,9000.001,35000.001,55000.001,80000.001},{0.03,0.1,0.2,0.25,0.3,0.35,0.45})*AW$2-LOOKUP(AW$2/12,{0,1500.001,4500.001,9000.001,35000.001,55000.001,80000.001},{0,105,555,1005,2755,5505,13505})</f>
        <v>115985</v>
      </c>
      <c r="AX84" s="2">
        <f>12*ROUND(MAX(($B84-3500)*{0.03,0.1,0.2,0.25,0.3,0.35,0.45}-{0,105,555,1005,2755,5505,13505},0),2)+LOOKUP(AX$2/12,{0,1500.001,4500.001,9000.001,35000.001,55000.001,80000.001},{0.03,0.1,0.2,0.25,0.3,0.35,0.45})*AX$2-LOOKUP(AX$2/12,{0,1500.001,4500.001,9000.001,35000.001,55000.001,80000.001},{0,105,555,1005,2755,5505,13505})</f>
        <v>116985</v>
      </c>
      <c r="AY84" s="2">
        <f>12*ROUND(MAX(($B84-3500)*{0.03,0.1,0.2,0.25,0.3,0.35,0.45}-{0,105,555,1005,2755,5505,13505},0),2)+LOOKUP(AY$2/12,{0,1500.001,4500.001,9000.001,35000.001,55000.001,80000.001},{0.03,0.1,0.2,0.25,0.3,0.35,0.45})*AY$2-LOOKUP(AY$2/12,{0,1500.001,4500.001,9000.001,35000.001,55000.001,80000.001},{0,105,555,1005,2755,5505,13505})</f>
        <v>117985</v>
      </c>
      <c r="AZ84" s="2">
        <f>12*ROUND(MAX(($B84-3500)*{0.03,0.1,0.2,0.25,0.3,0.35,0.45}-{0,105,555,1005,2755,5505,13505},0),2)+LOOKUP(AZ$2/12,{0,1500.001,4500.001,9000.001,35000.001,55000.001,80000.001},{0.03,0.1,0.2,0.25,0.3,0.35,0.45})*AZ$2-LOOKUP(AZ$2/12,{0,1500.001,4500.001,9000.001,35000.001,55000.001,80000.001},{0,105,555,1005,2755,5505,13505})</f>
        <v>118985</v>
      </c>
      <c r="BA84" s="2">
        <f>12*ROUND(MAX(($B84-3500)*{0.03,0.1,0.2,0.25,0.3,0.35,0.45}-{0,105,555,1005,2755,5505,13505},0),2)+LOOKUP(BA$2/12,{0,1500.001,4500.001,9000.001,35000.001,55000.001,80000.001},{0.03,0.1,0.2,0.25,0.3,0.35,0.45})*BA$2-LOOKUP(BA$2/12,{0,1500.001,4500.001,9000.001,35000.001,55000.001,80000.001},{0,105,555,1005,2755,5505,13505})</f>
        <v>119985</v>
      </c>
      <c r="BB84" s="2">
        <f>12*ROUND(MAX(($B84-3500)*{0.03,0.1,0.2,0.25,0.3,0.35,0.45}-{0,105,555,1005,2755,5505,13505},0),2)+LOOKUP(BB$2/12,{0,1500.001,4500.001,9000.001,35000.001,55000.001,80000.001},{0.03,0.1,0.2,0.25,0.3,0.35,0.45})*BB$2-LOOKUP(BB$2/12,{0,1500.001,4500.001,9000.001,35000.001,55000.001,80000.001},{0,105,555,1005,2755,5505,13505})</f>
        <v>120985</v>
      </c>
      <c r="BC84" s="2">
        <f>12*ROUND(MAX(($B84-3500)*{0.03,0.1,0.2,0.25,0.3,0.35,0.45}-{0,105,555,1005,2755,5505,13505},0),2)+LOOKUP(BC$2/12,{0,1500.001,4500.001,9000.001,35000.001,55000.001,80000.001},{0.03,0.1,0.2,0.25,0.3,0.35,0.45})*BC$2-LOOKUP(BC$2/12,{0,1500.001,4500.001,9000.001,35000.001,55000.001,80000.001},{0,105,555,1005,2755,5505,13505})</f>
        <v>121985</v>
      </c>
      <c r="BD84" s="2">
        <f>12*ROUND(MAX(($B84-3500)*{0.03,0.1,0.2,0.25,0.3,0.35,0.45}-{0,105,555,1005,2755,5505,13505},0),2)+LOOKUP(BD$2/12,{0,1500.001,4500.001,9000.001,35000.001,55000.001,80000.001},{0.03,0.1,0.2,0.25,0.3,0.35,0.45})*BD$2-LOOKUP(BD$2/12,{0,1500.001,4500.001,9000.001,35000.001,55000.001,80000.001},{0,105,555,1005,2755,5505,13505})</f>
        <v>122985</v>
      </c>
      <c r="BE84" s="2">
        <f>12*ROUND(MAX(($B84-3500)*{0.03,0.1,0.2,0.25,0.3,0.35,0.45}-{0,105,555,1005,2755,5505,13505},0),2)+LOOKUP(BE$2/12,{0,1500.001,4500.001,9000.001,35000.001,55000.001,80000.001},{0.03,0.1,0.2,0.25,0.3,0.35,0.45})*BE$2-LOOKUP(BE$2/12,{0,1500.001,4500.001,9000.001,35000.001,55000.001,80000.001},{0,105,555,1005,2755,5505,13505})</f>
        <v>123985</v>
      </c>
      <c r="BF84" s="2">
        <f>12*ROUND(MAX(($B84-3500)*{0.03,0.1,0.2,0.25,0.3,0.35,0.45}-{0,105,555,1005,2755,5505,13505},0),2)+LOOKUP(BF$2/12,{0,1500.001,4500.001,9000.001,35000.001,55000.001,80000.001},{0.03,0.1,0.2,0.25,0.3,0.35,0.45})*BF$2-LOOKUP(BF$2/12,{0,1500.001,4500.001,9000.001,35000.001,55000.001,80000.001},{0,105,555,1005,2755,5505,13505})</f>
        <v>124985</v>
      </c>
    </row>
    <row r="85" spans="1:58">
      <c r="A85" s="21"/>
      <c r="B85" s="22">
        <v>44000</v>
      </c>
      <c r="C85" s="27">
        <f>12*ROUND(MAX(($B85-3500)*{0.03,0.1,0.2,0.25,0.3,0.35,0.45}-{0,105,555,1005,2755,5505,13505},0),2)+LOOKUP(C$2/12,{0,1500.001,4500.001,9000.001,35000.001,55000.001,80000.001},{0.03,0.1,0.2,0.25,0.3,0.35,0.45})*C$2-LOOKUP(C$2/12,{0,1500.001,4500.001,9000.001,35000.001,55000.001,80000.001},{0,105,555,1005,2755,5505,13505})</f>
        <v>112740</v>
      </c>
      <c r="D85" s="27">
        <f>12*ROUND(MAX(($B85-3500)*{0.03,0.1,0.2,0.25,0.3,0.35,0.45}-{0,105,555,1005,2755,5505,13505},0),2)+LOOKUP(D$2/12,{0,1500.001,4500.001,9000.001,35000.001,55000.001,80000.001},{0.03,0.1,0.2,0.25,0.3,0.35,0.45})*D$2-LOOKUP(D$2/12,{0,1500.001,4500.001,9000.001,35000.001,55000.001,80000.001},{0,105,555,1005,2755,5505,13505})</f>
        <v>112746</v>
      </c>
      <c r="E85" s="27">
        <f>12*ROUND(MAX(($B85-3500)*{0.03,0.1,0.2,0.25,0.3,0.35,0.45}-{0,105,555,1005,2755,5505,13505},0),2)+LOOKUP(E$2/12,{0,1500.001,4500.001,9000.001,35000.001,55000.001,80000.001},{0.03,0.1,0.2,0.25,0.3,0.35,0.45})*E$2-LOOKUP(E$2/12,{0,1500.001,4500.001,9000.001,35000.001,55000.001,80000.001},{0,105,555,1005,2755,5505,13505})</f>
        <v>112752</v>
      </c>
      <c r="F85" s="27">
        <f>12*ROUND(MAX(($B85-3500)*{0.03,0.1,0.2,0.25,0.3,0.35,0.45}-{0,105,555,1005,2755,5505,13505},0),2)+LOOKUP(F$2/12,{0,1500.001,4500.001,9000.001,35000.001,55000.001,80000.001},{0.03,0.1,0.2,0.25,0.3,0.35,0.45})*F$2-LOOKUP(F$2/12,{0,1500.001,4500.001,9000.001,35000.001,55000.001,80000.001},{0,105,555,1005,2755,5505,13505})</f>
        <v>112758</v>
      </c>
      <c r="G85" s="27">
        <f>12*ROUND(MAX(($B85-3500)*{0.03,0.1,0.2,0.25,0.3,0.35,0.45}-{0,105,555,1005,2755,5505,13505},0),2)+LOOKUP(G$2/12,{0,1500.001,4500.001,9000.001,35000.001,55000.001,80000.001},{0.03,0.1,0.2,0.25,0.3,0.35,0.45})*G$2-LOOKUP(G$2/12,{0,1500.001,4500.001,9000.001,35000.001,55000.001,80000.001},{0,105,555,1005,2755,5505,13505})</f>
        <v>112764</v>
      </c>
      <c r="H85" s="27">
        <f>12*ROUND(MAX(($B85-3500)*{0.03,0.1,0.2,0.25,0.3,0.35,0.45}-{0,105,555,1005,2755,5505,13505},0),2)+LOOKUP(H$2/12,{0,1500.001,4500.001,9000.001,35000.001,55000.001,80000.001},{0.03,0.1,0.2,0.25,0.3,0.35,0.45})*H$2-LOOKUP(H$2/12,{0,1500.001,4500.001,9000.001,35000.001,55000.001,80000.001},{0,105,555,1005,2755,5505,13505})</f>
        <v>112770</v>
      </c>
      <c r="I85" s="27">
        <f>12*ROUND(MAX(($B85-3500)*{0.03,0.1,0.2,0.25,0.3,0.35,0.45}-{0,105,555,1005,2755,5505,13505},0),2)+LOOKUP(I$2/12,{0,1500.001,4500.001,9000.001,35000.001,55000.001,80000.001},{0.03,0.1,0.2,0.25,0.3,0.35,0.45})*I$2-LOOKUP(I$2/12,{0,1500.001,4500.001,9000.001,35000.001,55000.001,80000.001},{0,105,555,1005,2755,5505,13505})</f>
        <v>112776</v>
      </c>
      <c r="J85" s="27">
        <f>12*ROUND(MAX(($B85-3500)*{0.03,0.1,0.2,0.25,0.3,0.35,0.45}-{0,105,555,1005,2755,5505,13505},0),2)+LOOKUP(J$2/12,{0,1500.001,4500.001,9000.001,35000.001,55000.001,80000.001},{0.03,0.1,0.2,0.25,0.3,0.35,0.45})*J$2-LOOKUP(J$2/12,{0,1500.001,4500.001,9000.001,35000.001,55000.001,80000.001},{0,105,555,1005,2755,5505,13505})</f>
        <v>112782</v>
      </c>
      <c r="K85" s="27">
        <f>12*ROUND(MAX(($B85-3500)*{0.03,0.1,0.2,0.25,0.3,0.35,0.45}-{0,105,555,1005,2755,5505,13505},0),2)+LOOKUP(K$2/12,{0,1500.001,4500.001,9000.001,35000.001,55000.001,80000.001},{0.03,0.1,0.2,0.25,0.3,0.35,0.45})*K$2-LOOKUP(K$2/12,{0,1500.001,4500.001,9000.001,35000.001,55000.001,80000.001},{0,105,555,1005,2755,5505,13505})</f>
        <v>112788</v>
      </c>
      <c r="L85" s="27">
        <f>12*ROUND(MAX(($B85-3500)*{0.03,0.1,0.2,0.25,0.3,0.35,0.45}-{0,105,555,1005,2755,5505,13505},0),2)+LOOKUP(L$2/12,{0,1500.001,4500.001,9000.001,35000.001,55000.001,80000.001},{0.03,0.1,0.2,0.25,0.3,0.35,0.45})*L$2-LOOKUP(L$2/12,{0,1500.001,4500.001,9000.001,35000.001,55000.001,80000.001},{0,105,555,1005,2755,5505,13505})</f>
        <v>112794</v>
      </c>
      <c r="M85" s="13">
        <f>12*ROUND(MAX(($B85-3500)*{0.03,0.1,0.2,0.25,0.3,0.35,0.45}-{0,105,555,1005,2755,5505,13505},0),2)+LOOKUP(M$2/12,{0,1500.001,4500.001,9000.001,35000.001,55000.001,80000.001},{0.03,0.1,0.2,0.25,0.3,0.35,0.45})*M$2-LOOKUP(M$2/12,{0,1500.001,4500.001,9000.001,35000.001,55000.001,80000.001},{0,105,555,1005,2755,5505,13505})</f>
        <v>112800</v>
      </c>
      <c r="N85" s="27">
        <f>12*ROUND(MAX(($B85-3500)*{0.03,0.1,0.2,0.25,0.3,0.35,0.45}-{0,105,555,1005,2755,5505,13505},0),2)+LOOKUP(N$2/12,{0,1500.001,4500.001,9000.001,35000.001,55000.001,80000.001},{0.03,0.1,0.2,0.25,0.3,0.35,0.45})*N$2-LOOKUP(N$2/12,{0,1500.001,4500.001,9000.001,35000.001,55000.001,80000.001},{0,105,555,1005,2755,5505,13505})</f>
        <v>112815</v>
      </c>
      <c r="O85" s="27">
        <f>12*ROUND(MAX(($B85-3500)*{0.03,0.1,0.2,0.25,0.3,0.35,0.45}-{0,105,555,1005,2755,5505,13505},0),2)+LOOKUP(O$2/12,{0,1500.001,4500.001,9000.001,35000.001,55000.001,80000.001},{0.03,0.1,0.2,0.25,0.3,0.35,0.45})*O$2-LOOKUP(O$2/12,{0,1500.001,4500.001,9000.001,35000.001,55000.001,80000.001},{0,105,555,1005,2755,5505,13505})</f>
        <v>112830</v>
      </c>
      <c r="P85" s="27">
        <f>12*ROUND(MAX(($B85-3500)*{0.03,0.1,0.2,0.25,0.3,0.35,0.45}-{0,105,555,1005,2755,5505,13505},0),2)+LOOKUP(P$2/12,{0,1500.001,4500.001,9000.001,35000.001,55000.001,80000.001},{0.03,0.1,0.2,0.25,0.3,0.35,0.45})*P$2-LOOKUP(P$2/12,{0,1500.001,4500.001,9000.001,35000.001,55000.001,80000.001},{0,105,555,1005,2755,5505,13505})</f>
        <v>112845</v>
      </c>
      <c r="Q85" s="27">
        <f>12*ROUND(MAX(($B85-3500)*{0.03,0.1,0.2,0.25,0.3,0.35,0.45}-{0,105,555,1005,2755,5505,13505},0),2)+LOOKUP(Q$2/12,{0,1500.001,4500.001,9000.001,35000.001,55000.001,80000.001},{0.03,0.1,0.2,0.25,0.3,0.35,0.45})*Q$2-LOOKUP(Q$2/12,{0,1500.001,4500.001,9000.001,35000.001,55000.001,80000.001},{0,105,555,1005,2755,5505,13505})</f>
        <v>112860</v>
      </c>
      <c r="R85" s="27">
        <f>12*ROUND(MAX(($B85-3500)*{0.03,0.1,0.2,0.25,0.3,0.35,0.45}-{0,105,555,1005,2755,5505,13505},0),2)+LOOKUP(R$2/12,{0,1500.001,4500.001,9000.001,35000.001,55000.001,80000.001},{0.03,0.1,0.2,0.25,0.3,0.35,0.45})*R$2-LOOKUP(R$2/12,{0,1500.001,4500.001,9000.001,35000.001,55000.001,80000.001},{0,105,555,1005,2755,5505,13505})</f>
        <v>112875</v>
      </c>
      <c r="S85" s="27">
        <f>12*ROUND(MAX(($B85-3500)*{0.03,0.1,0.2,0.25,0.3,0.35,0.45}-{0,105,555,1005,2755,5505,13505},0),2)+LOOKUP(S$2/12,{0,1500.001,4500.001,9000.001,35000.001,55000.001,80000.001},{0.03,0.1,0.2,0.25,0.3,0.35,0.45})*S$2-LOOKUP(S$2/12,{0,1500.001,4500.001,9000.001,35000.001,55000.001,80000.001},{0,105,555,1005,2755,5505,13505})</f>
        <v>112890</v>
      </c>
      <c r="T85" s="2">
        <f>12*ROUND(MAX(($B85-3500)*{0.03,0.1,0.2,0.25,0.3,0.35,0.45}-{0,105,555,1005,2755,5505,13505},0),2)+LOOKUP(T$2/12,{0,1500.001,4500.001,9000.001,35000.001,55000.001,80000.001},{0.03,0.1,0.2,0.25,0.3,0.35,0.45})*T$2-LOOKUP(T$2/12,{0,1500.001,4500.001,9000.001,35000.001,55000.001,80000.001},{0,105,555,1005,2755,5505,13505})</f>
        <v>112905</v>
      </c>
      <c r="U85" s="2">
        <f>12*ROUND(MAX(($B85-3500)*{0.03,0.1,0.2,0.25,0.3,0.35,0.45}-{0,105,555,1005,2755,5505,13505},0),2)+LOOKUP(U$2/12,{0,1500.001,4500.001,9000.001,35000.001,55000.001,80000.001},{0.03,0.1,0.2,0.25,0.3,0.35,0.45})*U$2-LOOKUP(U$2/12,{0,1500.001,4500.001,9000.001,35000.001,55000.001,80000.001},{0,105,555,1005,2755,5505,13505})</f>
        <v>112920</v>
      </c>
      <c r="V85" s="2">
        <f>12*ROUND(MAX(($B85-3500)*{0.03,0.1,0.2,0.25,0.3,0.35,0.45}-{0,105,555,1005,2755,5505,13505},0),2)+LOOKUP(V$2/12,{0,1500.001,4500.001,9000.001,35000.001,55000.001,80000.001},{0.03,0.1,0.2,0.25,0.3,0.35,0.45})*V$2-LOOKUP(V$2/12,{0,1500.001,4500.001,9000.001,35000.001,55000.001,80000.001},{0,105,555,1005,2755,5505,13505})</f>
        <v>112935</v>
      </c>
      <c r="W85" s="2">
        <f>12*ROUND(MAX(($B85-3500)*{0.03,0.1,0.2,0.25,0.3,0.35,0.45}-{0,105,555,1005,2755,5505,13505},0),2)+LOOKUP(W$2/12,{0,1500.001,4500.001,9000.001,35000.001,55000.001,80000.001},{0.03,0.1,0.2,0.25,0.3,0.35,0.45})*W$2-LOOKUP(W$2/12,{0,1500.001,4500.001,9000.001,35000.001,55000.001,80000.001},{0,105,555,1005,2755,5505,13505})</f>
        <v>112950</v>
      </c>
      <c r="X85" s="2">
        <f>12*ROUND(MAX(($B85-3500)*{0.03,0.1,0.2,0.25,0.3,0.35,0.45}-{0,105,555,1005,2755,5505,13505},0),2)+LOOKUP(X$2/12,{0,1500.001,4500.001,9000.001,35000.001,55000.001,80000.001},{0.03,0.1,0.2,0.25,0.3,0.35,0.45})*X$2-LOOKUP(X$2/12,{0,1500.001,4500.001,9000.001,35000.001,55000.001,80000.001},{0,105,555,1005,2755,5505,13505})</f>
        <v>112965</v>
      </c>
      <c r="Y85" s="2">
        <f>12*ROUND(MAX(($B85-3500)*{0.03,0.1,0.2,0.25,0.3,0.35,0.45}-{0,105,555,1005,2755,5505,13505},0),2)+LOOKUP(Y$2/12,{0,1500.001,4500.001,9000.001,35000.001,55000.001,80000.001},{0.03,0.1,0.2,0.25,0.3,0.35,0.45})*Y$2-LOOKUP(Y$2/12,{0,1500.001,4500.001,9000.001,35000.001,55000.001,80000.001},{0,105,555,1005,2755,5505,13505})</f>
        <v>112980</v>
      </c>
      <c r="Z85" s="2">
        <f>12*ROUND(MAX(($B85-3500)*{0.03,0.1,0.2,0.25,0.3,0.35,0.45}-{0,105,555,1005,2755,5505,13505},0),2)+LOOKUP(Z$2/12,{0,1500.001,4500.001,9000.001,35000.001,55000.001,80000.001},{0.03,0.1,0.2,0.25,0.3,0.35,0.45})*Z$2-LOOKUP(Z$2/12,{0,1500.001,4500.001,9000.001,35000.001,55000.001,80000.001},{0,105,555,1005,2755,5505,13505})</f>
        <v>112995</v>
      </c>
      <c r="AA85" s="2">
        <f>12*ROUND(MAX(($B85-3500)*{0.03,0.1,0.2,0.25,0.3,0.35,0.45}-{0,105,555,1005,2755,5505,13505},0),2)+LOOKUP(AA$2/12,{0,1500.001,4500.001,9000.001,35000.001,55000.001,80000.001},{0.03,0.1,0.2,0.25,0.3,0.35,0.45})*AA$2-LOOKUP(AA$2/12,{0,1500.001,4500.001,9000.001,35000.001,55000.001,80000.001},{0,105,555,1005,2755,5505,13505})</f>
        <v>113010</v>
      </c>
      <c r="AB85" s="2">
        <f>12*ROUND(MAX(($B85-3500)*{0.03,0.1,0.2,0.25,0.3,0.35,0.45}-{0,105,555,1005,2755,5505,13505},0),2)+LOOKUP(AB$2/12,{0,1500.001,4500.001,9000.001,35000.001,55000.001,80000.001},{0.03,0.1,0.2,0.25,0.3,0.35,0.45})*AB$2-LOOKUP(AB$2/12,{0,1500.001,4500.001,9000.001,35000.001,55000.001,80000.001},{0,105,555,1005,2755,5505,13505})</f>
        <v>113025</v>
      </c>
      <c r="AC85" s="12">
        <f>12*ROUND(MAX(($B85-3500)*{0.03,0.1,0.2,0.25,0.3,0.35,0.45}-{0,105,555,1005,2755,5505,13505},0),2)+LOOKUP(AC$2/12,{0,1500.001,4500.001,9000.001,35000.001,55000.001,80000.001},{0.03,0.1,0.2,0.25,0.3,0.35,0.45})*AC$2-LOOKUP(AC$2/12,{0,1500.001,4500.001,9000.001,35000.001,55000.001,80000.001},{0,105,555,1005,2755,5505,13505})</f>
        <v>113040</v>
      </c>
      <c r="AD85" s="2">
        <f>12*ROUND(MAX(($B85-3500)*{0.03,0.1,0.2,0.25,0.3,0.35,0.45}-{0,105,555,1005,2755,5505,13505},0),2)+LOOKUP(AD$2/12,{0,1500.001,4500.001,9000.001,35000.001,55000.001,80000.001},{0.03,0.1,0.2,0.25,0.3,0.35,0.45})*AD$2-LOOKUP(AD$2/12,{0,1500.001,4500.001,9000.001,35000.001,55000.001,80000.001},{0,105,555,1005,2755,5505,13505})</f>
        <v>113070</v>
      </c>
      <c r="AE85" s="2">
        <f>12*ROUND(MAX(($B85-3500)*{0.03,0.1,0.2,0.25,0.3,0.35,0.45}-{0,105,555,1005,2755,5505,13505},0),2)+LOOKUP(AE$2/12,{0,1500.001,4500.001,9000.001,35000.001,55000.001,80000.001},{0.03,0.1,0.2,0.25,0.3,0.35,0.45})*AE$2-LOOKUP(AE$2/12,{0,1500.001,4500.001,9000.001,35000.001,55000.001,80000.001},{0,105,555,1005,2755,5505,13505})</f>
        <v>113100</v>
      </c>
      <c r="AF85" s="2">
        <f>12*ROUND(MAX(($B85-3500)*{0.03,0.1,0.2,0.25,0.3,0.35,0.45}-{0,105,555,1005,2755,5505,13505},0),2)+LOOKUP(AF$2/12,{0,1500.001,4500.001,9000.001,35000.001,55000.001,80000.001},{0.03,0.1,0.2,0.25,0.3,0.35,0.45})*AF$2-LOOKUP(AF$2/12,{0,1500.001,4500.001,9000.001,35000.001,55000.001,80000.001},{0,105,555,1005,2755,5505,13505})</f>
        <v>113130</v>
      </c>
      <c r="AG85" s="2">
        <f>12*ROUND(MAX(($B85-3500)*{0.03,0.1,0.2,0.25,0.3,0.35,0.45}-{0,105,555,1005,2755,5505,13505},0),2)+LOOKUP(AG$2/12,{0,1500.001,4500.001,9000.001,35000.001,55000.001,80000.001},{0.03,0.1,0.2,0.25,0.3,0.35,0.45})*AG$2-LOOKUP(AG$2/12,{0,1500.001,4500.001,9000.001,35000.001,55000.001,80000.001},{0,105,555,1005,2755,5505,13505})</f>
        <v>113160</v>
      </c>
      <c r="AH85" s="2">
        <f>12*ROUND(MAX(($B85-3500)*{0.03,0.1,0.2,0.25,0.3,0.35,0.45}-{0,105,555,1005,2755,5505,13505},0),2)+LOOKUP(AH$2/12,{0,1500.001,4500.001,9000.001,35000.001,55000.001,80000.001},{0.03,0.1,0.2,0.25,0.3,0.35,0.45})*AH$2-LOOKUP(AH$2/12,{0,1500.001,4500.001,9000.001,35000.001,55000.001,80000.001},{0,105,555,1005,2755,5505,13505})</f>
        <v>113190</v>
      </c>
      <c r="AI85" s="2">
        <f>12*ROUND(MAX(($B85-3500)*{0.03,0.1,0.2,0.25,0.3,0.35,0.45}-{0,105,555,1005,2755,5505,13505},0),2)+LOOKUP(AI$2/12,{0,1500.001,4500.001,9000.001,35000.001,55000.001,80000.001},{0.03,0.1,0.2,0.25,0.3,0.35,0.45})*AI$2-LOOKUP(AI$2/12,{0,1500.001,4500.001,9000.001,35000.001,55000.001,80000.001},{0,105,555,1005,2755,5505,13505})</f>
        <v>113220</v>
      </c>
      <c r="AJ85" s="2">
        <f>12*ROUND(MAX(($B85-3500)*{0.03,0.1,0.2,0.25,0.3,0.35,0.45}-{0,105,555,1005,2755,5505,13505},0),2)+LOOKUP(AJ$2/12,{0,1500.001,4500.001,9000.001,35000.001,55000.001,80000.001},{0.03,0.1,0.2,0.25,0.3,0.35,0.45})*AJ$2-LOOKUP(AJ$2/12,{0,1500.001,4500.001,9000.001,35000.001,55000.001,80000.001},{0,105,555,1005,2755,5505,13505})</f>
        <v>113250</v>
      </c>
      <c r="AK85" s="2">
        <f>12*ROUND(MAX(($B85-3500)*{0.03,0.1,0.2,0.25,0.3,0.35,0.45}-{0,105,555,1005,2755,5505,13505},0),2)+LOOKUP(AK$2/12,{0,1500.001,4500.001,9000.001,35000.001,55000.001,80000.001},{0.03,0.1,0.2,0.25,0.3,0.35,0.45})*AK$2-LOOKUP(AK$2/12,{0,1500.001,4500.001,9000.001,35000.001,55000.001,80000.001},{0,105,555,1005,2755,5505,13505})</f>
        <v>113280</v>
      </c>
      <c r="AL85" s="2">
        <f>12*ROUND(MAX(($B85-3500)*{0.03,0.1,0.2,0.25,0.3,0.35,0.45}-{0,105,555,1005,2755,5505,13505},0),2)+LOOKUP(AL$2/12,{0,1500.001,4500.001,9000.001,35000.001,55000.001,80000.001},{0.03,0.1,0.2,0.25,0.3,0.35,0.45})*AL$2-LOOKUP(AL$2/12,{0,1500.001,4500.001,9000.001,35000.001,55000.001,80000.001},{0,105,555,1005,2755,5505,13505})</f>
        <v>114535</v>
      </c>
      <c r="AM85" s="2">
        <f>12*ROUND(MAX(($B85-3500)*{0.03,0.1,0.2,0.25,0.3,0.35,0.45}-{0,105,555,1005,2755,5505,13505},0),2)+LOOKUP(AM$2/12,{0,1500.001,4500.001,9000.001,35000.001,55000.001,80000.001},{0.03,0.1,0.2,0.25,0.3,0.35,0.45})*AM$2-LOOKUP(AM$2/12,{0,1500.001,4500.001,9000.001,35000.001,55000.001,80000.001},{0,105,555,1005,2755,5505,13505})</f>
        <v>114635</v>
      </c>
      <c r="AN85" s="2">
        <f>12*ROUND(MAX(($B85-3500)*{0.03,0.1,0.2,0.25,0.3,0.35,0.45}-{0,105,555,1005,2755,5505,13505},0),2)+LOOKUP(AN$2/12,{0,1500.001,4500.001,9000.001,35000.001,55000.001,80000.001},{0.03,0.1,0.2,0.25,0.3,0.35,0.45})*AN$2-LOOKUP(AN$2/12,{0,1500.001,4500.001,9000.001,35000.001,55000.001,80000.001},{0,105,555,1005,2755,5505,13505})</f>
        <v>114835</v>
      </c>
      <c r="AO85" s="2">
        <f>12*ROUND(MAX(($B85-3500)*{0.03,0.1,0.2,0.25,0.3,0.35,0.45}-{0,105,555,1005,2755,5505,13505},0),2)+LOOKUP(AO$2/12,{0,1500.001,4500.001,9000.001,35000.001,55000.001,80000.001},{0.03,0.1,0.2,0.25,0.3,0.35,0.45})*AO$2-LOOKUP(AO$2/12,{0,1500.001,4500.001,9000.001,35000.001,55000.001,80000.001},{0,105,555,1005,2755,5505,13505})</f>
        <v>115035</v>
      </c>
      <c r="AP85" s="2">
        <f>12*ROUND(MAX(($B85-3500)*{0.03,0.1,0.2,0.25,0.3,0.35,0.45}-{0,105,555,1005,2755,5505,13505},0),2)+LOOKUP(AP$2/12,{0,1500.001,4500.001,9000.001,35000.001,55000.001,80000.001},{0.03,0.1,0.2,0.25,0.3,0.35,0.45})*AP$2-LOOKUP(AP$2/12,{0,1500.001,4500.001,9000.001,35000.001,55000.001,80000.001},{0,105,555,1005,2755,5505,13505})</f>
        <v>115235</v>
      </c>
      <c r="AQ85" s="2">
        <f>12*ROUND(MAX(($B85-3500)*{0.03,0.1,0.2,0.25,0.3,0.35,0.45}-{0,105,555,1005,2755,5505,13505},0),2)+LOOKUP(AQ$2/12,{0,1500.001,4500.001,9000.001,35000.001,55000.001,80000.001},{0.03,0.1,0.2,0.25,0.3,0.35,0.45})*AQ$2-LOOKUP(AQ$2/12,{0,1500.001,4500.001,9000.001,35000.001,55000.001,80000.001},{0,105,555,1005,2755,5505,13505})</f>
        <v>115435</v>
      </c>
      <c r="AR85" s="2">
        <f>12*ROUND(MAX(($B85-3500)*{0.03,0.1,0.2,0.25,0.3,0.35,0.45}-{0,105,555,1005,2755,5505,13505},0),2)+LOOKUP(AR$2/12,{0,1500.001,4500.001,9000.001,35000.001,55000.001,80000.001},{0.03,0.1,0.2,0.25,0.3,0.35,0.45})*AR$2-LOOKUP(AR$2/12,{0,1500.001,4500.001,9000.001,35000.001,55000.001,80000.001},{0,105,555,1005,2755,5505,13505})</f>
        <v>115635</v>
      </c>
      <c r="AS85" s="2">
        <f>12*ROUND(MAX(($B85-3500)*{0.03,0.1,0.2,0.25,0.3,0.35,0.45}-{0,105,555,1005,2755,5505,13505},0),2)+LOOKUP(AS$2/12,{0,1500.001,4500.001,9000.001,35000.001,55000.001,80000.001},{0.03,0.1,0.2,0.25,0.3,0.35,0.45})*AS$2-LOOKUP(AS$2/12,{0,1500.001,4500.001,9000.001,35000.001,55000.001,80000.001},{0,105,555,1005,2755,5505,13505})</f>
        <v>116135</v>
      </c>
      <c r="AT85" s="12">
        <f>12*ROUND(MAX(($B85-3500)*{0.03,0.1,0.2,0.25,0.3,0.35,0.45}-{0,105,555,1005,2755,5505,13505},0),2)+LOOKUP(AT$2/12,{0,1500.001,4500.001,9000.001,35000.001,55000.001,80000.001},{0.03,0.1,0.2,0.25,0.3,0.35,0.45})*AT$2-LOOKUP(AT$2/12,{0,1500.001,4500.001,9000.001,35000.001,55000.001,80000.001},{0,105,555,1005,2755,5505,13505})</f>
        <v>116635</v>
      </c>
      <c r="AU85" s="2">
        <f>12*ROUND(MAX(($B85-3500)*{0.03,0.1,0.2,0.25,0.3,0.35,0.45}-{0,105,555,1005,2755,5505,13505},0),2)+LOOKUP(AU$2/12,{0,1500.001,4500.001,9000.001,35000.001,55000.001,80000.001},{0.03,0.1,0.2,0.25,0.3,0.35,0.45})*AU$2-LOOKUP(AU$2/12,{0,1500.001,4500.001,9000.001,35000.001,55000.001,80000.001},{0,105,555,1005,2755,5505,13505})</f>
        <v>117135</v>
      </c>
      <c r="AV85" s="2">
        <f>12*ROUND(MAX(($B85-3500)*{0.03,0.1,0.2,0.25,0.3,0.35,0.45}-{0,105,555,1005,2755,5505,13505},0),2)+LOOKUP(AV$2/12,{0,1500.001,4500.001,9000.001,35000.001,55000.001,80000.001},{0.03,0.1,0.2,0.25,0.3,0.35,0.45})*AV$2-LOOKUP(AV$2/12,{0,1500.001,4500.001,9000.001,35000.001,55000.001,80000.001},{0,105,555,1005,2755,5505,13505})</f>
        <v>117635</v>
      </c>
      <c r="AW85" s="2">
        <f>12*ROUND(MAX(($B85-3500)*{0.03,0.1,0.2,0.25,0.3,0.35,0.45}-{0,105,555,1005,2755,5505,13505},0),2)+LOOKUP(AW$2/12,{0,1500.001,4500.001,9000.001,35000.001,55000.001,80000.001},{0.03,0.1,0.2,0.25,0.3,0.35,0.45})*AW$2-LOOKUP(AW$2/12,{0,1500.001,4500.001,9000.001,35000.001,55000.001,80000.001},{0,105,555,1005,2755,5505,13505})</f>
        <v>123185</v>
      </c>
      <c r="AX85" s="2">
        <f>12*ROUND(MAX(($B85-3500)*{0.03,0.1,0.2,0.25,0.3,0.35,0.45}-{0,105,555,1005,2755,5505,13505},0),2)+LOOKUP(AX$2/12,{0,1500.001,4500.001,9000.001,35000.001,55000.001,80000.001},{0.03,0.1,0.2,0.25,0.3,0.35,0.45})*AX$2-LOOKUP(AX$2/12,{0,1500.001,4500.001,9000.001,35000.001,55000.001,80000.001},{0,105,555,1005,2755,5505,13505})</f>
        <v>124185</v>
      </c>
      <c r="AY85" s="2">
        <f>12*ROUND(MAX(($B85-3500)*{0.03,0.1,0.2,0.25,0.3,0.35,0.45}-{0,105,555,1005,2755,5505,13505},0),2)+LOOKUP(AY$2/12,{0,1500.001,4500.001,9000.001,35000.001,55000.001,80000.001},{0.03,0.1,0.2,0.25,0.3,0.35,0.45})*AY$2-LOOKUP(AY$2/12,{0,1500.001,4500.001,9000.001,35000.001,55000.001,80000.001},{0,105,555,1005,2755,5505,13505})</f>
        <v>125185</v>
      </c>
      <c r="AZ85" s="2">
        <f>12*ROUND(MAX(($B85-3500)*{0.03,0.1,0.2,0.25,0.3,0.35,0.45}-{0,105,555,1005,2755,5505,13505},0),2)+LOOKUP(AZ$2/12,{0,1500.001,4500.001,9000.001,35000.001,55000.001,80000.001},{0.03,0.1,0.2,0.25,0.3,0.35,0.45})*AZ$2-LOOKUP(AZ$2/12,{0,1500.001,4500.001,9000.001,35000.001,55000.001,80000.001},{0,105,555,1005,2755,5505,13505})</f>
        <v>126185</v>
      </c>
      <c r="BA85" s="2">
        <f>12*ROUND(MAX(($B85-3500)*{0.03,0.1,0.2,0.25,0.3,0.35,0.45}-{0,105,555,1005,2755,5505,13505},0),2)+LOOKUP(BA$2/12,{0,1500.001,4500.001,9000.001,35000.001,55000.001,80000.001},{0.03,0.1,0.2,0.25,0.3,0.35,0.45})*BA$2-LOOKUP(BA$2/12,{0,1500.001,4500.001,9000.001,35000.001,55000.001,80000.001},{0,105,555,1005,2755,5505,13505})</f>
        <v>127185</v>
      </c>
      <c r="BB85" s="2">
        <f>12*ROUND(MAX(($B85-3500)*{0.03,0.1,0.2,0.25,0.3,0.35,0.45}-{0,105,555,1005,2755,5505,13505},0),2)+LOOKUP(BB$2/12,{0,1500.001,4500.001,9000.001,35000.001,55000.001,80000.001},{0.03,0.1,0.2,0.25,0.3,0.35,0.45})*BB$2-LOOKUP(BB$2/12,{0,1500.001,4500.001,9000.001,35000.001,55000.001,80000.001},{0,105,555,1005,2755,5505,13505})</f>
        <v>128185</v>
      </c>
      <c r="BC85" s="2">
        <f>12*ROUND(MAX(($B85-3500)*{0.03,0.1,0.2,0.25,0.3,0.35,0.45}-{0,105,555,1005,2755,5505,13505},0),2)+LOOKUP(BC$2/12,{0,1500.001,4500.001,9000.001,35000.001,55000.001,80000.001},{0.03,0.1,0.2,0.25,0.3,0.35,0.45})*BC$2-LOOKUP(BC$2/12,{0,1500.001,4500.001,9000.001,35000.001,55000.001,80000.001},{0,105,555,1005,2755,5505,13505})</f>
        <v>129185</v>
      </c>
      <c r="BD85" s="2">
        <f>12*ROUND(MAX(($B85-3500)*{0.03,0.1,0.2,0.25,0.3,0.35,0.45}-{0,105,555,1005,2755,5505,13505},0),2)+LOOKUP(BD$2/12,{0,1500.001,4500.001,9000.001,35000.001,55000.001,80000.001},{0.03,0.1,0.2,0.25,0.3,0.35,0.45})*BD$2-LOOKUP(BD$2/12,{0,1500.001,4500.001,9000.001,35000.001,55000.001,80000.001},{0,105,555,1005,2755,5505,13505})</f>
        <v>130185</v>
      </c>
      <c r="BE85" s="2">
        <f>12*ROUND(MAX(($B85-3500)*{0.03,0.1,0.2,0.25,0.3,0.35,0.45}-{0,105,555,1005,2755,5505,13505},0),2)+LOOKUP(BE$2/12,{0,1500.001,4500.001,9000.001,35000.001,55000.001,80000.001},{0.03,0.1,0.2,0.25,0.3,0.35,0.45})*BE$2-LOOKUP(BE$2/12,{0,1500.001,4500.001,9000.001,35000.001,55000.001,80000.001},{0,105,555,1005,2755,5505,13505})</f>
        <v>131185</v>
      </c>
      <c r="BF85" s="2">
        <f>12*ROUND(MAX(($B85-3500)*{0.03,0.1,0.2,0.25,0.3,0.35,0.45}-{0,105,555,1005,2755,5505,13505},0),2)+LOOKUP(BF$2/12,{0,1500.001,4500.001,9000.001,35000.001,55000.001,80000.001},{0.03,0.1,0.2,0.25,0.3,0.35,0.45})*BF$2-LOOKUP(BF$2/12,{0,1500.001,4500.001,9000.001,35000.001,55000.001,80000.001},{0,105,555,1005,2755,5505,13505})</f>
        <v>132185</v>
      </c>
    </row>
    <row r="86" spans="1:58">
      <c r="A86" s="21"/>
      <c r="B86" s="22">
        <v>46000</v>
      </c>
      <c r="C86" s="27">
        <f>12*ROUND(MAX(($B86-3500)*{0.03,0.1,0.2,0.25,0.3,0.35,0.45}-{0,105,555,1005,2755,5505,13505},0),2)+LOOKUP(C$2/12,{0,1500.001,4500.001,9000.001,35000.001,55000.001,80000.001},{0.03,0.1,0.2,0.25,0.3,0.35,0.45})*C$2-LOOKUP(C$2/12,{0,1500.001,4500.001,9000.001,35000.001,55000.001,80000.001},{0,105,555,1005,2755,5505,13505})</f>
        <v>119940</v>
      </c>
      <c r="D86" s="27">
        <f>12*ROUND(MAX(($B86-3500)*{0.03,0.1,0.2,0.25,0.3,0.35,0.45}-{0,105,555,1005,2755,5505,13505},0),2)+LOOKUP(D$2/12,{0,1500.001,4500.001,9000.001,35000.001,55000.001,80000.001},{0.03,0.1,0.2,0.25,0.3,0.35,0.45})*D$2-LOOKUP(D$2/12,{0,1500.001,4500.001,9000.001,35000.001,55000.001,80000.001},{0,105,555,1005,2755,5505,13505})</f>
        <v>119946</v>
      </c>
      <c r="E86" s="27">
        <f>12*ROUND(MAX(($B86-3500)*{0.03,0.1,0.2,0.25,0.3,0.35,0.45}-{0,105,555,1005,2755,5505,13505},0),2)+LOOKUP(E$2/12,{0,1500.001,4500.001,9000.001,35000.001,55000.001,80000.001},{0.03,0.1,0.2,0.25,0.3,0.35,0.45})*E$2-LOOKUP(E$2/12,{0,1500.001,4500.001,9000.001,35000.001,55000.001,80000.001},{0,105,555,1005,2755,5505,13505})</f>
        <v>119952</v>
      </c>
      <c r="F86" s="27">
        <f>12*ROUND(MAX(($B86-3500)*{0.03,0.1,0.2,0.25,0.3,0.35,0.45}-{0,105,555,1005,2755,5505,13505},0),2)+LOOKUP(F$2/12,{0,1500.001,4500.001,9000.001,35000.001,55000.001,80000.001},{0.03,0.1,0.2,0.25,0.3,0.35,0.45})*F$2-LOOKUP(F$2/12,{0,1500.001,4500.001,9000.001,35000.001,55000.001,80000.001},{0,105,555,1005,2755,5505,13505})</f>
        <v>119958</v>
      </c>
      <c r="G86" s="27">
        <f>12*ROUND(MAX(($B86-3500)*{0.03,0.1,0.2,0.25,0.3,0.35,0.45}-{0,105,555,1005,2755,5505,13505},0),2)+LOOKUP(G$2/12,{0,1500.001,4500.001,9000.001,35000.001,55000.001,80000.001},{0.03,0.1,0.2,0.25,0.3,0.35,0.45})*G$2-LOOKUP(G$2/12,{0,1500.001,4500.001,9000.001,35000.001,55000.001,80000.001},{0,105,555,1005,2755,5505,13505})</f>
        <v>119964</v>
      </c>
      <c r="H86" s="27">
        <f>12*ROUND(MAX(($B86-3500)*{0.03,0.1,0.2,0.25,0.3,0.35,0.45}-{0,105,555,1005,2755,5505,13505},0),2)+LOOKUP(H$2/12,{0,1500.001,4500.001,9000.001,35000.001,55000.001,80000.001},{0.03,0.1,0.2,0.25,0.3,0.35,0.45})*H$2-LOOKUP(H$2/12,{0,1500.001,4500.001,9000.001,35000.001,55000.001,80000.001},{0,105,555,1005,2755,5505,13505})</f>
        <v>119970</v>
      </c>
      <c r="I86" s="27">
        <f>12*ROUND(MAX(($B86-3500)*{0.03,0.1,0.2,0.25,0.3,0.35,0.45}-{0,105,555,1005,2755,5505,13505},0),2)+LOOKUP(I$2/12,{0,1500.001,4500.001,9000.001,35000.001,55000.001,80000.001},{0.03,0.1,0.2,0.25,0.3,0.35,0.45})*I$2-LOOKUP(I$2/12,{0,1500.001,4500.001,9000.001,35000.001,55000.001,80000.001},{0,105,555,1005,2755,5505,13505})</f>
        <v>119976</v>
      </c>
      <c r="J86" s="27">
        <f>12*ROUND(MAX(($B86-3500)*{0.03,0.1,0.2,0.25,0.3,0.35,0.45}-{0,105,555,1005,2755,5505,13505},0),2)+LOOKUP(J$2/12,{0,1500.001,4500.001,9000.001,35000.001,55000.001,80000.001},{0.03,0.1,0.2,0.25,0.3,0.35,0.45})*J$2-LOOKUP(J$2/12,{0,1500.001,4500.001,9000.001,35000.001,55000.001,80000.001},{0,105,555,1005,2755,5505,13505})</f>
        <v>119982</v>
      </c>
      <c r="K86" s="27">
        <f>12*ROUND(MAX(($B86-3500)*{0.03,0.1,0.2,0.25,0.3,0.35,0.45}-{0,105,555,1005,2755,5505,13505},0),2)+LOOKUP(K$2/12,{0,1500.001,4500.001,9000.001,35000.001,55000.001,80000.001},{0.03,0.1,0.2,0.25,0.3,0.35,0.45})*K$2-LOOKUP(K$2/12,{0,1500.001,4500.001,9000.001,35000.001,55000.001,80000.001},{0,105,555,1005,2755,5505,13505})</f>
        <v>119988</v>
      </c>
      <c r="L86" s="27">
        <f>12*ROUND(MAX(($B86-3500)*{0.03,0.1,0.2,0.25,0.3,0.35,0.45}-{0,105,555,1005,2755,5505,13505},0),2)+LOOKUP(L$2/12,{0,1500.001,4500.001,9000.001,35000.001,55000.001,80000.001},{0.03,0.1,0.2,0.25,0.3,0.35,0.45})*L$2-LOOKUP(L$2/12,{0,1500.001,4500.001,9000.001,35000.001,55000.001,80000.001},{0,105,555,1005,2755,5505,13505})</f>
        <v>119994</v>
      </c>
      <c r="M86" s="13">
        <f>12*ROUND(MAX(($B86-3500)*{0.03,0.1,0.2,0.25,0.3,0.35,0.45}-{0,105,555,1005,2755,5505,13505},0),2)+LOOKUP(M$2/12,{0,1500.001,4500.001,9000.001,35000.001,55000.001,80000.001},{0.03,0.1,0.2,0.25,0.3,0.35,0.45})*M$2-LOOKUP(M$2/12,{0,1500.001,4500.001,9000.001,35000.001,55000.001,80000.001},{0,105,555,1005,2755,5505,13505})</f>
        <v>120000</v>
      </c>
      <c r="N86" s="27">
        <f>12*ROUND(MAX(($B86-3500)*{0.03,0.1,0.2,0.25,0.3,0.35,0.45}-{0,105,555,1005,2755,5505,13505},0),2)+LOOKUP(N$2/12,{0,1500.001,4500.001,9000.001,35000.001,55000.001,80000.001},{0.03,0.1,0.2,0.25,0.3,0.35,0.45})*N$2-LOOKUP(N$2/12,{0,1500.001,4500.001,9000.001,35000.001,55000.001,80000.001},{0,105,555,1005,2755,5505,13505})</f>
        <v>120015</v>
      </c>
      <c r="O86" s="27">
        <f>12*ROUND(MAX(($B86-3500)*{0.03,0.1,0.2,0.25,0.3,0.35,0.45}-{0,105,555,1005,2755,5505,13505},0),2)+LOOKUP(O$2/12,{0,1500.001,4500.001,9000.001,35000.001,55000.001,80000.001},{0.03,0.1,0.2,0.25,0.3,0.35,0.45})*O$2-LOOKUP(O$2/12,{0,1500.001,4500.001,9000.001,35000.001,55000.001,80000.001},{0,105,555,1005,2755,5505,13505})</f>
        <v>120030</v>
      </c>
      <c r="P86" s="27">
        <f>12*ROUND(MAX(($B86-3500)*{0.03,0.1,0.2,0.25,0.3,0.35,0.45}-{0,105,555,1005,2755,5505,13505},0),2)+LOOKUP(P$2/12,{0,1500.001,4500.001,9000.001,35000.001,55000.001,80000.001},{0.03,0.1,0.2,0.25,0.3,0.35,0.45})*P$2-LOOKUP(P$2/12,{0,1500.001,4500.001,9000.001,35000.001,55000.001,80000.001},{0,105,555,1005,2755,5505,13505})</f>
        <v>120045</v>
      </c>
      <c r="Q86" s="27">
        <f>12*ROUND(MAX(($B86-3500)*{0.03,0.1,0.2,0.25,0.3,0.35,0.45}-{0,105,555,1005,2755,5505,13505},0),2)+LOOKUP(Q$2/12,{0,1500.001,4500.001,9000.001,35000.001,55000.001,80000.001},{0.03,0.1,0.2,0.25,0.3,0.35,0.45})*Q$2-LOOKUP(Q$2/12,{0,1500.001,4500.001,9000.001,35000.001,55000.001,80000.001},{0,105,555,1005,2755,5505,13505})</f>
        <v>120060</v>
      </c>
      <c r="R86" s="27">
        <f>12*ROUND(MAX(($B86-3500)*{0.03,0.1,0.2,0.25,0.3,0.35,0.45}-{0,105,555,1005,2755,5505,13505},0),2)+LOOKUP(R$2/12,{0,1500.001,4500.001,9000.001,35000.001,55000.001,80000.001},{0.03,0.1,0.2,0.25,0.3,0.35,0.45})*R$2-LOOKUP(R$2/12,{0,1500.001,4500.001,9000.001,35000.001,55000.001,80000.001},{0,105,555,1005,2755,5505,13505})</f>
        <v>120075</v>
      </c>
      <c r="S86" s="27">
        <f>12*ROUND(MAX(($B86-3500)*{0.03,0.1,0.2,0.25,0.3,0.35,0.45}-{0,105,555,1005,2755,5505,13505},0),2)+LOOKUP(S$2/12,{0,1500.001,4500.001,9000.001,35000.001,55000.001,80000.001},{0.03,0.1,0.2,0.25,0.3,0.35,0.45})*S$2-LOOKUP(S$2/12,{0,1500.001,4500.001,9000.001,35000.001,55000.001,80000.001},{0,105,555,1005,2755,5505,13505})</f>
        <v>120090</v>
      </c>
      <c r="T86" s="2">
        <f>12*ROUND(MAX(($B86-3500)*{0.03,0.1,0.2,0.25,0.3,0.35,0.45}-{0,105,555,1005,2755,5505,13505},0),2)+LOOKUP(T$2/12,{0,1500.001,4500.001,9000.001,35000.001,55000.001,80000.001},{0.03,0.1,0.2,0.25,0.3,0.35,0.45})*T$2-LOOKUP(T$2/12,{0,1500.001,4500.001,9000.001,35000.001,55000.001,80000.001},{0,105,555,1005,2755,5505,13505})</f>
        <v>120105</v>
      </c>
      <c r="U86" s="2">
        <f>12*ROUND(MAX(($B86-3500)*{0.03,0.1,0.2,0.25,0.3,0.35,0.45}-{0,105,555,1005,2755,5505,13505},0),2)+LOOKUP(U$2/12,{0,1500.001,4500.001,9000.001,35000.001,55000.001,80000.001},{0.03,0.1,0.2,0.25,0.3,0.35,0.45})*U$2-LOOKUP(U$2/12,{0,1500.001,4500.001,9000.001,35000.001,55000.001,80000.001},{0,105,555,1005,2755,5505,13505})</f>
        <v>120120</v>
      </c>
      <c r="V86" s="2">
        <f>12*ROUND(MAX(($B86-3500)*{0.03,0.1,0.2,0.25,0.3,0.35,0.45}-{0,105,555,1005,2755,5505,13505},0),2)+LOOKUP(V$2/12,{0,1500.001,4500.001,9000.001,35000.001,55000.001,80000.001},{0.03,0.1,0.2,0.25,0.3,0.35,0.45})*V$2-LOOKUP(V$2/12,{0,1500.001,4500.001,9000.001,35000.001,55000.001,80000.001},{0,105,555,1005,2755,5505,13505})</f>
        <v>120135</v>
      </c>
      <c r="W86" s="2">
        <f>12*ROUND(MAX(($B86-3500)*{0.03,0.1,0.2,0.25,0.3,0.35,0.45}-{0,105,555,1005,2755,5505,13505},0),2)+LOOKUP(W$2/12,{0,1500.001,4500.001,9000.001,35000.001,55000.001,80000.001},{0.03,0.1,0.2,0.25,0.3,0.35,0.45})*W$2-LOOKUP(W$2/12,{0,1500.001,4500.001,9000.001,35000.001,55000.001,80000.001},{0,105,555,1005,2755,5505,13505})</f>
        <v>120150</v>
      </c>
      <c r="X86" s="2">
        <f>12*ROUND(MAX(($B86-3500)*{0.03,0.1,0.2,0.25,0.3,0.35,0.45}-{0,105,555,1005,2755,5505,13505},0),2)+LOOKUP(X$2/12,{0,1500.001,4500.001,9000.001,35000.001,55000.001,80000.001},{0.03,0.1,0.2,0.25,0.3,0.35,0.45})*X$2-LOOKUP(X$2/12,{0,1500.001,4500.001,9000.001,35000.001,55000.001,80000.001},{0,105,555,1005,2755,5505,13505})</f>
        <v>120165</v>
      </c>
      <c r="Y86" s="2">
        <f>12*ROUND(MAX(($B86-3500)*{0.03,0.1,0.2,0.25,0.3,0.35,0.45}-{0,105,555,1005,2755,5505,13505},0),2)+LOOKUP(Y$2/12,{0,1500.001,4500.001,9000.001,35000.001,55000.001,80000.001},{0.03,0.1,0.2,0.25,0.3,0.35,0.45})*Y$2-LOOKUP(Y$2/12,{0,1500.001,4500.001,9000.001,35000.001,55000.001,80000.001},{0,105,555,1005,2755,5505,13505})</f>
        <v>120180</v>
      </c>
      <c r="Z86" s="2">
        <f>12*ROUND(MAX(($B86-3500)*{0.03,0.1,0.2,0.25,0.3,0.35,0.45}-{0,105,555,1005,2755,5505,13505},0),2)+LOOKUP(Z$2/12,{0,1500.001,4500.001,9000.001,35000.001,55000.001,80000.001},{0.03,0.1,0.2,0.25,0.3,0.35,0.45})*Z$2-LOOKUP(Z$2/12,{0,1500.001,4500.001,9000.001,35000.001,55000.001,80000.001},{0,105,555,1005,2755,5505,13505})</f>
        <v>120195</v>
      </c>
      <c r="AA86" s="2">
        <f>12*ROUND(MAX(($B86-3500)*{0.03,0.1,0.2,0.25,0.3,0.35,0.45}-{0,105,555,1005,2755,5505,13505},0),2)+LOOKUP(AA$2/12,{0,1500.001,4500.001,9000.001,35000.001,55000.001,80000.001},{0.03,0.1,0.2,0.25,0.3,0.35,0.45})*AA$2-LOOKUP(AA$2/12,{0,1500.001,4500.001,9000.001,35000.001,55000.001,80000.001},{0,105,555,1005,2755,5505,13505})</f>
        <v>120210</v>
      </c>
      <c r="AB86" s="2">
        <f>12*ROUND(MAX(($B86-3500)*{0.03,0.1,0.2,0.25,0.3,0.35,0.45}-{0,105,555,1005,2755,5505,13505},0),2)+LOOKUP(AB$2/12,{0,1500.001,4500.001,9000.001,35000.001,55000.001,80000.001},{0.03,0.1,0.2,0.25,0.3,0.35,0.45})*AB$2-LOOKUP(AB$2/12,{0,1500.001,4500.001,9000.001,35000.001,55000.001,80000.001},{0,105,555,1005,2755,5505,13505})</f>
        <v>120225</v>
      </c>
      <c r="AC86" s="12">
        <f>12*ROUND(MAX(($B86-3500)*{0.03,0.1,0.2,0.25,0.3,0.35,0.45}-{0,105,555,1005,2755,5505,13505},0),2)+LOOKUP(AC$2/12,{0,1500.001,4500.001,9000.001,35000.001,55000.001,80000.001},{0.03,0.1,0.2,0.25,0.3,0.35,0.45})*AC$2-LOOKUP(AC$2/12,{0,1500.001,4500.001,9000.001,35000.001,55000.001,80000.001},{0,105,555,1005,2755,5505,13505})</f>
        <v>120240</v>
      </c>
      <c r="AD86" s="2">
        <f>12*ROUND(MAX(($B86-3500)*{0.03,0.1,0.2,0.25,0.3,0.35,0.45}-{0,105,555,1005,2755,5505,13505},0),2)+LOOKUP(AD$2/12,{0,1500.001,4500.001,9000.001,35000.001,55000.001,80000.001},{0.03,0.1,0.2,0.25,0.3,0.35,0.45})*AD$2-LOOKUP(AD$2/12,{0,1500.001,4500.001,9000.001,35000.001,55000.001,80000.001},{0,105,555,1005,2755,5505,13505})</f>
        <v>120270</v>
      </c>
      <c r="AE86" s="2">
        <f>12*ROUND(MAX(($B86-3500)*{0.03,0.1,0.2,0.25,0.3,0.35,0.45}-{0,105,555,1005,2755,5505,13505},0),2)+LOOKUP(AE$2/12,{0,1500.001,4500.001,9000.001,35000.001,55000.001,80000.001},{0.03,0.1,0.2,0.25,0.3,0.35,0.45})*AE$2-LOOKUP(AE$2/12,{0,1500.001,4500.001,9000.001,35000.001,55000.001,80000.001},{0,105,555,1005,2755,5505,13505})</f>
        <v>120300</v>
      </c>
      <c r="AF86" s="2">
        <f>12*ROUND(MAX(($B86-3500)*{0.03,0.1,0.2,0.25,0.3,0.35,0.45}-{0,105,555,1005,2755,5505,13505},0),2)+LOOKUP(AF$2/12,{0,1500.001,4500.001,9000.001,35000.001,55000.001,80000.001},{0.03,0.1,0.2,0.25,0.3,0.35,0.45})*AF$2-LOOKUP(AF$2/12,{0,1500.001,4500.001,9000.001,35000.001,55000.001,80000.001},{0,105,555,1005,2755,5505,13505})</f>
        <v>120330</v>
      </c>
      <c r="AG86" s="2">
        <f>12*ROUND(MAX(($B86-3500)*{0.03,0.1,0.2,0.25,0.3,0.35,0.45}-{0,105,555,1005,2755,5505,13505},0),2)+LOOKUP(AG$2/12,{0,1500.001,4500.001,9000.001,35000.001,55000.001,80000.001},{0.03,0.1,0.2,0.25,0.3,0.35,0.45})*AG$2-LOOKUP(AG$2/12,{0,1500.001,4500.001,9000.001,35000.001,55000.001,80000.001},{0,105,555,1005,2755,5505,13505})</f>
        <v>120360</v>
      </c>
      <c r="AH86" s="2">
        <f>12*ROUND(MAX(($B86-3500)*{0.03,0.1,0.2,0.25,0.3,0.35,0.45}-{0,105,555,1005,2755,5505,13505},0),2)+LOOKUP(AH$2/12,{0,1500.001,4500.001,9000.001,35000.001,55000.001,80000.001},{0.03,0.1,0.2,0.25,0.3,0.35,0.45})*AH$2-LOOKUP(AH$2/12,{0,1500.001,4500.001,9000.001,35000.001,55000.001,80000.001},{0,105,555,1005,2755,5505,13505})</f>
        <v>120390</v>
      </c>
      <c r="AI86" s="2">
        <f>12*ROUND(MAX(($B86-3500)*{0.03,0.1,0.2,0.25,0.3,0.35,0.45}-{0,105,555,1005,2755,5505,13505},0),2)+LOOKUP(AI$2/12,{0,1500.001,4500.001,9000.001,35000.001,55000.001,80000.001},{0.03,0.1,0.2,0.25,0.3,0.35,0.45})*AI$2-LOOKUP(AI$2/12,{0,1500.001,4500.001,9000.001,35000.001,55000.001,80000.001},{0,105,555,1005,2755,5505,13505})</f>
        <v>120420</v>
      </c>
      <c r="AJ86" s="2">
        <f>12*ROUND(MAX(($B86-3500)*{0.03,0.1,0.2,0.25,0.3,0.35,0.45}-{0,105,555,1005,2755,5505,13505},0),2)+LOOKUP(AJ$2/12,{0,1500.001,4500.001,9000.001,35000.001,55000.001,80000.001},{0.03,0.1,0.2,0.25,0.3,0.35,0.45})*AJ$2-LOOKUP(AJ$2/12,{0,1500.001,4500.001,9000.001,35000.001,55000.001,80000.001},{0,105,555,1005,2755,5505,13505})</f>
        <v>120450</v>
      </c>
      <c r="AK86" s="2">
        <f>12*ROUND(MAX(($B86-3500)*{0.03,0.1,0.2,0.25,0.3,0.35,0.45}-{0,105,555,1005,2755,5505,13505},0),2)+LOOKUP(AK$2/12,{0,1500.001,4500.001,9000.001,35000.001,55000.001,80000.001},{0.03,0.1,0.2,0.25,0.3,0.35,0.45})*AK$2-LOOKUP(AK$2/12,{0,1500.001,4500.001,9000.001,35000.001,55000.001,80000.001},{0,105,555,1005,2755,5505,13505})</f>
        <v>120480</v>
      </c>
      <c r="AL86" s="2">
        <f>12*ROUND(MAX(($B86-3500)*{0.03,0.1,0.2,0.25,0.3,0.35,0.45}-{0,105,555,1005,2755,5505,13505},0),2)+LOOKUP(AL$2/12,{0,1500.001,4500.001,9000.001,35000.001,55000.001,80000.001},{0.03,0.1,0.2,0.25,0.3,0.35,0.45})*AL$2-LOOKUP(AL$2/12,{0,1500.001,4500.001,9000.001,35000.001,55000.001,80000.001},{0,105,555,1005,2755,5505,13505})</f>
        <v>121735</v>
      </c>
      <c r="AM86" s="2">
        <f>12*ROUND(MAX(($B86-3500)*{0.03,0.1,0.2,0.25,0.3,0.35,0.45}-{0,105,555,1005,2755,5505,13505},0),2)+LOOKUP(AM$2/12,{0,1500.001,4500.001,9000.001,35000.001,55000.001,80000.001},{0.03,0.1,0.2,0.25,0.3,0.35,0.45})*AM$2-LOOKUP(AM$2/12,{0,1500.001,4500.001,9000.001,35000.001,55000.001,80000.001},{0,105,555,1005,2755,5505,13505})</f>
        <v>121835</v>
      </c>
      <c r="AN86" s="2">
        <f>12*ROUND(MAX(($B86-3500)*{0.03,0.1,0.2,0.25,0.3,0.35,0.45}-{0,105,555,1005,2755,5505,13505},0),2)+LOOKUP(AN$2/12,{0,1500.001,4500.001,9000.001,35000.001,55000.001,80000.001},{0.03,0.1,0.2,0.25,0.3,0.35,0.45})*AN$2-LOOKUP(AN$2/12,{0,1500.001,4500.001,9000.001,35000.001,55000.001,80000.001},{0,105,555,1005,2755,5505,13505})</f>
        <v>122035</v>
      </c>
      <c r="AO86" s="2">
        <f>12*ROUND(MAX(($B86-3500)*{0.03,0.1,0.2,0.25,0.3,0.35,0.45}-{0,105,555,1005,2755,5505,13505},0),2)+LOOKUP(AO$2/12,{0,1500.001,4500.001,9000.001,35000.001,55000.001,80000.001},{0.03,0.1,0.2,0.25,0.3,0.35,0.45})*AO$2-LOOKUP(AO$2/12,{0,1500.001,4500.001,9000.001,35000.001,55000.001,80000.001},{0,105,555,1005,2755,5505,13505})</f>
        <v>122235</v>
      </c>
      <c r="AP86" s="2">
        <f>12*ROUND(MAX(($B86-3500)*{0.03,0.1,0.2,0.25,0.3,0.35,0.45}-{0,105,555,1005,2755,5505,13505},0),2)+LOOKUP(AP$2/12,{0,1500.001,4500.001,9000.001,35000.001,55000.001,80000.001},{0.03,0.1,0.2,0.25,0.3,0.35,0.45})*AP$2-LOOKUP(AP$2/12,{0,1500.001,4500.001,9000.001,35000.001,55000.001,80000.001},{0,105,555,1005,2755,5505,13505})</f>
        <v>122435</v>
      </c>
      <c r="AQ86" s="2">
        <f>12*ROUND(MAX(($B86-3500)*{0.03,0.1,0.2,0.25,0.3,0.35,0.45}-{0,105,555,1005,2755,5505,13505},0),2)+LOOKUP(AQ$2/12,{0,1500.001,4500.001,9000.001,35000.001,55000.001,80000.001},{0.03,0.1,0.2,0.25,0.3,0.35,0.45})*AQ$2-LOOKUP(AQ$2/12,{0,1500.001,4500.001,9000.001,35000.001,55000.001,80000.001},{0,105,555,1005,2755,5505,13505})</f>
        <v>122635</v>
      </c>
      <c r="AR86" s="2">
        <f>12*ROUND(MAX(($B86-3500)*{0.03,0.1,0.2,0.25,0.3,0.35,0.45}-{0,105,555,1005,2755,5505,13505},0),2)+LOOKUP(AR$2/12,{0,1500.001,4500.001,9000.001,35000.001,55000.001,80000.001},{0.03,0.1,0.2,0.25,0.3,0.35,0.45})*AR$2-LOOKUP(AR$2/12,{0,1500.001,4500.001,9000.001,35000.001,55000.001,80000.001},{0,105,555,1005,2755,5505,13505})</f>
        <v>122835</v>
      </c>
      <c r="AS86" s="2">
        <f>12*ROUND(MAX(($B86-3500)*{0.03,0.1,0.2,0.25,0.3,0.35,0.45}-{0,105,555,1005,2755,5505,13505},0),2)+LOOKUP(AS$2/12,{0,1500.001,4500.001,9000.001,35000.001,55000.001,80000.001},{0.03,0.1,0.2,0.25,0.3,0.35,0.45})*AS$2-LOOKUP(AS$2/12,{0,1500.001,4500.001,9000.001,35000.001,55000.001,80000.001},{0,105,555,1005,2755,5505,13505})</f>
        <v>123335</v>
      </c>
      <c r="AT86" s="12">
        <f>12*ROUND(MAX(($B86-3500)*{0.03,0.1,0.2,0.25,0.3,0.35,0.45}-{0,105,555,1005,2755,5505,13505},0),2)+LOOKUP(AT$2/12,{0,1500.001,4500.001,9000.001,35000.001,55000.001,80000.001},{0.03,0.1,0.2,0.25,0.3,0.35,0.45})*AT$2-LOOKUP(AT$2/12,{0,1500.001,4500.001,9000.001,35000.001,55000.001,80000.001},{0,105,555,1005,2755,5505,13505})</f>
        <v>123835</v>
      </c>
      <c r="AU86" s="2">
        <f>12*ROUND(MAX(($B86-3500)*{0.03,0.1,0.2,0.25,0.3,0.35,0.45}-{0,105,555,1005,2755,5505,13505},0),2)+LOOKUP(AU$2/12,{0,1500.001,4500.001,9000.001,35000.001,55000.001,80000.001},{0.03,0.1,0.2,0.25,0.3,0.35,0.45})*AU$2-LOOKUP(AU$2/12,{0,1500.001,4500.001,9000.001,35000.001,55000.001,80000.001},{0,105,555,1005,2755,5505,13505})</f>
        <v>124335</v>
      </c>
      <c r="AV86" s="2">
        <f>12*ROUND(MAX(($B86-3500)*{0.03,0.1,0.2,0.25,0.3,0.35,0.45}-{0,105,555,1005,2755,5505,13505},0),2)+LOOKUP(AV$2/12,{0,1500.001,4500.001,9000.001,35000.001,55000.001,80000.001},{0.03,0.1,0.2,0.25,0.3,0.35,0.45})*AV$2-LOOKUP(AV$2/12,{0,1500.001,4500.001,9000.001,35000.001,55000.001,80000.001},{0,105,555,1005,2755,5505,13505})</f>
        <v>124835</v>
      </c>
      <c r="AW86" s="2">
        <f>12*ROUND(MAX(($B86-3500)*{0.03,0.1,0.2,0.25,0.3,0.35,0.45}-{0,105,555,1005,2755,5505,13505},0),2)+LOOKUP(AW$2/12,{0,1500.001,4500.001,9000.001,35000.001,55000.001,80000.001},{0.03,0.1,0.2,0.25,0.3,0.35,0.45})*AW$2-LOOKUP(AW$2/12,{0,1500.001,4500.001,9000.001,35000.001,55000.001,80000.001},{0,105,555,1005,2755,5505,13505})</f>
        <v>130385</v>
      </c>
      <c r="AX86" s="2">
        <f>12*ROUND(MAX(($B86-3500)*{0.03,0.1,0.2,0.25,0.3,0.35,0.45}-{0,105,555,1005,2755,5505,13505},0),2)+LOOKUP(AX$2/12,{0,1500.001,4500.001,9000.001,35000.001,55000.001,80000.001},{0.03,0.1,0.2,0.25,0.3,0.35,0.45})*AX$2-LOOKUP(AX$2/12,{0,1500.001,4500.001,9000.001,35000.001,55000.001,80000.001},{0,105,555,1005,2755,5505,13505})</f>
        <v>131385</v>
      </c>
      <c r="AY86" s="2">
        <f>12*ROUND(MAX(($B86-3500)*{0.03,0.1,0.2,0.25,0.3,0.35,0.45}-{0,105,555,1005,2755,5505,13505},0),2)+LOOKUP(AY$2/12,{0,1500.001,4500.001,9000.001,35000.001,55000.001,80000.001},{0.03,0.1,0.2,0.25,0.3,0.35,0.45})*AY$2-LOOKUP(AY$2/12,{0,1500.001,4500.001,9000.001,35000.001,55000.001,80000.001},{0,105,555,1005,2755,5505,13505})</f>
        <v>132385</v>
      </c>
      <c r="AZ86" s="2">
        <f>12*ROUND(MAX(($B86-3500)*{0.03,0.1,0.2,0.25,0.3,0.35,0.45}-{0,105,555,1005,2755,5505,13505},0),2)+LOOKUP(AZ$2/12,{0,1500.001,4500.001,9000.001,35000.001,55000.001,80000.001},{0.03,0.1,0.2,0.25,0.3,0.35,0.45})*AZ$2-LOOKUP(AZ$2/12,{0,1500.001,4500.001,9000.001,35000.001,55000.001,80000.001},{0,105,555,1005,2755,5505,13505})</f>
        <v>133385</v>
      </c>
      <c r="BA86" s="2">
        <f>12*ROUND(MAX(($B86-3500)*{0.03,0.1,0.2,0.25,0.3,0.35,0.45}-{0,105,555,1005,2755,5505,13505},0),2)+LOOKUP(BA$2/12,{0,1500.001,4500.001,9000.001,35000.001,55000.001,80000.001},{0.03,0.1,0.2,0.25,0.3,0.35,0.45})*BA$2-LOOKUP(BA$2/12,{0,1500.001,4500.001,9000.001,35000.001,55000.001,80000.001},{0,105,555,1005,2755,5505,13505})</f>
        <v>134385</v>
      </c>
      <c r="BB86" s="2">
        <f>12*ROUND(MAX(($B86-3500)*{0.03,0.1,0.2,0.25,0.3,0.35,0.45}-{0,105,555,1005,2755,5505,13505},0),2)+LOOKUP(BB$2/12,{0,1500.001,4500.001,9000.001,35000.001,55000.001,80000.001},{0.03,0.1,0.2,0.25,0.3,0.35,0.45})*BB$2-LOOKUP(BB$2/12,{0,1500.001,4500.001,9000.001,35000.001,55000.001,80000.001},{0,105,555,1005,2755,5505,13505})</f>
        <v>135385</v>
      </c>
      <c r="BC86" s="2">
        <f>12*ROUND(MAX(($B86-3500)*{0.03,0.1,0.2,0.25,0.3,0.35,0.45}-{0,105,555,1005,2755,5505,13505},0),2)+LOOKUP(BC$2/12,{0,1500.001,4500.001,9000.001,35000.001,55000.001,80000.001},{0.03,0.1,0.2,0.25,0.3,0.35,0.45})*BC$2-LOOKUP(BC$2/12,{0,1500.001,4500.001,9000.001,35000.001,55000.001,80000.001},{0,105,555,1005,2755,5505,13505})</f>
        <v>136385</v>
      </c>
      <c r="BD86" s="2">
        <f>12*ROUND(MAX(($B86-3500)*{0.03,0.1,0.2,0.25,0.3,0.35,0.45}-{0,105,555,1005,2755,5505,13505},0),2)+LOOKUP(BD$2/12,{0,1500.001,4500.001,9000.001,35000.001,55000.001,80000.001},{0.03,0.1,0.2,0.25,0.3,0.35,0.45})*BD$2-LOOKUP(BD$2/12,{0,1500.001,4500.001,9000.001,35000.001,55000.001,80000.001},{0,105,555,1005,2755,5505,13505})</f>
        <v>137385</v>
      </c>
      <c r="BE86" s="2">
        <f>12*ROUND(MAX(($B86-3500)*{0.03,0.1,0.2,0.25,0.3,0.35,0.45}-{0,105,555,1005,2755,5505,13505},0),2)+LOOKUP(BE$2/12,{0,1500.001,4500.001,9000.001,35000.001,55000.001,80000.001},{0.03,0.1,0.2,0.25,0.3,0.35,0.45})*BE$2-LOOKUP(BE$2/12,{0,1500.001,4500.001,9000.001,35000.001,55000.001,80000.001},{0,105,555,1005,2755,5505,13505})</f>
        <v>138385</v>
      </c>
      <c r="BF86" s="2">
        <f>12*ROUND(MAX(($B86-3500)*{0.03,0.1,0.2,0.25,0.3,0.35,0.45}-{0,105,555,1005,2755,5505,13505},0),2)+LOOKUP(BF$2/12,{0,1500.001,4500.001,9000.001,35000.001,55000.001,80000.001},{0.03,0.1,0.2,0.25,0.3,0.35,0.45})*BF$2-LOOKUP(BF$2/12,{0,1500.001,4500.001,9000.001,35000.001,55000.001,80000.001},{0,105,555,1005,2755,5505,13505})</f>
        <v>139385</v>
      </c>
    </row>
    <row r="87" spans="1:58">
      <c r="A87" s="21"/>
      <c r="B87" s="22">
        <v>48000</v>
      </c>
      <c r="C87" s="27">
        <f>12*ROUND(MAX(($B87-3500)*{0.03,0.1,0.2,0.25,0.3,0.35,0.45}-{0,105,555,1005,2755,5505,13505},0),2)+LOOKUP(C$2/12,{0,1500.001,4500.001,9000.001,35000.001,55000.001,80000.001},{0.03,0.1,0.2,0.25,0.3,0.35,0.45})*C$2-LOOKUP(C$2/12,{0,1500.001,4500.001,9000.001,35000.001,55000.001,80000.001},{0,105,555,1005,2755,5505,13505})</f>
        <v>127140</v>
      </c>
      <c r="D87" s="27">
        <f>12*ROUND(MAX(($B87-3500)*{0.03,0.1,0.2,0.25,0.3,0.35,0.45}-{0,105,555,1005,2755,5505,13505},0),2)+LOOKUP(D$2/12,{0,1500.001,4500.001,9000.001,35000.001,55000.001,80000.001},{0.03,0.1,0.2,0.25,0.3,0.35,0.45})*D$2-LOOKUP(D$2/12,{0,1500.001,4500.001,9000.001,35000.001,55000.001,80000.001},{0,105,555,1005,2755,5505,13505})</f>
        <v>127146</v>
      </c>
      <c r="E87" s="27">
        <f>12*ROUND(MAX(($B87-3500)*{0.03,0.1,0.2,0.25,0.3,0.35,0.45}-{0,105,555,1005,2755,5505,13505},0),2)+LOOKUP(E$2/12,{0,1500.001,4500.001,9000.001,35000.001,55000.001,80000.001},{0.03,0.1,0.2,0.25,0.3,0.35,0.45})*E$2-LOOKUP(E$2/12,{0,1500.001,4500.001,9000.001,35000.001,55000.001,80000.001},{0,105,555,1005,2755,5505,13505})</f>
        <v>127152</v>
      </c>
      <c r="F87" s="27">
        <f>12*ROUND(MAX(($B87-3500)*{0.03,0.1,0.2,0.25,0.3,0.35,0.45}-{0,105,555,1005,2755,5505,13505},0),2)+LOOKUP(F$2/12,{0,1500.001,4500.001,9000.001,35000.001,55000.001,80000.001},{0.03,0.1,0.2,0.25,0.3,0.35,0.45})*F$2-LOOKUP(F$2/12,{0,1500.001,4500.001,9000.001,35000.001,55000.001,80000.001},{0,105,555,1005,2755,5505,13505})</f>
        <v>127158</v>
      </c>
      <c r="G87" s="27">
        <f>12*ROUND(MAX(($B87-3500)*{0.03,0.1,0.2,0.25,0.3,0.35,0.45}-{0,105,555,1005,2755,5505,13505},0),2)+LOOKUP(G$2/12,{0,1500.001,4500.001,9000.001,35000.001,55000.001,80000.001},{0.03,0.1,0.2,0.25,0.3,0.35,0.45})*G$2-LOOKUP(G$2/12,{0,1500.001,4500.001,9000.001,35000.001,55000.001,80000.001},{0,105,555,1005,2755,5505,13505})</f>
        <v>127164</v>
      </c>
      <c r="H87" s="27">
        <f>12*ROUND(MAX(($B87-3500)*{0.03,0.1,0.2,0.25,0.3,0.35,0.45}-{0,105,555,1005,2755,5505,13505},0),2)+LOOKUP(H$2/12,{0,1500.001,4500.001,9000.001,35000.001,55000.001,80000.001},{0.03,0.1,0.2,0.25,0.3,0.35,0.45})*H$2-LOOKUP(H$2/12,{0,1500.001,4500.001,9000.001,35000.001,55000.001,80000.001},{0,105,555,1005,2755,5505,13505})</f>
        <v>127170</v>
      </c>
      <c r="I87" s="27">
        <f>12*ROUND(MAX(($B87-3500)*{0.03,0.1,0.2,0.25,0.3,0.35,0.45}-{0,105,555,1005,2755,5505,13505},0),2)+LOOKUP(I$2/12,{0,1500.001,4500.001,9000.001,35000.001,55000.001,80000.001},{0.03,0.1,0.2,0.25,0.3,0.35,0.45})*I$2-LOOKUP(I$2/12,{0,1500.001,4500.001,9000.001,35000.001,55000.001,80000.001},{0,105,555,1005,2755,5505,13505})</f>
        <v>127176</v>
      </c>
      <c r="J87" s="27">
        <f>12*ROUND(MAX(($B87-3500)*{0.03,0.1,0.2,0.25,0.3,0.35,0.45}-{0,105,555,1005,2755,5505,13505},0),2)+LOOKUP(J$2/12,{0,1500.001,4500.001,9000.001,35000.001,55000.001,80000.001},{0.03,0.1,0.2,0.25,0.3,0.35,0.45})*J$2-LOOKUP(J$2/12,{0,1500.001,4500.001,9000.001,35000.001,55000.001,80000.001},{0,105,555,1005,2755,5505,13505})</f>
        <v>127182</v>
      </c>
      <c r="K87" s="27">
        <f>12*ROUND(MAX(($B87-3500)*{0.03,0.1,0.2,0.25,0.3,0.35,0.45}-{0,105,555,1005,2755,5505,13505},0),2)+LOOKUP(K$2/12,{0,1500.001,4500.001,9000.001,35000.001,55000.001,80000.001},{0.03,0.1,0.2,0.25,0.3,0.35,0.45})*K$2-LOOKUP(K$2/12,{0,1500.001,4500.001,9000.001,35000.001,55000.001,80000.001},{0,105,555,1005,2755,5505,13505})</f>
        <v>127188</v>
      </c>
      <c r="L87" s="27">
        <f>12*ROUND(MAX(($B87-3500)*{0.03,0.1,0.2,0.25,0.3,0.35,0.45}-{0,105,555,1005,2755,5505,13505},0),2)+LOOKUP(L$2/12,{0,1500.001,4500.001,9000.001,35000.001,55000.001,80000.001},{0.03,0.1,0.2,0.25,0.3,0.35,0.45})*L$2-LOOKUP(L$2/12,{0,1500.001,4500.001,9000.001,35000.001,55000.001,80000.001},{0,105,555,1005,2755,5505,13505})</f>
        <v>127194</v>
      </c>
      <c r="M87" s="13">
        <f>12*ROUND(MAX(($B87-3500)*{0.03,0.1,0.2,0.25,0.3,0.35,0.45}-{0,105,555,1005,2755,5505,13505},0),2)+LOOKUP(M$2/12,{0,1500.001,4500.001,9000.001,35000.001,55000.001,80000.001},{0.03,0.1,0.2,0.25,0.3,0.35,0.45})*M$2-LOOKUP(M$2/12,{0,1500.001,4500.001,9000.001,35000.001,55000.001,80000.001},{0,105,555,1005,2755,5505,13505})</f>
        <v>127200</v>
      </c>
      <c r="N87" s="27">
        <f>12*ROUND(MAX(($B87-3500)*{0.03,0.1,0.2,0.25,0.3,0.35,0.45}-{0,105,555,1005,2755,5505,13505},0),2)+LOOKUP(N$2/12,{0,1500.001,4500.001,9000.001,35000.001,55000.001,80000.001},{0.03,0.1,0.2,0.25,0.3,0.35,0.45})*N$2-LOOKUP(N$2/12,{0,1500.001,4500.001,9000.001,35000.001,55000.001,80000.001},{0,105,555,1005,2755,5505,13505})</f>
        <v>127215</v>
      </c>
      <c r="O87" s="27">
        <f>12*ROUND(MAX(($B87-3500)*{0.03,0.1,0.2,0.25,0.3,0.35,0.45}-{0,105,555,1005,2755,5505,13505},0),2)+LOOKUP(O$2/12,{0,1500.001,4500.001,9000.001,35000.001,55000.001,80000.001},{0.03,0.1,0.2,0.25,0.3,0.35,0.45})*O$2-LOOKUP(O$2/12,{0,1500.001,4500.001,9000.001,35000.001,55000.001,80000.001},{0,105,555,1005,2755,5505,13505})</f>
        <v>127230</v>
      </c>
      <c r="P87" s="27">
        <f>12*ROUND(MAX(($B87-3500)*{0.03,0.1,0.2,0.25,0.3,0.35,0.45}-{0,105,555,1005,2755,5505,13505},0),2)+LOOKUP(P$2/12,{0,1500.001,4500.001,9000.001,35000.001,55000.001,80000.001},{0.03,0.1,0.2,0.25,0.3,0.35,0.45})*P$2-LOOKUP(P$2/12,{0,1500.001,4500.001,9000.001,35000.001,55000.001,80000.001},{0,105,555,1005,2755,5505,13505})</f>
        <v>127245</v>
      </c>
      <c r="Q87" s="27">
        <f>12*ROUND(MAX(($B87-3500)*{0.03,0.1,0.2,0.25,0.3,0.35,0.45}-{0,105,555,1005,2755,5505,13505},0),2)+LOOKUP(Q$2/12,{0,1500.001,4500.001,9000.001,35000.001,55000.001,80000.001},{0.03,0.1,0.2,0.25,0.3,0.35,0.45})*Q$2-LOOKUP(Q$2/12,{0,1500.001,4500.001,9000.001,35000.001,55000.001,80000.001},{0,105,555,1005,2755,5505,13505})</f>
        <v>127260</v>
      </c>
      <c r="R87" s="27">
        <f>12*ROUND(MAX(($B87-3500)*{0.03,0.1,0.2,0.25,0.3,0.35,0.45}-{0,105,555,1005,2755,5505,13505},0),2)+LOOKUP(R$2/12,{0,1500.001,4500.001,9000.001,35000.001,55000.001,80000.001},{0.03,0.1,0.2,0.25,0.3,0.35,0.45})*R$2-LOOKUP(R$2/12,{0,1500.001,4500.001,9000.001,35000.001,55000.001,80000.001},{0,105,555,1005,2755,5505,13505})</f>
        <v>127275</v>
      </c>
      <c r="S87" s="27">
        <f>12*ROUND(MAX(($B87-3500)*{0.03,0.1,0.2,0.25,0.3,0.35,0.45}-{0,105,555,1005,2755,5505,13505},0),2)+LOOKUP(S$2/12,{0,1500.001,4500.001,9000.001,35000.001,55000.001,80000.001},{0.03,0.1,0.2,0.25,0.3,0.35,0.45})*S$2-LOOKUP(S$2/12,{0,1500.001,4500.001,9000.001,35000.001,55000.001,80000.001},{0,105,555,1005,2755,5505,13505})</f>
        <v>127290</v>
      </c>
      <c r="T87" s="2">
        <f>12*ROUND(MAX(($B87-3500)*{0.03,0.1,0.2,0.25,0.3,0.35,0.45}-{0,105,555,1005,2755,5505,13505},0),2)+LOOKUP(T$2/12,{0,1500.001,4500.001,9000.001,35000.001,55000.001,80000.001},{0.03,0.1,0.2,0.25,0.3,0.35,0.45})*T$2-LOOKUP(T$2/12,{0,1500.001,4500.001,9000.001,35000.001,55000.001,80000.001},{0,105,555,1005,2755,5505,13505})</f>
        <v>127305</v>
      </c>
      <c r="U87" s="2">
        <f>12*ROUND(MAX(($B87-3500)*{0.03,0.1,0.2,0.25,0.3,0.35,0.45}-{0,105,555,1005,2755,5505,13505},0),2)+LOOKUP(U$2/12,{0,1500.001,4500.001,9000.001,35000.001,55000.001,80000.001},{0.03,0.1,0.2,0.25,0.3,0.35,0.45})*U$2-LOOKUP(U$2/12,{0,1500.001,4500.001,9000.001,35000.001,55000.001,80000.001},{0,105,555,1005,2755,5505,13505})</f>
        <v>127320</v>
      </c>
      <c r="V87" s="2">
        <f>12*ROUND(MAX(($B87-3500)*{0.03,0.1,0.2,0.25,0.3,0.35,0.45}-{0,105,555,1005,2755,5505,13505},0),2)+LOOKUP(V$2/12,{0,1500.001,4500.001,9000.001,35000.001,55000.001,80000.001},{0.03,0.1,0.2,0.25,0.3,0.35,0.45})*V$2-LOOKUP(V$2/12,{0,1500.001,4500.001,9000.001,35000.001,55000.001,80000.001},{0,105,555,1005,2755,5505,13505})</f>
        <v>127335</v>
      </c>
      <c r="W87" s="2">
        <f>12*ROUND(MAX(($B87-3500)*{0.03,0.1,0.2,0.25,0.3,0.35,0.45}-{0,105,555,1005,2755,5505,13505},0),2)+LOOKUP(W$2/12,{0,1500.001,4500.001,9000.001,35000.001,55000.001,80000.001},{0.03,0.1,0.2,0.25,0.3,0.35,0.45})*W$2-LOOKUP(W$2/12,{0,1500.001,4500.001,9000.001,35000.001,55000.001,80000.001},{0,105,555,1005,2755,5505,13505})</f>
        <v>127350</v>
      </c>
      <c r="X87" s="2">
        <f>12*ROUND(MAX(($B87-3500)*{0.03,0.1,0.2,0.25,0.3,0.35,0.45}-{0,105,555,1005,2755,5505,13505},0),2)+LOOKUP(X$2/12,{0,1500.001,4500.001,9000.001,35000.001,55000.001,80000.001},{0.03,0.1,0.2,0.25,0.3,0.35,0.45})*X$2-LOOKUP(X$2/12,{0,1500.001,4500.001,9000.001,35000.001,55000.001,80000.001},{0,105,555,1005,2755,5505,13505})</f>
        <v>127365</v>
      </c>
      <c r="Y87" s="2">
        <f>12*ROUND(MAX(($B87-3500)*{0.03,0.1,0.2,0.25,0.3,0.35,0.45}-{0,105,555,1005,2755,5505,13505},0),2)+LOOKUP(Y$2/12,{0,1500.001,4500.001,9000.001,35000.001,55000.001,80000.001},{0.03,0.1,0.2,0.25,0.3,0.35,0.45})*Y$2-LOOKUP(Y$2/12,{0,1500.001,4500.001,9000.001,35000.001,55000.001,80000.001},{0,105,555,1005,2755,5505,13505})</f>
        <v>127380</v>
      </c>
      <c r="Z87" s="2">
        <f>12*ROUND(MAX(($B87-3500)*{0.03,0.1,0.2,0.25,0.3,0.35,0.45}-{0,105,555,1005,2755,5505,13505},0),2)+LOOKUP(Z$2/12,{0,1500.001,4500.001,9000.001,35000.001,55000.001,80000.001},{0.03,0.1,0.2,0.25,0.3,0.35,0.45})*Z$2-LOOKUP(Z$2/12,{0,1500.001,4500.001,9000.001,35000.001,55000.001,80000.001},{0,105,555,1005,2755,5505,13505})</f>
        <v>127395</v>
      </c>
      <c r="AA87" s="2">
        <f>12*ROUND(MAX(($B87-3500)*{0.03,0.1,0.2,0.25,0.3,0.35,0.45}-{0,105,555,1005,2755,5505,13505},0),2)+LOOKUP(AA$2/12,{0,1500.001,4500.001,9000.001,35000.001,55000.001,80000.001},{0.03,0.1,0.2,0.25,0.3,0.35,0.45})*AA$2-LOOKUP(AA$2/12,{0,1500.001,4500.001,9000.001,35000.001,55000.001,80000.001},{0,105,555,1005,2755,5505,13505})</f>
        <v>127410</v>
      </c>
      <c r="AB87" s="2">
        <f>12*ROUND(MAX(($B87-3500)*{0.03,0.1,0.2,0.25,0.3,0.35,0.45}-{0,105,555,1005,2755,5505,13505},0),2)+LOOKUP(AB$2/12,{0,1500.001,4500.001,9000.001,35000.001,55000.001,80000.001},{0.03,0.1,0.2,0.25,0.3,0.35,0.45})*AB$2-LOOKUP(AB$2/12,{0,1500.001,4500.001,9000.001,35000.001,55000.001,80000.001},{0,105,555,1005,2755,5505,13505})</f>
        <v>127425</v>
      </c>
      <c r="AC87" s="12">
        <f>12*ROUND(MAX(($B87-3500)*{0.03,0.1,0.2,0.25,0.3,0.35,0.45}-{0,105,555,1005,2755,5505,13505},0),2)+LOOKUP(AC$2/12,{0,1500.001,4500.001,9000.001,35000.001,55000.001,80000.001},{0.03,0.1,0.2,0.25,0.3,0.35,0.45})*AC$2-LOOKUP(AC$2/12,{0,1500.001,4500.001,9000.001,35000.001,55000.001,80000.001},{0,105,555,1005,2755,5505,13505})</f>
        <v>127440</v>
      </c>
      <c r="AD87" s="2">
        <f>12*ROUND(MAX(($B87-3500)*{0.03,0.1,0.2,0.25,0.3,0.35,0.45}-{0,105,555,1005,2755,5505,13505},0),2)+LOOKUP(AD$2/12,{0,1500.001,4500.001,9000.001,35000.001,55000.001,80000.001},{0.03,0.1,0.2,0.25,0.3,0.35,0.45})*AD$2-LOOKUP(AD$2/12,{0,1500.001,4500.001,9000.001,35000.001,55000.001,80000.001},{0,105,555,1005,2755,5505,13505})</f>
        <v>127470</v>
      </c>
      <c r="AE87" s="2">
        <f>12*ROUND(MAX(($B87-3500)*{0.03,0.1,0.2,0.25,0.3,0.35,0.45}-{0,105,555,1005,2755,5505,13505},0),2)+LOOKUP(AE$2/12,{0,1500.001,4500.001,9000.001,35000.001,55000.001,80000.001},{0.03,0.1,0.2,0.25,0.3,0.35,0.45})*AE$2-LOOKUP(AE$2/12,{0,1500.001,4500.001,9000.001,35000.001,55000.001,80000.001},{0,105,555,1005,2755,5505,13505})</f>
        <v>127500</v>
      </c>
      <c r="AF87" s="2">
        <f>12*ROUND(MAX(($B87-3500)*{0.03,0.1,0.2,0.25,0.3,0.35,0.45}-{0,105,555,1005,2755,5505,13505},0),2)+LOOKUP(AF$2/12,{0,1500.001,4500.001,9000.001,35000.001,55000.001,80000.001},{0.03,0.1,0.2,0.25,0.3,0.35,0.45})*AF$2-LOOKUP(AF$2/12,{0,1500.001,4500.001,9000.001,35000.001,55000.001,80000.001},{0,105,555,1005,2755,5505,13505})</f>
        <v>127530</v>
      </c>
      <c r="AG87" s="2">
        <f>12*ROUND(MAX(($B87-3500)*{0.03,0.1,0.2,0.25,0.3,0.35,0.45}-{0,105,555,1005,2755,5505,13505},0),2)+LOOKUP(AG$2/12,{0,1500.001,4500.001,9000.001,35000.001,55000.001,80000.001},{0.03,0.1,0.2,0.25,0.3,0.35,0.45})*AG$2-LOOKUP(AG$2/12,{0,1500.001,4500.001,9000.001,35000.001,55000.001,80000.001},{0,105,555,1005,2755,5505,13505})</f>
        <v>127560</v>
      </c>
      <c r="AH87" s="2">
        <f>12*ROUND(MAX(($B87-3500)*{0.03,0.1,0.2,0.25,0.3,0.35,0.45}-{0,105,555,1005,2755,5505,13505},0),2)+LOOKUP(AH$2/12,{0,1500.001,4500.001,9000.001,35000.001,55000.001,80000.001},{0.03,0.1,0.2,0.25,0.3,0.35,0.45})*AH$2-LOOKUP(AH$2/12,{0,1500.001,4500.001,9000.001,35000.001,55000.001,80000.001},{0,105,555,1005,2755,5505,13505})</f>
        <v>127590</v>
      </c>
      <c r="AI87" s="2">
        <f>12*ROUND(MAX(($B87-3500)*{0.03,0.1,0.2,0.25,0.3,0.35,0.45}-{0,105,555,1005,2755,5505,13505},0),2)+LOOKUP(AI$2/12,{0,1500.001,4500.001,9000.001,35000.001,55000.001,80000.001},{0.03,0.1,0.2,0.25,0.3,0.35,0.45})*AI$2-LOOKUP(AI$2/12,{0,1500.001,4500.001,9000.001,35000.001,55000.001,80000.001},{0,105,555,1005,2755,5505,13505})</f>
        <v>127620</v>
      </c>
      <c r="AJ87" s="2">
        <f>12*ROUND(MAX(($B87-3500)*{0.03,0.1,0.2,0.25,0.3,0.35,0.45}-{0,105,555,1005,2755,5505,13505},0),2)+LOOKUP(AJ$2/12,{0,1500.001,4500.001,9000.001,35000.001,55000.001,80000.001},{0.03,0.1,0.2,0.25,0.3,0.35,0.45})*AJ$2-LOOKUP(AJ$2/12,{0,1500.001,4500.001,9000.001,35000.001,55000.001,80000.001},{0,105,555,1005,2755,5505,13505})</f>
        <v>127650</v>
      </c>
      <c r="AK87" s="2">
        <f>12*ROUND(MAX(($B87-3500)*{0.03,0.1,0.2,0.25,0.3,0.35,0.45}-{0,105,555,1005,2755,5505,13505},0),2)+LOOKUP(AK$2/12,{0,1500.001,4500.001,9000.001,35000.001,55000.001,80000.001},{0.03,0.1,0.2,0.25,0.3,0.35,0.45})*AK$2-LOOKUP(AK$2/12,{0,1500.001,4500.001,9000.001,35000.001,55000.001,80000.001},{0,105,555,1005,2755,5505,13505})</f>
        <v>127680</v>
      </c>
      <c r="AL87" s="2">
        <f>12*ROUND(MAX(($B87-3500)*{0.03,0.1,0.2,0.25,0.3,0.35,0.45}-{0,105,555,1005,2755,5505,13505},0),2)+LOOKUP(AL$2/12,{0,1500.001,4500.001,9000.001,35000.001,55000.001,80000.001},{0.03,0.1,0.2,0.25,0.3,0.35,0.45})*AL$2-LOOKUP(AL$2/12,{0,1500.001,4500.001,9000.001,35000.001,55000.001,80000.001},{0,105,555,1005,2755,5505,13505})</f>
        <v>128935</v>
      </c>
      <c r="AM87" s="2">
        <f>12*ROUND(MAX(($B87-3500)*{0.03,0.1,0.2,0.25,0.3,0.35,0.45}-{0,105,555,1005,2755,5505,13505},0),2)+LOOKUP(AM$2/12,{0,1500.001,4500.001,9000.001,35000.001,55000.001,80000.001},{0.03,0.1,0.2,0.25,0.3,0.35,0.45})*AM$2-LOOKUP(AM$2/12,{0,1500.001,4500.001,9000.001,35000.001,55000.001,80000.001},{0,105,555,1005,2755,5505,13505})</f>
        <v>129035</v>
      </c>
      <c r="AN87" s="2">
        <f>12*ROUND(MAX(($B87-3500)*{0.03,0.1,0.2,0.25,0.3,0.35,0.45}-{0,105,555,1005,2755,5505,13505},0),2)+LOOKUP(AN$2/12,{0,1500.001,4500.001,9000.001,35000.001,55000.001,80000.001},{0.03,0.1,0.2,0.25,0.3,0.35,0.45})*AN$2-LOOKUP(AN$2/12,{0,1500.001,4500.001,9000.001,35000.001,55000.001,80000.001},{0,105,555,1005,2755,5505,13505})</f>
        <v>129235</v>
      </c>
      <c r="AO87" s="2">
        <f>12*ROUND(MAX(($B87-3500)*{0.03,0.1,0.2,0.25,0.3,0.35,0.45}-{0,105,555,1005,2755,5505,13505},0),2)+LOOKUP(AO$2/12,{0,1500.001,4500.001,9000.001,35000.001,55000.001,80000.001},{0.03,0.1,0.2,0.25,0.3,0.35,0.45})*AO$2-LOOKUP(AO$2/12,{0,1500.001,4500.001,9000.001,35000.001,55000.001,80000.001},{0,105,555,1005,2755,5505,13505})</f>
        <v>129435</v>
      </c>
      <c r="AP87" s="2">
        <f>12*ROUND(MAX(($B87-3500)*{0.03,0.1,0.2,0.25,0.3,0.35,0.45}-{0,105,555,1005,2755,5505,13505},0),2)+LOOKUP(AP$2/12,{0,1500.001,4500.001,9000.001,35000.001,55000.001,80000.001},{0.03,0.1,0.2,0.25,0.3,0.35,0.45})*AP$2-LOOKUP(AP$2/12,{0,1500.001,4500.001,9000.001,35000.001,55000.001,80000.001},{0,105,555,1005,2755,5505,13505})</f>
        <v>129635</v>
      </c>
      <c r="AQ87" s="2">
        <f>12*ROUND(MAX(($B87-3500)*{0.03,0.1,0.2,0.25,0.3,0.35,0.45}-{0,105,555,1005,2755,5505,13505},0),2)+LOOKUP(AQ$2/12,{0,1500.001,4500.001,9000.001,35000.001,55000.001,80000.001},{0.03,0.1,0.2,0.25,0.3,0.35,0.45})*AQ$2-LOOKUP(AQ$2/12,{0,1500.001,4500.001,9000.001,35000.001,55000.001,80000.001},{0,105,555,1005,2755,5505,13505})</f>
        <v>129835</v>
      </c>
      <c r="AR87" s="2">
        <f>12*ROUND(MAX(($B87-3500)*{0.03,0.1,0.2,0.25,0.3,0.35,0.45}-{0,105,555,1005,2755,5505,13505},0),2)+LOOKUP(AR$2/12,{0,1500.001,4500.001,9000.001,35000.001,55000.001,80000.001},{0.03,0.1,0.2,0.25,0.3,0.35,0.45})*AR$2-LOOKUP(AR$2/12,{0,1500.001,4500.001,9000.001,35000.001,55000.001,80000.001},{0,105,555,1005,2755,5505,13505})</f>
        <v>130035</v>
      </c>
      <c r="AS87" s="2">
        <f>12*ROUND(MAX(($B87-3500)*{0.03,0.1,0.2,0.25,0.3,0.35,0.45}-{0,105,555,1005,2755,5505,13505},0),2)+LOOKUP(AS$2/12,{0,1500.001,4500.001,9000.001,35000.001,55000.001,80000.001},{0.03,0.1,0.2,0.25,0.3,0.35,0.45})*AS$2-LOOKUP(AS$2/12,{0,1500.001,4500.001,9000.001,35000.001,55000.001,80000.001},{0,105,555,1005,2755,5505,13505})</f>
        <v>130535</v>
      </c>
      <c r="AT87" s="12">
        <f>12*ROUND(MAX(($B87-3500)*{0.03,0.1,0.2,0.25,0.3,0.35,0.45}-{0,105,555,1005,2755,5505,13505},0),2)+LOOKUP(AT$2/12,{0,1500.001,4500.001,9000.001,35000.001,55000.001,80000.001},{0.03,0.1,0.2,0.25,0.3,0.35,0.45})*AT$2-LOOKUP(AT$2/12,{0,1500.001,4500.001,9000.001,35000.001,55000.001,80000.001},{0,105,555,1005,2755,5505,13505})</f>
        <v>131035</v>
      </c>
      <c r="AU87" s="2">
        <f>12*ROUND(MAX(($B87-3500)*{0.03,0.1,0.2,0.25,0.3,0.35,0.45}-{0,105,555,1005,2755,5505,13505},0),2)+LOOKUP(AU$2/12,{0,1500.001,4500.001,9000.001,35000.001,55000.001,80000.001},{0.03,0.1,0.2,0.25,0.3,0.35,0.45})*AU$2-LOOKUP(AU$2/12,{0,1500.001,4500.001,9000.001,35000.001,55000.001,80000.001},{0,105,555,1005,2755,5505,13505})</f>
        <v>131535</v>
      </c>
      <c r="AV87" s="2">
        <f>12*ROUND(MAX(($B87-3500)*{0.03,0.1,0.2,0.25,0.3,0.35,0.45}-{0,105,555,1005,2755,5505,13505},0),2)+LOOKUP(AV$2/12,{0,1500.001,4500.001,9000.001,35000.001,55000.001,80000.001},{0.03,0.1,0.2,0.25,0.3,0.35,0.45})*AV$2-LOOKUP(AV$2/12,{0,1500.001,4500.001,9000.001,35000.001,55000.001,80000.001},{0,105,555,1005,2755,5505,13505})</f>
        <v>132035</v>
      </c>
      <c r="AW87" s="2">
        <f>12*ROUND(MAX(($B87-3500)*{0.03,0.1,0.2,0.25,0.3,0.35,0.45}-{0,105,555,1005,2755,5505,13505},0),2)+LOOKUP(AW$2/12,{0,1500.001,4500.001,9000.001,35000.001,55000.001,80000.001},{0.03,0.1,0.2,0.25,0.3,0.35,0.45})*AW$2-LOOKUP(AW$2/12,{0,1500.001,4500.001,9000.001,35000.001,55000.001,80000.001},{0,105,555,1005,2755,5505,13505})</f>
        <v>137585</v>
      </c>
      <c r="AX87" s="2">
        <f>12*ROUND(MAX(($B87-3500)*{0.03,0.1,0.2,0.25,0.3,0.35,0.45}-{0,105,555,1005,2755,5505,13505},0),2)+LOOKUP(AX$2/12,{0,1500.001,4500.001,9000.001,35000.001,55000.001,80000.001},{0.03,0.1,0.2,0.25,0.3,0.35,0.45})*AX$2-LOOKUP(AX$2/12,{0,1500.001,4500.001,9000.001,35000.001,55000.001,80000.001},{0,105,555,1005,2755,5505,13505})</f>
        <v>138585</v>
      </c>
      <c r="AY87" s="2">
        <f>12*ROUND(MAX(($B87-3500)*{0.03,0.1,0.2,0.25,0.3,0.35,0.45}-{0,105,555,1005,2755,5505,13505},0),2)+LOOKUP(AY$2/12,{0,1500.001,4500.001,9000.001,35000.001,55000.001,80000.001},{0.03,0.1,0.2,0.25,0.3,0.35,0.45})*AY$2-LOOKUP(AY$2/12,{0,1500.001,4500.001,9000.001,35000.001,55000.001,80000.001},{0,105,555,1005,2755,5505,13505})</f>
        <v>139585</v>
      </c>
      <c r="AZ87" s="2">
        <f>12*ROUND(MAX(($B87-3500)*{0.03,0.1,0.2,0.25,0.3,0.35,0.45}-{0,105,555,1005,2755,5505,13505},0),2)+LOOKUP(AZ$2/12,{0,1500.001,4500.001,9000.001,35000.001,55000.001,80000.001},{0.03,0.1,0.2,0.25,0.3,0.35,0.45})*AZ$2-LOOKUP(AZ$2/12,{0,1500.001,4500.001,9000.001,35000.001,55000.001,80000.001},{0,105,555,1005,2755,5505,13505})</f>
        <v>140585</v>
      </c>
      <c r="BA87" s="2">
        <f>12*ROUND(MAX(($B87-3500)*{0.03,0.1,0.2,0.25,0.3,0.35,0.45}-{0,105,555,1005,2755,5505,13505},0),2)+LOOKUP(BA$2/12,{0,1500.001,4500.001,9000.001,35000.001,55000.001,80000.001},{0.03,0.1,0.2,0.25,0.3,0.35,0.45})*BA$2-LOOKUP(BA$2/12,{0,1500.001,4500.001,9000.001,35000.001,55000.001,80000.001},{0,105,555,1005,2755,5505,13505})</f>
        <v>141585</v>
      </c>
      <c r="BB87" s="2">
        <f>12*ROUND(MAX(($B87-3500)*{0.03,0.1,0.2,0.25,0.3,0.35,0.45}-{0,105,555,1005,2755,5505,13505},0),2)+LOOKUP(BB$2/12,{0,1500.001,4500.001,9000.001,35000.001,55000.001,80000.001},{0.03,0.1,0.2,0.25,0.3,0.35,0.45})*BB$2-LOOKUP(BB$2/12,{0,1500.001,4500.001,9000.001,35000.001,55000.001,80000.001},{0,105,555,1005,2755,5505,13505})</f>
        <v>142585</v>
      </c>
      <c r="BC87" s="2">
        <f>12*ROUND(MAX(($B87-3500)*{0.03,0.1,0.2,0.25,0.3,0.35,0.45}-{0,105,555,1005,2755,5505,13505},0),2)+LOOKUP(BC$2/12,{0,1500.001,4500.001,9000.001,35000.001,55000.001,80000.001},{0.03,0.1,0.2,0.25,0.3,0.35,0.45})*BC$2-LOOKUP(BC$2/12,{0,1500.001,4500.001,9000.001,35000.001,55000.001,80000.001},{0,105,555,1005,2755,5505,13505})</f>
        <v>143585</v>
      </c>
      <c r="BD87" s="2">
        <f>12*ROUND(MAX(($B87-3500)*{0.03,0.1,0.2,0.25,0.3,0.35,0.45}-{0,105,555,1005,2755,5505,13505},0),2)+LOOKUP(BD$2/12,{0,1500.001,4500.001,9000.001,35000.001,55000.001,80000.001},{0.03,0.1,0.2,0.25,0.3,0.35,0.45})*BD$2-LOOKUP(BD$2/12,{0,1500.001,4500.001,9000.001,35000.001,55000.001,80000.001},{0,105,555,1005,2755,5505,13505})</f>
        <v>144585</v>
      </c>
      <c r="BE87" s="2">
        <f>12*ROUND(MAX(($B87-3500)*{0.03,0.1,0.2,0.25,0.3,0.35,0.45}-{0,105,555,1005,2755,5505,13505},0),2)+LOOKUP(BE$2/12,{0,1500.001,4500.001,9000.001,35000.001,55000.001,80000.001},{0.03,0.1,0.2,0.25,0.3,0.35,0.45})*BE$2-LOOKUP(BE$2/12,{0,1500.001,4500.001,9000.001,35000.001,55000.001,80000.001},{0,105,555,1005,2755,5505,13505})</f>
        <v>145585</v>
      </c>
      <c r="BF87" s="2">
        <f>12*ROUND(MAX(($B87-3500)*{0.03,0.1,0.2,0.25,0.3,0.35,0.45}-{0,105,555,1005,2755,5505,13505},0),2)+LOOKUP(BF$2/12,{0,1500.001,4500.001,9000.001,35000.001,55000.001,80000.001},{0.03,0.1,0.2,0.25,0.3,0.35,0.45})*BF$2-LOOKUP(BF$2/12,{0,1500.001,4500.001,9000.001,35000.001,55000.001,80000.001},{0,105,555,1005,2755,5505,13505})</f>
        <v>146585</v>
      </c>
    </row>
    <row r="88" spans="1:58">
      <c r="A88" s="21"/>
      <c r="B88" s="22">
        <v>50000</v>
      </c>
      <c r="C88" s="27">
        <f>12*ROUND(MAX(($B88-3500)*{0.03,0.1,0.2,0.25,0.3,0.35,0.45}-{0,105,555,1005,2755,5505,13505},0),2)+LOOKUP(C$2/12,{0,1500.001,4500.001,9000.001,35000.001,55000.001,80000.001},{0.03,0.1,0.2,0.25,0.3,0.35,0.45})*C$2-LOOKUP(C$2/12,{0,1500.001,4500.001,9000.001,35000.001,55000.001,80000.001},{0,105,555,1005,2755,5505,13505})</f>
        <v>134340</v>
      </c>
      <c r="D88" s="27">
        <f>12*ROUND(MAX(($B88-3500)*{0.03,0.1,0.2,0.25,0.3,0.35,0.45}-{0,105,555,1005,2755,5505,13505},0),2)+LOOKUP(D$2/12,{0,1500.001,4500.001,9000.001,35000.001,55000.001,80000.001},{0.03,0.1,0.2,0.25,0.3,0.35,0.45})*D$2-LOOKUP(D$2/12,{0,1500.001,4500.001,9000.001,35000.001,55000.001,80000.001},{0,105,555,1005,2755,5505,13505})</f>
        <v>134346</v>
      </c>
      <c r="E88" s="27">
        <f>12*ROUND(MAX(($B88-3500)*{0.03,0.1,0.2,0.25,0.3,0.35,0.45}-{0,105,555,1005,2755,5505,13505},0),2)+LOOKUP(E$2/12,{0,1500.001,4500.001,9000.001,35000.001,55000.001,80000.001},{0.03,0.1,0.2,0.25,0.3,0.35,0.45})*E$2-LOOKUP(E$2/12,{0,1500.001,4500.001,9000.001,35000.001,55000.001,80000.001},{0,105,555,1005,2755,5505,13505})</f>
        <v>134352</v>
      </c>
      <c r="F88" s="27">
        <f>12*ROUND(MAX(($B88-3500)*{0.03,0.1,0.2,0.25,0.3,0.35,0.45}-{0,105,555,1005,2755,5505,13505},0),2)+LOOKUP(F$2/12,{0,1500.001,4500.001,9000.001,35000.001,55000.001,80000.001},{0.03,0.1,0.2,0.25,0.3,0.35,0.45})*F$2-LOOKUP(F$2/12,{0,1500.001,4500.001,9000.001,35000.001,55000.001,80000.001},{0,105,555,1005,2755,5505,13505})</f>
        <v>134358</v>
      </c>
      <c r="G88" s="27">
        <f>12*ROUND(MAX(($B88-3500)*{0.03,0.1,0.2,0.25,0.3,0.35,0.45}-{0,105,555,1005,2755,5505,13505},0),2)+LOOKUP(G$2/12,{0,1500.001,4500.001,9000.001,35000.001,55000.001,80000.001},{0.03,0.1,0.2,0.25,0.3,0.35,0.45})*G$2-LOOKUP(G$2/12,{0,1500.001,4500.001,9000.001,35000.001,55000.001,80000.001},{0,105,555,1005,2755,5505,13505})</f>
        <v>134364</v>
      </c>
      <c r="H88" s="27">
        <f>12*ROUND(MAX(($B88-3500)*{0.03,0.1,0.2,0.25,0.3,0.35,0.45}-{0,105,555,1005,2755,5505,13505},0),2)+LOOKUP(H$2/12,{0,1500.001,4500.001,9000.001,35000.001,55000.001,80000.001},{0.03,0.1,0.2,0.25,0.3,0.35,0.45})*H$2-LOOKUP(H$2/12,{0,1500.001,4500.001,9000.001,35000.001,55000.001,80000.001},{0,105,555,1005,2755,5505,13505})</f>
        <v>134370</v>
      </c>
      <c r="I88" s="27">
        <f>12*ROUND(MAX(($B88-3500)*{0.03,0.1,0.2,0.25,0.3,0.35,0.45}-{0,105,555,1005,2755,5505,13505},0),2)+LOOKUP(I$2/12,{0,1500.001,4500.001,9000.001,35000.001,55000.001,80000.001},{0.03,0.1,0.2,0.25,0.3,0.35,0.45})*I$2-LOOKUP(I$2/12,{0,1500.001,4500.001,9000.001,35000.001,55000.001,80000.001},{0,105,555,1005,2755,5505,13505})</f>
        <v>134376</v>
      </c>
      <c r="J88" s="27">
        <f>12*ROUND(MAX(($B88-3500)*{0.03,0.1,0.2,0.25,0.3,0.35,0.45}-{0,105,555,1005,2755,5505,13505},0),2)+LOOKUP(J$2/12,{0,1500.001,4500.001,9000.001,35000.001,55000.001,80000.001},{0.03,0.1,0.2,0.25,0.3,0.35,0.45})*J$2-LOOKUP(J$2/12,{0,1500.001,4500.001,9000.001,35000.001,55000.001,80000.001},{0,105,555,1005,2755,5505,13505})</f>
        <v>134382</v>
      </c>
      <c r="K88" s="27">
        <f>12*ROUND(MAX(($B88-3500)*{0.03,0.1,0.2,0.25,0.3,0.35,0.45}-{0,105,555,1005,2755,5505,13505},0),2)+LOOKUP(K$2/12,{0,1500.001,4500.001,9000.001,35000.001,55000.001,80000.001},{0.03,0.1,0.2,0.25,0.3,0.35,0.45})*K$2-LOOKUP(K$2/12,{0,1500.001,4500.001,9000.001,35000.001,55000.001,80000.001},{0,105,555,1005,2755,5505,13505})</f>
        <v>134388</v>
      </c>
      <c r="L88" s="27">
        <f>12*ROUND(MAX(($B88-3500)*{0.03,0.1,0.2,0.25,0.3,0.35,0.45}-{0,105,555,1005,2755,5505,13505},0),2)+LOOKUP(L$2/12,{0,1500.001,4500.001,9000.001,35000.001,55000.001,80000.001},{0.03,0.1,0.2,0.25,0.3,0.35,0.45})*L$2-LOOKUP(L$2/12,{0,1500.001,4500.001,9000.001,35000.001,55000.001,80000.001},{0,105,555,1005,2755,5505,13505})</f>
        <v>134394</v>
      </c>
      <c r="M88" s="13">
        <f>12*ROUND(MAX(($B88-3500)*{0.03,0.1,0.2,0.25,0.3,0.35,0.45}-{0,105,555,1005,2755,5505,13505},0),2)+LOOKUP(M$2/12,{0,1500.001,4500.001,9000.001,35000.001,55000.001,80000.001},{0.03,0.1,0.2,0.25,0.3,0.35,0.45})*M$2-LOOKUP(M$2/12,{0,1500.001,4500.001,9000.001,35000.001,55000.001,80000.001},{0,105,555,1005,2755,5505,13505})</f>
        <v>134400</v>
      </c>
      <c r="N88" s="27">
        <f>12*ROUND(MAX(($B88-3500)*{0.03,0.1,0.2,0.25,0.3,0.35,0.45}-{0,105,555,1005,2755,5505,13505},0),2)+LOOKUP(N$2/12,{0,1500.001,4500.001,9000.001,35000.001,55000.001,80000.001},{0.03,0.1,0.2,0.25,0.3,0.35,0.45})*N$2-LOOKUP(N$2/12,{0,1500.001,4500.001,9000.001,35000.001,55000.001,80000.001},{0,105,555,1005,2755,5505,13505})</f>
        <v>134415</v>
      </c>
      <c r="O88" s="27">
        <f>12*ROUND(MAX(($B88-3500)*{0.03,0.1,0.2,0.25,0.3,0.35,0.45}-{0,105,555,1005,2755,5505,13505},0),2)+LOOKUP(O$2/12,{0,1500.001,4500.001,9000.001,35000.001,55000.001,80000.001},{0.03,0.1,0.2,0.25,0.3,0.35,0.45})*O$2-LOOKUP(O$2/12,{0,1500.001,4500.001,9000.001,35000.001,55000.001,80000.001},{0,105,555,1005,2755,5505,13505})</f>
        <v>134430</v>
      </c>
      <c r="P88" s="27">
        <f>12*ROUND(MAX(($B88-3500)*{0.03,0.1,0.2,0.25,0.3,0.35,0.45}-{0,105,555,1005,2755,5505,13505},0),2)+LOOKUP(P$2/12,{0,1500.001,4500.001,9000.001,35000.001,55000.001,80000.001},{0.03,0.1,0.2,0.25,0.3,0.35,0.45})*P$2-LOOKUP(P$2/12,{0,1500.001,4500.001,9000.001,35000.001,55000.001,80000.001},{0,105,555,1005,2755,5505,13505})</f>
        <v>134445</v>
      </c>
      <c r="Q88" s="27">
        <f>12*ROUND(MAX(($B88-3500)*{0.03,0.1,0.2,0.25,0.3,0.35,0.45}-{0,105,555,1005,2755,5505,13505},0),2)+LOOKUP(Q$2/12,{0,1500.001,4500.001,9000.001,35000.001,55000.001,80000.001},{0.03,0.1,0.2,0.25,0.3,0.35,0.45})*Q$2-LOOKUP(Q$2/12,{0,1500.001,4500.001,9000.001,35000.001,55000.001,80000.001},{0,105,555,1005,2755,5505,13505})</f>
        <v>134460</v>
      </c>
      <c r="R88" s="27">
        <f>12*ROUND(MAX(($B88-3500)*{0.03,0.1,0.2,0.25,0.3,0.35,0.45}-{0,105,555,1005,2755,5505,13505},0),2)+LOOKUP(R$2/12,{0,1500.001,4500.001,9000.001,35000.001,55000.001,80000.001},{0.03,0.1,0.2,0.25,0.3,0.35,0.45})*R$2-LOOKUP(R$2/12,{0,1500.001,4500.001,9000.001,35000.001,55000.001,80000.001},{0,105,555,1005,2755,5505,13505})</f>
        <v>134475</v>
      </c>
      <c r="S88" s="27">
        <f>12*ROUND(MAX(($B88-3500)*{0.03,0.1,0.2,0.25,0.3,0.35,0.45}-{0,105,555,1005,2755,5505,13505},0),2)+LOOKUP(S$2/12,{0,1500.001,4500.001,9000.001,35000.001,55000.001,80000.001},{0.03,0.1,0.2,0.25,0.3,0.35,0.45})*S$2-LOOKUP(S$2/12,{0,1500.001,4500.001,9000.001,35000.001,55000.001,80000.001},{0,105,555,1005,2755,5505,13505})</f>
        <v>134490</v>
      </c>
      <c r="T88" s="2">
        <f>12*ROUND(MAX(($B88-3500)*{0.03,0.1,0.2,0.25,0.3,0.35,0.45}-{0,105,555,1005,2755,5505,13505},0),2)+LOOKUP(T$2/12,{0,1500.001,4500.001,9000.001,35000.001,55000.001,80000.001},{0.03,0.1,0.2,0.25,0.3,0.35,0.45})*T$2-LOOKUP(T$2/12,{0,1500.001,4500.001,9000.001,35000.001,55000.001,80000.001},{0,105,555,1005,2755,5505,13505})</f>
        <v>134505</v>
      </c>
      <c r="U88" s="2">
        <f>12*ROUND(MAX(($B88-3500)*{0.03,0.1,0.2,0.25,0.3,0.35,0.45}-{0,105,555,1005,2755,5505,13505},0),2)+LOOKUP(U$2/12,{0,1500.001,4500.001,9000.001,35000.001,55000.001,80000.001},{0.03,0.1,0.2,0.25,0.3,0.35,0.45})*U$2-LOOKUP(U$2/12,{0,1500.001,4500.001,9000.001,35000.001,55000.001,80000.001},{0,105,555,1005,2755,5505,13505})</f>
        <v>134520</v>
      </c>
      <c r="V88" s="2">
        <f>12*ROUND(MAX(($B88-3500)*{0.03,0.1,0.2,0.25,0.3,0.35,0.45}-{0,105,555,1005,2755,5505,13505},0),2)+LOOKUP(V$2/12,{0,1500.001,4500.001,9000.001,35000.001,55000.001,80000.001},{0.03,0.1,0.2,0.25,0.3,0.35,0.45})*V$2-LOOKUP(V$2/12,{0,1500.001,4500.001,9000.001,35000.001,55000.001,80000.001},{0,105,555,1005,2755,5505,13505})</f>
        <v>134535</v>
      </c>
      <c r="W88" s="2">
        <f>12*ROUND(MAX(($B88-3500)*{0.03,0.1,0.2,0.25,0.3,0.35,0.45}-{0,105,555,1005,2755,5505,13505},0),2)+LOOKUP(W$2/12,{0,1500.001,4500.001,9000.001,35000.001,55000.001,80000.001},{0.03,0.1,0.2,0.25,0.3,0.35,0.45})*W$2-LOOKUP(W$2/12,{0,1500.001,4500.001,9000.001,35000.001,55000.001,80000.001},{0,105,555,1005,2755,5505,13505})</f>
        <v>134550</v>
      </c>
      <c r="X88" s="2">
        <f>12*ROUND(MAX(($B88-3500)*{0.03,0.1,0.2,0.25,0.3,0.35,0.45}-{0,105,555,1005,2755,5505,13505},0),2)+LOOKUP(X$2/12,{0,1500.001,4500.001,9000.001,35000.001,55000.001,80000.001},{0.03,0.1,0.2,0.25,0.3,0.35,0.45})*X$2-LOOKUP(X$2/12,{0,1500.001,4500.001,9000.001,35000.001,55000.001,80000.001},{0,105,555,1005,2755,5505,13505})</f>
        <v>134565</v>
      </c>
      <c r="Y88" s="2">
        <f>12*ROUND(MAX(($B88-3500)*{0.03,0.1,0.2,0.25,0.3,0.35,0.45}-{0,105,555,1005,2755,5505,13505},0),2)+LOOKUP(Y$2/12,{0,1500.001,4500.001,9000.001,35000.001,55000.001,80000.001},{0.03,0.1,0.2,0.25,0.3,0.35,0.45})*Y$2-LOOKUP(Y$2/12,{0,1500.001,4500.001,9000.001,35000.001,55000.001,80000.001},{0,105,555,1005,2755,5505,13505})</f>
        <v>134580</v>
      </c>
      <c r="Z88" s="2">
        <f>12*ROUND(MAX(($B88-3500)*{0.03,0.1,0.2,0.25,0.3,0.35,0.45}-{0,105,555,1005,2755,5505,13505},0),2)+LOOKUP(Z$2/12,{0,1500.001,4500.001,9000.001,35000.001,55000.001,80000.001},{0.03,0.1,0.2,0.25,0.3,0.35,0.45})*Z$2-LOOKUP(Z$2/12,{0,1500.001,4500.001,9000.001,35000.001,55000.001,80000.001},{0,105,555,1005,2755,5505,13505})</f>
        <v>134595</v>
      </c>
      <c r="AA88" s="2">
        <f>12*ROUND(MAX(($B88-3500)*{0.03,0.1,0.2,0.25,0.3,0.35,0.45}-{0,105,555,1005,2755,5505,13505},0),2)+LOOKUP(AA$2/12,{0,1500.001,4500.001,9000.001,35000.001,55000.001,80000.001},{0.03,0.1,0.2,0.25,0.3,0.35,0.45})*AA$2-LOOKUP(AA$2/12,{0,1500.001,4500.001,9000.001,35000.001,55000.001,80000.001},{0,105,555,1005,2755,5505,13505})</f>
        <v>134610</v>
      </c>
      <c r="AB88" s="2">
        <f>12*ROUND(MAX(($B88-3500)*{0.03,0.1,0.2,0.25,0.3,0.35,0.45}-{0,105,555,1005,2755,5505,13505},0),2)+LOOKUP(AB$2/12,{0,1500.001,4500.001,9000.001,35000.001,55000.001,80000.001},{0.03,0.1,0.2,0.25,0.3,0.35,0.45})*AB$2-LOOKUP(AB$2/12,{0,1500.001,4500.001,9000.001,35000.001,55000.001,80000.001},{0,105,555,1005,2755,5505,13505})</f>
        <v>134625</v>
      </c>
      <c r="AC88" s="12">
        <f>12*ROUND(MAX(($B88-3500)*{0.03,0.1,0.2,0.25,0.3,0.35,0.45}-{0,105,555,1005,2755,5505,13505},0),2)+LOOKUP(AC$2/12,{0,1500.001,4500.001,9000.001,35000.001,55000.001,80000.001},{0.03,0.1,0.2,0.25,0.3,0.35,0.45})*AC$2-LOOKUP(AC$2/12,{0,1500.001,4500.001,9000.001,35000.001,55000.001,80000.001},{0,105,555,1005,2755,5505,13505})</f>
        <v>134640</v>
      </c>
      <c r="AD88" s="2">
        <f>12*ROUND(MAX(($B88-3500)*{0.03,0.1,0.2,0.25,0.3,0.35,0.45}-{0,105,555,1005,2755,5505,13505},0),2)+LOOKUP(AD$2/12,{0,1500.001,4500.001,9000.001,35000.001,55000.001,80000.001},{0.03,0.1,0.2,0.25,0.3,0.35,0.45})*AD$2-LOOKUP(AD$2/12,{0,1500.001,4500.001,9000.001,35000.001,55000.001,80000.001},{0,105,555,1005,2755,5505,13505})</f>
        <v>134670</v>
      </c>
      <c r="AE88" s="2">
        <f>12*ROUND(MAX(($B88-3500)*{0.03,0.1,0.2,0.25,0.3,0.35,0.45}-{0,105,555,1005,2755,5505,13505},0),2)+LOOKUP(AE$2/12,{0,1500.001,4500.001,9000.001,35000.001,55000.001,80000.001},{0.03,0.1,0.2,0.25,0.3,0.35,0.45})*AE$2-LOOKUP(AE$2/12,{0,1500.001,4500.001,9000.001,35000.001,55000.001,80000.001},{0,105,555,1005,2755,5505,13505})</f>
        <v>134700</v>
      </c>
      <c r="AF88" s="2">
        <f>12*ROUND(MAX(($B88-3500)*{0.03,0.1,0.2,0.25,0.3,0.35,0.45}-{0,105,555,1005,2755,5505,13505},0),2)+LOOKUP(AF$2/12,{0,1500.001,4500.001,9000.001,35000.001,55000.001,80000.001},{0.03,0.1,0.2,0.25,0.3,0.35,0.45})*AF$2-LOOKUP(AF$2/12,{0,1500.001,4500.001,9000.001,35000.001,55000.001,80000.001},{0,105,555,1005,2755,5505,13505})</f>
        <v>134730</v>
      </c>
      <c r="AG88" s="2">
        <f>12*ROUND(MAX(($B88-3500)*{0.03,0.1,0.2,0.25,0.3,0.35,0.45}-{0,105,555,1005,2755,5505,13505},0),2)+LOOKUP(AG$2/12,{0,1500.001,4500.001,9000.001,35000.001,55000.001,80000.001},{0.03,0.1,0.2,0.25,0.3,0.35,0.45})*AG$2-LOOKUP(AG$2/12,{0,1500.001,4500.001,9000.001,35000.001,55000.001,80000.001},{0,105,555,1005,2755,5505,13505})</f>
        <v>134760</v>
      </c>
      <c r="AH88" s="2">
        <f>12*ROUND(MAX(($B88-3500)*{0.03,0.1,0.2,0.25,0.3,0.35,0.45}-{0,105,555,1005,2755,5505,13505},0),2)+LOOKUP(AH$2/12,{0,1500.001,4500.001,9000.001,35000.001,55000.001,80000.001},{0.03,0.1,0.2,0.25,0.3,0.35,0.45})*AH$2-LOOKUP(AH$2/12,{0,1500.001,4500.001,9000.001,35000.001,55000.001,80000.001},{0,105,555,1005,2755,5505,13505})</f>
        <v>134790</v>
      </c>
      <c r="AI88" s="2">
        <f>12*ROUND(MAX(($B88-3500)*{0.03,0.1,0.2,0.25,0.3,0.35,0.45}-{0,105,555,1005,2755,5505,13505},0),2)+LOOKUP(AI$2/12,{0,1500.001,4500.001,9000.001,35000.001,55000.001,80000.001},{0.03,0.1,0.2,0.25,0.3,0.35,0.45})*AI$2-LOOKUP(AI$2/12,{0,1500.001,4500.001,9000.001,35000.001,55000.001,80000.001},{0,105,555,1005,2755,5505,13505})</f>
        <v>134820</v>
      </c>
      <c r="AJ88" s="2">
        <f>12*ROUND(MAX(($B88-3500)*{0.03,0.1,0.2,0.25,0.3,0.35,0.45}-{0,105,555,1005,2755,5505,13505},0),2)+LOOKUP(AJ$2/12,{0,1500.001,4500.001,9000.001,35000.001,55000.001,80000.001},{0.03,0.1,0.2,0.25,0.3,0.35,0.45})*AJ$2-LOOKUP(AJ$2/12,{0,1500.001,4500.001,9000.001,35000.001,55000.001,80000.001},{0,105,555,1005,2755,5505,13505})</f>
        <v>134850</v>
      </c>
      <c r="AK88" s="2">
        <f>12*ROUND(MAX(($B88-3500)*{0.03,0.1,0.2,0.25,0.3,0.35,0.45}-{0,105,555,1005,2755,5505,13505},0),2)+LOOKUP(AK$2/12,{0,1500.001,4500.001,9000.001,35000.001,55000.001,80000.001},{0.03,0.1,0.2,0.25,0.3,0.35,0.45})*AK$2-LOOKUP(AK$2/12,{0,1500.001,4500.001,9000.001,35000.001,55000.001,80000.001},{0,105,555,1005,2755,5505,13505})</f>
        <v>134880</v>
      </c>
      <c r="AL88" s="2">
        <f>12*ROUND(MAX(($B88-3500)*{0.03,0.1,0.2,0.25,0.3,0.35,0.45}-{0,105,555,1005,2755,5505,13505},0),2)+LOOKUP(AL$2/12,{0,1500.001,4500.001,9000.001,35000.001,55000.001,80000.001},{0.03,0.1,0.2,0.25,0.3,0.35,0.45})*AL$2-LOOKUP(AL$2/12,{0,1500.001,4500.001,9000.001,35000.001,55000.001,80000.001},{0,105,555,1005,2755,5505,13505})</f>
        <v>136135</v>
      </c>
      <c r="AM88" s="2">
        <f>12*ROUND(MAX(($B88-3500)*{0.03,0.1,0.2,0.25,0.3,0.35,0.45}-{0,105,555,1005,2755,5505,13505},0),2)+LOOKUP(AM$2/12,{0,1500.001,4500.001,9000.001,35000.001,55000.001,80000.001},{0.03,0.1,0.2,0.25,0.3,0.35,0.45})*AM$2-LOOKUP(AM$2/12,{0,1500.001,4500.001,9000.001,35000.001,55000.001,80000.001},{0,105,555,1005,2755,5505,13505})</f>
        <v>136235</v>
      </c>
      <c r="AN88" s="2">
        <f>12*ROUND(MAX(($B88-3500)*{0.03,0.1,0.2,0.25,0.3,0.35,0.45}-{0,105,555,1005,2755,5505,13505},0),2)+LOOKUP(AN$2/12,{0,1500.001,4500.001,9000.001,35000.001,55000.001,80000.001},{0.03,0.1,0.2,0.25,0.3,0.35,0.45})*AN$2-LOOKUP(AN$2/12,{0,1500.001,4500.001,9000.001,35000.001,55000.001,80000.001},{0,105,555,1005,2755,5505,13505})</f>
        <v>136435</v>
      </c>
      <c r="AO88" s="2">
        <f>12*ROUND(MAX(($B88-3500)*{0.03,0.1,0.2,0.25,0.3,0.35,0.45}-{0,105,555,1005,2755,5505,13505},0),2)+LOOKUP(AO$2/12,{0,1500.001,4500.001,9000.001,35000.001,55000.001,80000.001},{0.03,0.1,0.2,0.25,0.3,0.35,0.45})*AO$2-LOOKUP(AO$2/12,{0,1500.001,4500.001,9000.001,35000.001,55000.001,80000.001},{0,105,555,1005,2755,5505,13505})</f>
        <v>136635</v>
      </c>
      <c r="AP88" s="2">
        <f>12*ROUND(MAX(($B88-3500)*{0.03,0.1,0.2,0.25,0.3,0.35,0.45}-{0,105,555,1005,2755,5505,13505},0),2)+LOOKUP(AP$2/12,{0,1500.001,4500.001,9000.001,35000.001,55000.001,80000.001},{0.03,0.1,0.2,0.25,0.3,0.35,0.45})*AP$2-LOOKUP(AP$2/12,{0,1500.001,4500.001,9000.001,35000.001,55000.001,80000.001},{0,105,555,1005,2755,5505,13505})</f>
        <v>136835</v>
      </c>
      <c r="AQ88" s="2">
        <f>12*ROUND(MAX(($B88-3500)*{0.03,0.1,0.2,0.25,0.3,0.35,0.45}-{0,105,555,1005,2755,5505,13505},0),2)+LOOKUP(AQ$2/12,{0,1500.001,4500.001,9000.001,35000.001,55000.001,80000.001},{0.03,0.1,0.2,0.25,0.3,0.35,0.45})*AQ$2-LOOKUP(AQ$2/12,{0,1500.001,4500.001,9000.001,35000.001,55000.001,80000.001},{0,105,555,1005,2755,5505,13505})</f>
        <v>137035</v>
      </c>
      <c r="AR88" s="2">
        <f>12*ROUND(MAX(($B88-3500)*{0.03,0.1,0.2,0.25,0.3,0.35,0.45}-{0,105,555,1005,2755,5505,13505},0),2)+LOOKUP(AR$2/12,{0,1500.001,4500.001,9000.001,35000.001,55000.001,80000.001},{0.03,0.1,0.2,0.25,0.3,0.35,0.45})*AR$2-LOOKUP(AR$2/12,{0,1500.001,4500.001,9000.001,35000.001,55000.001,80000.001},{0,105,555,1005,2755,5505,13505})</f>
        <v>137235</v>
      </c>
      <c r="AS88" s="2">
        <f>12*ROUND(MAX(($B88-3500)*{0.03,0.1,0.2,0.25,0.3,0.35,0.45}-{0,105,555,1005,2755,5505,13505},0),2)+LOOKUP(AS$2/12,{0,1500.001,4500.001,9000.001,35000.001,55000.001,80000.001},{0.03,0.1,0.2,0.25,0.3,0.35,0.45})*AS$2-LOOKUP(AS$2/12,{0,1500.001,4500.001,9000.001,35000.001,55000.001,80000.001},{0,105,555,1005,2755,5505,13505})</f>
        <v>137735</v>
      </c>
      <c r="AT88" s="12">
        <f>12*ROUND(MAX(($B88-3500)*{0.03,0.1,0.2,0.25,0.3,0.35,0.45}-{0,105,555,1005,2755,5505,13505},0),2)+LOOKUP(AT$2/12,{0,1500.001,4500.001,9000.001,35000.001,55000.001,80000.001},{0.03,0.1,0.2,0.25,0.3,0.35,0.45})*AT$2-LOOKUP(AT$2/12,{0,1500.001,4500.001,9000.001,35000.001,55000.001,80000.001},{0,105,555,1005,2755,5505,13505})</f>
        <v>138235</v>
      </c>
      <c r="AU88" s="2">
        <f>12*ROUND(MAX(($B88-3500)*{0.03,0.1,0.2,0.25,0.3,0.35,0.45}-{0,105,555,1005,2755,5505,13505},0),2)+LOOKUP(AU$2/12,{0,1500.001,4500.001,9000.001,35000.001,55000.001,80000.001},{0.03,0.1,0.2,0.25,0.3,0.35,0.45})*AU$2-LOOKUP(AU$2/12,{0,1500.001,4500.001,9000.001,35000.001,55000.001,80000.001},{0,105,555,1005,2755,5505,13505})</f>
        <v>138735</v>
      </c>
      <c r="AV88" s="2">
        <f>12*ROUND(MAX(($B88-3500)*{0.03,0.1,0.2,0.25,0.3,0.35,0.45}-{0,105,555,1005,2755,5505,13505},0),2)+LOOKUP(AV$2/12,{0,1500.001,4500.001,9000.001,35000.001,55000.001,80000.001},{0.03,0.1,0.2,0.25,0.3,0.35,0.45})*AV$2-LOOKUP(AV$2/12,{0,1500.001,4500.001,9000.001,35000.001,55000.001,80000.001},{0,105,555,1005,2755,5505,13505})</f>
        <v>139235</v>
      </c>
      <c r="AW88" s="2">
        <f>12*ROUND(MAX(($B88-3500)*{0.03,0.1,0.2,0.25,0.3,0.35,0.45}-{0,105,555,1005,2755,5505,13505},0),2)+LOOKUP(AW$2/12,{0,1500.001,4500.001,9000.001,35000.001,55000.001,80000.001},{0.03,0.1,0.2,0.25,0.3,0.35,0.45})*AW$2-LOOKUP(AW$2/12,{0,1500.001,4500.001,9000.001,35000.001,55000.001,80000.001},{0,105,555,1005,2755,5505,13505})</f>
        <v>144785</v>
      </c>
      <c r="AX88" s="2">
        <f>12*ROUND(MAX(($B88-3500)*{0.03,0.1,0.2,0.25,0.3,0.35,0.45}-{0,105,555,1005,2755,5505,13505},0),2)+LOOKUP(AX$2/12,{0,1500.001,4500.001,9000.001,35000.001,55000.001,80000.001},{0.03,0.1,0.2,0.25,0.3,0.35,0.45})*AX$2-LOOKUP(AX$2/12,{0,1500.001,4500.001,9000.001,35000.001,55000.001,80000.001},{0,105,555,1005,2755,5505,13505})</f>
        <v>145785</v>
      </c>
      <c r="AY88" s="2">
        <f>12*ROUND(MAX(($B88-3500)*{0.03,0.1,0.2,0.25,0.3,0.35,0.45}-{0,105,555,1005,2755,5505,13505},0),2)+LOOKUP(AY$2/12,{0,1500.001,4500.001,9000.001,35000.001,55000.001,80000.001},{0.03,0.1,0.2,0.25,0.3,0.35,0.45})*AY$2-LOOKUP(AY$2/12,{0,1500.001,4500.001,9000.001,35000.001,55000.001,80000.001},{0,105,555,1005,2755,5505,13505})</f>
        <v>146785</v>
      </c>
      <c r="AZ88" s="2">
        <f>12*ROUND(MAX(($B88-3500)*{0.03,0.1,0.2,0.25,0.3,0.35,0.45}-{0,105,555,1005,2755,5505,13505},0),2)+LOOKUP(AZ$2/12,{0,1500.001,4500.001,9000.001,35000.001,55000.001,80000.001},{0.03,0.1,0.2,0.25,0.3,0.35,0.45})*AZ$2-LOOKUP(AZ$2/12,{0,1500.001,4500.001,9000.001,35000.001,55000.001,80000.001},{0,105,555,1005,2755,5505,13505})</f>
        <v>147785</v>
      </c>
      <c r="BA88" s="2">
        <f>12*ROUND(MAX(($B88-3500)*{0.03,0.1,0.2,0.25,0.3,0.35,0.45}-{0,105,555,1005,2755,5505,13505},0),2)+LOOKUP(BA$2/12,{0,1500.001,4500.001,9000.001,35000.001,55000.001,80000.001},{0.03,0.1,0.2,0.25,0.3,0.35,0.45})*BA$2-LOOKUP(BA$2/12,{0,1500.001,4500.001,9000.001,35000.001,55000.001,80000.001},{0,105,555,1005,2755,5505,13505})</f>
        <v>148785</v>
      </c>
      <c r="BB88" s="2">
        <f>12*ROUND(MAX(($B88-3500)*{0.03,0.1,0.2,0.25,0.3,0.35,0.45}-{0,105,555,1005,2755,5505,13505},0),2)+LOOKUP(BB$2/12,{0,1500.001,4500.001,9000.001,35000.001,55000.001,80000.001},{0.03,0.1,0.2,0.25,0.3,0.35,0.45})*BB$2-LOOKUP(BB$2/12,{0,1500.001,4500.001,9000.001,35000.001,55000.001,80000.001},{0,105,555,1005,2755,5505,13505})</f>
        <v>149785</v>
      </c>
      <c r="BC88" s="2">
        <f>12*ROUND(MAX(($B88-3500)*{0.03,0.1,0.2,0.25,0.3,0.35,0.45}-{0,105,555,1005,2755,5505,13505},0),2)+LOOKUP(BC$2/12,{0,1500.001,4500.001,9000.001,35000.001,55000.001,80000.001},{0.03,0.1,0.2,0.25,0.3,0.35,0.45})*BC$2-LOOKUP(BC$2/12,{0,1500.001,4500.001,9000.001,35000.001,55000.001,80000.001},{0,105,555,1005,2755,5505,13505})</f>
        <v>150785</v>
      </c>
      <c r="BD88" s="2">
        <f>12*ROUND(MAX(($B88-3500)*{0.03,0.1,0.2,0.25,0.3,0.35,0.45}-{0,105,555,1005,2755,5505,13505},0),2)+LOOKUP(BD$2/12,{0,1500.001,4500.001,9000.001,35000.001,55000.001,80000.001},{0.03,0.1,0.2,0.25,0.3,0.35,0.45})*BD$2-LOOKUP(BD$2/12,{0,1500.001,4500.001,9000.001,35000.001,55000.001,80000.001},{0,105,555,1005,2755,5505,13505})</f>
        <v>151785</v>
      </c>
      <c r="BE88" s="2">
        <f>12*ROUND(MAX(($B88-3500)*{0.03,0.1,0.2,0.25,0.3,0.35,0.45}-{0,105,555,1005,2755,5505,13505},0),2)+LOOKUP(BE$2/12,{0,1500.001,4500.001,9000.001,35000.001,55000.001,80000.001},{0.03,0.1,0.2,0.25,0.3,0.35,0.45})*BE$2-LOOKUP(BE$2/12,{0,1500.001,4500.001,9000.001,35000.001,55000.001,80000.001},{0,105,555,1005,2755,5505,13505})</f>
        <v>152785</v>
      </c>
      <c r="BF88" s="2">
        <f>12*ROUND(MAX(($B88-3500)*{0.03,0.1,0.2,0.25,0.3,0.35,0.45}-{0,105,555,1005,2755,5505,13505},0),2)+LOOKUP(BF$2/12,{0,1500.001,4500.001,9000.001,35000.001,55000.001,80000.001},{0.03,0.1,0.2,0.25,0.3,0.35,0.45})*BF$2-LOOKUP(BF$2/12,{0,1500.001,4500.001,9000.001,35000.001,55000.001,80000.001},{0,105,555,1005,2755,5505,13505})</f>
        <v>153785</v>
      </c>
    </row>
    <row r="89" spans="1:58">
      <c r="A89" s="21"/>
      <c r="B89" s="22">
        <v>52000</v>
      </c>
      <c r="C89" s="27">
        <f>12*ROUND(MAX(($B89-3500)*{0.03,0.1,0.2,0.25,0.3,0.35,0.45}-{0,105,555,1005,2755,5505,13505},0),2)+LOOKUP(C$2/12,{0,1500.001,4500.001,9000.001,35000.001,55000.001,80000.001},{0.03,0.1,0.2,0.25,0.3,0.35,0.45})*C$2-LOOKUP(C$2/12,{0,1500.001,4500.001,9000.001,35000.001,55000.001,80000.001},{0,105,555,1005,2755,5505,13505})</f>
        <v>141540</v>
      </c>
      <c r="D89" s="27">
        <f>12*ROUND(MAX(($B89-3500)*{0.03,0.1,0.2,0.25,0.3,0.35,0.45}-{0,105,555,1005,2755,5505,13505},0),2)+LOOKUP(D$2/12,{0,1500.001,4500.001,9000.001,35000.001,55000.001,80000.001},{0.03,0.1,0.2,0.25,0.3,0.35,0.45})*D$2-LOOKUP(D$2/12,{0,1500.001,4500.001,9000.001,35000.001,55000.001,80000.001},{0,105,555,1005,2755,5505,13505})</f>
        <v>141546</v>
      </c>
      <c r="E89" s="27">
        <f>12*ROUND(MAX(($B89-3500)*{0.03,0.1,0.2,0.25,0.3,0.35,0.45}-{0,105,555,1005,2755,5505,13505},0),2)+LOOKUP(E$2/12,{0,1500.001,4500.001,9000.001,35000.001,55000.001,80000.001},{0.03,0.1,0.2,0.25,0.3,0.35,0.45})*E$2-LOOKUP(E$2/12,{0,1500.001,4500.001,9000.001,35000.001,55000.001,80000.001},{0,105,555,1005,2755,5505,13505})</f>
        <v>141552</v>
      </c>
      <c r="F89" s="27">
        <f>12*ROUND(MAX(($B89-3500)*{0.03,0.1,0.2,0.25,0.3,0.35,0.45}-{0,105,555,1005,2755,5505,13505},0),2)+LOOKUP(F$2/12,{0,1500.001,4500.001,9000.001,35000.001,55000.001,80000.001},{0.03,0.1,0.2,0.25,0.3,0.35,0.45})*F$2-LOOKUP(F$2/12,{0,1500.001,4500.001,9000.001,35000.001,55000.001,80000.001},{0,105,555,1005,2755,5505,13505})</f>
        <v>141558</v>
      </c>
      <c r="G89" s="27">
        <f>12*ROUND(MAX(($B89-3500)*{0.03,0.1,0.2,0.25,0.3,0.35,0.45}-{0,105,555,1005,2755,5505,13505},0),2)+LOOKUP(G$2/12,{0,1500.001,4500.001,9000.001,35000.001,55000.001,80000.001},{0.03,0.1,0.2,0.25,0.3,0.35,0.45})*G$2-LOOKUP(G$2/12,{0,1500.001,4500.001,9000.001,35000.001,55000.001,80000.001},{0,105,555,1005,2755,5505,13505})</f>
        <v>141564</v>
      </c>
      <c r="H89" s="27">
        <f>12*ROUND(MAX(($B89-3500)*{0.03,0.1,0.2,0.25,0.3,0.35,0.45}-{0,105,555,1005,2755,5505,13505},0),2)+LOOKUP(H$2/12,{0,1500.001,4500.001,9000.001,35000.001,55000.001,80000.001},{0.03,0.1,0.2,0.25,0.3,0.35,0.45})*H$2-LOOKUP(H$2/12,{0,1500.001,4500.001,9000.001,35000.001,55000.001,80000.001},{0,105,555,1005,2755,5505,13505})</f>
        <v>141570</v>
      </c>
      <c r="I89" s="27">
        <f>12*ROUND(MAX(($B89-3500)*{0.03,0.1,0.2,0.25,0.3,0.35,0.45}-{0,105,555,1005,2755,5505,13505},0),2)+LOOKUP(I$2/12,{0,1500.001,4500.001,9000.001,35000.001,55000.001,80000.001},{0.03,0.1,0.2,0.25,0.3,0.35,0.45})*I$2-LOOKUP(I$2/12,{0,1500.001,4500.001,9000.001,35000.001,55000.001,80000.001},{0,105,555,1005,2755,5505,13505})</f>
        <v>141576</v>
      </c>
      <c r="J89" s="27">
        <f>12*ROUND(MAX(($B89-3500)*{0.03,0.1,0.2,0.25,0.3,0.35,0.45}-{0,105,555,1005,2755,5505,13505},0),2)+LOOKUP(J$2/12,{0,1500.001,4500.001,9000.001,35000.001,55000.001,80000.001},{0.03,0.1,0.2,0.25,0.3,0.35,0.45})*J$2-LOOKUP(J$2/12,{0,1500.001,4500.001,9000.001,35000.001,55000.001,80000.001},{0,105,555,1005,2755,5505,13505})</f>
        <v>141582</v>
      </c>
      <c r="K89" s="27">
        <f>12*ROUND(MAX(($B89-3500)*{0.03,0.1,0.2,0.25,0.3,0.35,0.45}-{0,105,555,1005,2755,5505,13505},0),2)+LOOKUP(K$2/12,{0,1500.001,4500.001,9000.001,35000.001,55000.001,80000.001},{0.03,0.1,0.2,0.25,0.3,0.35,0.45})*K$2-LOOKUP(K$2/12,{0,1500.001,4500.001,9000.001,35000.001,55000.001,80000.001},{0,105,555,1005,2755,5505,13505})</f>
        <v>141588</v>
      </c>
      <c r="L89" s="27">
        <f>12*ROUND(MAX(($B89-3500)*{0.03,0.1,0.2,0.25,0.3,0.35,0.45}-{0,105,555,1005,2755,5505,13505},0),2)+LOOKUP(L$2/12,{0,1500.001,4500.001,9000.001,35000.001,55000.001,80000.001},{0.03,0.1,0.2,0.25,0.3,0.35,0.45})*L$2-LOOKUP(L$2/12,{0,1500.001,4500.001,9000.001,35000.001,55000.001,80000.001},{0,105,555,1005,2755,5505,13505})</f>
        <v>141594</v>
      </c>
      <c r="M89" s="13">
        <f>12*ROUND(MAX(($B89-3500)*{0.03,0.1,0.2,0.25,0.3,0.35,0.45}-{0,105,555,1005,2755,5505,13505},0),2)+LOOKUP(M$2/12,{0,1500.001,4500.001,9000.001,35000.001,55000.001,80000.001},{0.03,0.1,0.2,0.25,0.3,0.35,0.45})*M$2-LOOKUP(M$2/12,{0,1500.001,4500.001,9000.001,35000.001,55000.001,80000.001},{0,105,555,1005,2755,5505,13505})</f>
        <v>141600</v>
      </c>
      <c r="N89" s="27">
        <f>12*ROUND(MAX(($B89-3500)*{0.03,0.1,0.2,0.25,0.3,0.35,0.45}-{0,105,555,1005,2755,5505,13505},0),2)+LOOKUP(N$2/12,{0,1500.001,4500.001,9000.001,35000.001,55000.001,80000.001},{0.03,0.1,0.2,0.25,0.3,0.35,0.45})*N$2-LOOKUP(N$2/12,{0,1500.001,4500.001,9000.001,35000.001,55000.001,80000.001},{0,105,555,1005,2755,5505,13505})</f>
        <v>141615</v>
      </c>
      <c r="O89" s="27">
        <f>12*ROUND(MAX(($B89-3500)*{0.03,0.1,0.2,0.25,0.3,0.35,0.45}-{0,105,555,1005,2755,5505,13505},0),2)+LOOKUP(O$2/12,{0,1500.001,4500.001,9000.001,35000.001,55000.001,80000.001},{0.03,0.1,0.2,0.25,0.3,0.35,0.45})*O$2-LOOKUP(O$2/12,{0,1500.001,4500.001,9000.001,35000.001,55000.001,80000.001},{0,105,555,1005,2755,5505,13505})</f>
        <v>141630</v>
      </c>
      <c r="P89" s="27">
        <f>12*ROUND(MAX(($B89-3500)*{0.03,0.1,0.2,0.25,0.3,0.35,0.45}-{0,105,555,1005,2755,5505,13505},0),2)+LOOKUP(P$2/12,{0,1500.001,4500.001,9000.001,35000.001,55000.001,80000.001},{0.03,0.1,0.2,0.25,0.3,0.35,0.45})*P$2-LOOKUP(P$2/12,{0,1500.001,4500.001,9000.001,35000.001,55000.001,80000.001},{0,105,555,1005,2755,5505,13505})</f>
        <v>141645</v>
      </c>
      <c r="Q89" s="27">
        <f>12*ROUND(MAX(($B89-3500)*{0.03,0.1,0.2,0.25,0.3,0.35,0.45}-{0,105,555,1005,2755,5505,13505},0),2)+LOOKUP(Q$2/12,{0,1500.001,4500.001,9000.001,35000.001,55000.001,80000.001},{0.03,0.1,0.2,0.25,0.3,0.35,0.45})*Q$2-LOOKUP(Q$2/12,{0,1500.001,4500.001,9000.001,35000.001,55000.001,80000.001},{0,105,555,1005,2755,5505,13505})</f>
        <v>141660</v>
      </c>
      <c r="R89" s="27">
        <f>12*ROUND(MAX(($B89-3500)*{0.03,0.1,0.2,0.25,0.3,0.35,0.45}-{0,105,555,1005,2755,5505,13505},0),2)+LOOKUP(R$2/12,{0,1500.001,4500.001,9000.001,35000.001,55000.001,80000.001},{0.03,0.1,0.2,0.25,0.3,0.35,0.45})*R$2-LOOKUP(R$2/12,{0,1500.001,4500.001,9000.001,35000.001,55000.001,80000.001},{0,105,555,1005,2755,5505,13505})</f>
        <v>141675</v>
      </c>
      <c r="S89" s="27">
        <f>12*ROUND(MAX(($B89-3500)*{0.03,0.1,0.2,0.25,0.3,0.35,0.45}-{0,105,555,1005,2755,5505,13505},0),2)+LOOKUP(S$2/12,{0,1500.001,4500.001,9000.001,35000.001,55000.001,80000.001},{0.03,0.1,0.2,0.25,0.3,0.35,0.45})*S$2-LOOKUP(S$2/12,{0,1500.001,4500.001,9000.001,35000.001,55000.001,80000.001},{0,105,555,1005,2755,5505,13505})</f>
        <v>141690</v>
      </c>
      <c r="T89" s="2">
        <f>12*ROUND(MAX(($B89-3500)*{0.03,0.1,0.2,0.25,0.3,0.35,0.45}-{0,105,555,1005,2755,5505,13505},0),2)+LOOKUP(T$2/12,{0,1500.001,4500.001,9000.001,35000.001,55000.001,80000.001},{0.03,0.1,0.2,0.25,0.3,0.35,0.45})*T$2-LOOKUP(T$2/12,{0,1500.001,4500.001,9000.001,35000.001,55000.001,80000.001},{0,105,555,1005,2755,5505,13505})</f>
        <v>141705</v>
      </c>
      <c r="U89" s="2">
        <f>12*ROUND(MAX(($B89-3500)*{0.03,0.1,0.2,0.25,0.3,0.35,0.45}-{0,105,555,1005,2755,5505,13505},0),2)+LOOKUP(U$2/12,{0,1500.001,4500.001,9000.001,35000.001,55000.001,80000.001},{0.03,0.1,0.2,0.25,0.3,0.35,0.45})*U$2-LOOKUP(U$2/12,{0,1500.001,4500.001,9000.001,35000.001,55000.001,80000.001},{0,105,555,1005,2755,5505,13505})</f>
        <v>141720</v>
      </c>
      <c r="V89" s="2">
        <f>12*ROUND(MAX(($B89-3500)*{0.03,0.1,0.2,0.25,0.3,0.35,0.45}-{0,105,555,1005,2755,5505,13505},0),2)+LOOKUP(V$2/12,{0,1500.001,4500.001,9000.001,35000.001,55000.001,80000.001},{0.03,0.1,0.2,0.25,0.3,0.35,0.45})*V$2-LOOKUP(V$2/12,{0,1500.001,4500.001,9000.001,35000.001,55000.001,80000.001},{0,105,555,1005,2755,5505,13505})</f>
        <v>141735</v>
      </c>
      <c r="W89" s="2">
        <f>12*ROUND(MAX(($B89-3500)*{0.03,0.1,0.2,0.25,0.3,0.35,0.45}-{0,105,555,1005,2755,5505,13505},0),2)+LOOKUP(W$2/12,{0,1500.001,4500.001,9000.001,35000.001,55000.001,80000.001},{0.03,0.1,0.2,0.25,0.3,0.35,0.45})*W$2-LOOKUP(W$2/12,{0,1500.001,4500.001,9000.001,35000.001,55000.001,80000.001},{0,105,555,1005,2755,5505,13505})</f>
        <v>141750</v>
      </c>
      <c r="X89" s="2">
        <f>12*ROUND(MAX(($B89-3500)*{0.03,0.1,0.2,0.25,0.3,0.35,0.45}-{0,105,555,1005,2755,5505,13505},0),2)+LOOKUP(X$2/12,{0,1500.001,4500.001,9000.001,35000.001,55000.001,80000.001},{0.03,0.1,0.2,0.25,0.3,0.35,0.45})*X$2-LOOKUP(X$2/12,{0,1500.001,4500.001,9000.001,35000.001,55000.001,80000.001},{0,105,555,1005,2755,5505,13505})</f>
        <v>141765</v>
      </c>
      <c r="Y89" s="2">
        <f>12*ROUND(MAX(($B89-3500)*{0.03,0.1,0.2,0.25,0.3,0.35,0.45}-{0,105,555,1005,2755,5505,13505},0),2)+LOOKUP(Y$2/12,{0,1500.001,4500.001,9000.001,35000.001,55000.001,80000.001},{0.03,0.1,0.2,0.25,0.3,0.35,0.45})*Y$2-LOOKUP(Y$2/12,{0,1500.001,4500.001,9000.001,35000.001,55000.001,80000.001},{0,105,555,1005,2755,5505,13505})</f>
        <v>141780</v>
      </c>
      <c r="Z89" s="2">
        <f>12*ROUND(MAX(($B89-3500)*{0.03,0.1,0.2,0.25,0.3,0.35,0.45}-{0,105,555,1005,2755,5505,13505},0),2)+LOOKUP(Z$2/12,{0,1500.001,4500.001,9000.001,35000.001,55000.001,80000.001},{0.03,0.1,0.2,0.25,0.3,0.35,0.45})*Z$2-LOOKUP(Z$2/12,{0,1500.001,4500.001,9000.001,35000.001,55000.001,80000.001},{0,105,555,1005,2755,5505,13505})</f>
        <v>141795</v>
      </c>
      <c r="AA89" s="2">
        <f>12*ROUND(MAX(($B89-3500)*{0.03,0.1,0.2,0.25,0.3,0.35,0.45}-{0,105,555,1005,2755,5505,13505},0),2)+LOOKUP(AA$2/12,{0,1500.001,4500.001,9000.001,35000.001,55000.001,80000.001},{0.03,0.1,0.2,0.25,0.3,0.35,0.45})*AA$2-LOOKUP(AA$2/12,{0,1500.001,4500.001,9000.001,35000.001,55000.001,80000.001},{0,105,555,1005,2755,5505,13505})</f>
        <v>141810</v>
      </c>
      <c r="AB89" s="2">
        <f>12*ROUND(MAX(($B89-3500)*{0.03,0.1,0.2,0.25,0.3,0.35,0.45}-{0,105,555,1005,2755,5505,13505},0),2)+LOOKUP(AB$2/12,{0,1500.001,4500.001,9000.001,35000.001,55000.001,80000.001},{0.03,0.1,0.2,0.25,0.3,0.35,0.45})*AB$2-LOOKUP(AB$2/12,{0,1500.001,4500.001,9000.001,35000.001,55000.001,80000.001},{0,105,555,1005,2755,5505,13505})</f>
        <v>141825</v>
      </c>
      <c r="AC89" s="12">
        <f>12*ROUND(MAX(($B89-3500)*{0.03,0.1,0.2,0.25,0.3,0.35,0.45}-{0,105,555,1005,2755,5505,13505},0),2)+LOOKUP(AC$2/12,{0,1500.001,4500.001,9000.001,35000.001,55000.001,80000.001},{0.03,0.1,0.2,0.25,0.3,0.35,0.45})*AC$2-LOOKUP(AC$2/12,{0,1500.001,4500.001,9000.001,35000.001,55000.001,80000.001},{0,105,555,1005,2755,5505,13505})</f>
        <v>141840</v>
      </c>
      <c r="AD89" s="2">
        <f>12*ROUND(MAX(($B89-3500)*{0.03,0.1,0.2,0.25,0.3,0.35,0.45}-{0,105,555,1005,2755,5505,13505},0),2)+LOOKUP(AD$2/12,{0,1500.001,4500.001,9000.001,35000.001,55000.001,80000.001},{0.03,0.1,0.2,0.25,0.3,0.35,0.45})*AD$2-LOOKUP(AD$2/12,{0,1500.001,4500.001,9000.001,35000.001,55000.001,80000.001},{0,105,555,1005,2755,5505,13505})</f>
        <v>141870</v>
      </c>
      <c r="AE89" s="2">
        <f>12*ROUND(MAX(($B89-3500)*{0.03,0.1,0.2,0.25,0.3,0.35,0.45}-{0,105,555,1005,2755,5505,13505},0),2)+LOOKUP(AE$2/12,{0,1500.001,4500.001,9000.001,35000.001,55000.001,80000.001},{0.03,0.1,0.2,0.25,0.3,0.35,0.45})*AE$2-LOOKUP(AE$2/12,{0,1500.001,4500.001,9000.001,35000.001,55000.001,80000.001},{0,105,555,1005,2755,5505,13505})</f>
        <v>141900</v>
      </c>
      <c r="AF89" s="2">
        <f>12*ROUND(MAX(($B89-3500)*{0.03,0.1,0.2,0.25,0.3,0.35,0.45}-{0,105,555,1005,2755,5505,13505},0),2)+LOOKUP(AF$2/12,{0,1500.001,4500.001,9000.001,35000.001,55000.001,80000.001},{0.03,0.1,0.2,0.25,0.3,0.35,0.45})*AF$2-LOOKUP(AF$2/12,{0,1500.001,4500.001,9000.001,35000.001,55000.001,80000.001},{0,105,555,1005,2755,5505,13505})</f>
        <v>141930</v>
      </c>
      <c r="AG89" s="2">
        <f>12*ROUND(MAX(($B89-3500)*{0.03,0.1,0.2,0.25,0.3,0.35,0.45}-{0,105,555,1005,2755,5505,13505},0),2)+LOOKUP(AG$2/12,{0,1500.001,4500.001,9000.001,35000.001,55000.001,80000.001},{0.03,0.1,0.2,0.25,0.3,0.35,0.45})*AG$2-LOOKUP(AG$2/12,{0,1500.001,4500.001,9000.001,35000.001,55000.001,80000.001},{0,105,555,1005,2755,5505,13505})</f>
        <v>141960</v>
      </c>
      <c r="AH89" s="2">
        <f>12*ROUND(MAX(($B89-3500)*{0.03,0.1,0.2,0.25,0.3,0.35,0.45}-{0,105,555,1005,2755,5505,13505},0),2)+LOOKUP(AH$2/12,{0,1500.001,4500.001,9000.001,35000.001,55000.001,80000.001},{0.03,0.1,0.2,0.25,0.3,0.35,0.45})*AH$2-LOOKUP(AH$2/12,{0,1500.001,4500.001,9000.001,35000.001,55000.001,80000.001},{0,105,555,1005,2755,5505,13505})</f>
        <v>141990</v>
      </c>
      <c r="AI89" s="2">
        <f>12*ROUND(MAX(($B89-3500)*{0.03,0.1,0.2,0.25,0.3,0.35,0.45}-{0,105,555,1005,2755,5505,13505},0),2)+LOOKUP(AI$2/12,{0,1500.001,4500.001,9000.001,35000.001,55000.001,80000.001},{0.03,0.1,0.2,0.25,0.3,0.35,0.45})*AI$2-LOOKUP(AI$2/12,{0,1500.001,4500.001,9000.001,35000.001,55000.001,80000.001},{0,105,555,1005,2755,5505,13505})</f>
        <v>142020</v>
      </c>
      <c r="AJ89" s="2">
        <f>12*ROUND(MAX(($B89-3500)*{0.03,0.1,0.2,0.25,0.3,0.35,0.45}-{0,105,555,1005,2755,5505,13505},0),2)+LOOKUP(AJ$2/12,{0,1500.001,4500.001,9000.001,35000.001,55000.001,80000.001},{0.03,0.1,0.2,0.25,0.3,0.35,0.45})*AJ$2-LOOKUP(AJ$2/12,{0,1500.001,4500.001,9000.001,35000.001,55000.001,80000.001},{0,105,555,1005,2755,5505,13505})</f>
        <v>142050</v>
      </c>
      <c r="AK89" s="2">
        <f>12*ROUND(MAX(($B89-3500)*{0.03,0.1,0.2,0.25,0.3,0.35,0.45}-{0,105,555,1005,2755,5505,13505},0),2)+LOOKUP(AK$2/12,{0,1500.001,4500.001,9000.001,35000.001,55000.001,80000.001},{0.03,0.1,0.2,0.25,0.3,0.35,0.45})*AK$2-LOOKUP(AK$2/12,{0,1500.001,4500.001,9000.001,35000.001,55000.001,80000.001},{0,105,555,1005,2755,5505,13505})</f>
        <v>142080</v>
      </c>
      <c r="AL89" s="2">
        <f>12*ROUND(MAX(($B89-3500)*{0.03,0.1,0.2,0.25,0.3,0.35,0.45}-{0,105,555,1005,2755,5505,13505},0),2)+LOOKUP(AL$2/12,{0,1500.001,4500.001,9000.001,35000.001,55000.001,80000.001},{0.03,0.1,0.2,0.25,0.3,0.35,0.45})*AL$2-LOOKUP(AL$2/12,{0,1500.001,4500.001,9000.001,35000.001,55000.001,80000.001},{0,105,555,1005,2755,5505,13505})</f>
        <v>143335</v>
      </c>
      <c r="AM89" s="2">
        <f>12*ROUND(MAX(($B89-3500)*{0.03,0.1,0.2,0.25,0.3,0.35,0.45}-{0,105,555,1005,2755,5505,13505},0),2)+LOOKUP(AM$2/12,{0,1500.001,4500.001,9000.001,35000.001,55000.001,80000.001},{0.03,0.1,0.2,0.25,0.3,0.35,0.45})*AM$2-LOOKUP(AM$2/12,{0,1500.001,4500.001,9000.001,35000.001,55000.001,80000.001},{0,105,555,1005,2755,5505,13505})</f>
        <v>143435</v>
      </c>
      <c r="AN89" s="2">
        <f>12*ROUND(MAX(($B89-3500)*{0.03,0.1,0.2,0.25,0.3,0.35,0.45}-{0,105,555,1005,2755,5505,13505},0),2)+LOOKUP(AN$2/12,{0,1500.001,4500.001,9000.001,35000.001,55000.001,80000.001},{0.03,0.1,0.2,0.25,0.3,0.35,0.45})*AN$2-LOOKUP(AN$2/12,{0,1500.001,4500.001,9000.001,35000.001,55000.001,80000.001},{0,105,555,1005,2755,5505,13505})</f>
        <v>143635</v>
      </c>
      <c r="AO89" s="2">
        <f>12*ROUND(MAX(($B89-3500)*{0.03,0.1,0.2,0.25,0.3,0.35,0.45}-{0,105,555,1005,2755,5505,13505},0),2)+LOOKUP(AO$2/12,{0,1500.001,4500.001,9000.001,35000.001,55000.001,80000.001},{0.03,0.1,0.2,0.25,0.3,0.35,0.45})*AO$2-LOOKUP(AO$2/12,{0,1500.001,4500.001,9000.001,35000.001,55000.001,80000.001},{0,105,555,1005,2755,5505,13505})</f>
        <v>143835</v>
      </c>
      <c r="AP89" s="2">
        <f>12*ROUND(MAX(($B89-3500)*{0.03,0.1,0.2,0.25,0.3,0.35,0.45}-{0,105,555,1005,2755,5505,13505},0),2)+LOOKUP(AP$2/12,{0,1500.001,4500.001,9000.001,35000.001,55000.001,80000.001},{0.03,0.1,0.2,0.25,0.3,0.35,0.45})*AP$2-LOOKUP(AP$2/12,{0,1500.001,4500.001,9000.001,35000.001,55000.001,80000.001},{0,105,555,1005,2755,5505,13505})</f>
        <v>144035</v>
      </c>
      <c r="AQ89" s="2">
        <f>12*ROUND(MAX(($B89-3500)*{0.03,0.1,0.2,0.25,0.3,0.35,0.45}-{0,105,555,1005,2755,5505,13505},0),2)+LOOKUP(AQ$2/12,{0,1500.001,4500.001,9000.001,35000.001,55000.001,80000.001},{0.03,0.1,0.2,0.25,0.3,0.35,0.45})*AQ$2-LOOKUP(AQ$2/12,{0,1500.001,4500.001,9000.001,35000.001,55000.001,80000.001},{0,105,555,1005,2755,5505,13505})</f>
        <v>144235</v>
      </c>
      <c r="AR89" s="2">
        <f>12*ROUND(MAX(($B89-3500)*{0.03,0.1,0.2,0.25,0.3,0.35,0.45}-{0,105,555,1005,2755,5505,13505},0),2)+LOOKUP(AR$2/12,{0,1500.001,4500.001,9000.001,35000.001,55000.001,80000.001},{0.03,0.1,0.2,0.25,0.3,0.35,0.45})*AR$2-LOOKUP(AR$2/12,{0,1500.001,4500.001,9000.001,35000.001,55000.001,80000.001},{0,105,555,1005,2755,5505,13505})</f>
        <v>144435</v>
      </c>
      <c r="AS89" s="2">
        <f>12*ROUND(MAX(($B89-3500)*{0.03,0.1,0.2,0.25,0.3,0.35,0.45}-{0,105,555,1005,2755,5505,13505},0),2)+LOOKUP(AS$2/12,{0,1500.001,4500.001,9000.001,35000.001,55000.001,80000.001},{0.03,0.1,0.2,0.25,0.3,0.35,0.45})*AS$2-LOOKUP(AS$2/12,{0,1500.001,4500.001,9000.001,35000.001,55000.001,80000.001},{0,105,555,1005,2755,5505,13505})</f>
        <v>144935</v>
      </c>
      <c r="AT89" s="12">
        <f>12*ROUND(MAX(($B89-3500)*{0.03,0.1,0.2,0.25,0.3,0.35,0.45}-{0,105,555,1005,2755,5505,13505},0),2)+LOOKUP(AT$2/12,{0,1500.001,4500.001,9000.001,35000.001,55000.001,80000.001},{0.03,0.1,0.2,0.25,0.3,0.35,0.45})*AT$2-LOOKUP(AT$2/12,{0,1500.001,4500.001,9000.001,35000.001,55000.001,80000.001},{0,105,555,1005,2755,5505,13505})</f>
        <v>145435</v>
      </c>
      <c r="AU89" s="2">
        <f>12*ROUND(MAX(($B89-3500)*{0.03,0.1,0.2,0.25,0.3,0.35,0.45}-{0,105,555,1005,2755,5505,13505},0),2)+LOOKUP(AU$2/12,{0,1500.001,4500.001,9000.001,35000.001,55000.001,80000.001},{0.03,0.1,0.2,0.25,0.3,0.35,0.45})*AU$2-LOOKUP(AU$2/12,{0,1500.001,4500.001,9000.001,35000.001,55000.001,80000.001},{0,105,555,1005,2755,5505,13505})</f>
        <v>145935</v>
      </c>
      <c r="AV89" s="2">
        <f>12*ROUND(MAX(($B89-3500)*{0.03,0.1,0.2,0.25,0.3,0.35,0.45}-{0,105,555,1005,2755,5505,13505},0),2)+LOOKUP(AV$2/12,{0,1500.001,4500.001,9000.001,35000.001,55000.001,80000.001},{0.03,0.1,0.2,0.25,0.3,0.35,0.45})*AV$2-LOOKUP(AV$2/12,{0,1500.001,4500.001,9000.001,35000.001,55000.001,80000.001},{0,105,555,1005,2755,5505,13505})</f>
        <v>146435</v>
      </c>
      <c r="AW89" s="2">
        <f>12*ROUND(MAX(($B89-3500)*{0.03,0.1,0.2,0.25,0.3,0.35,0.45}-{0,105,555,1005,2755,5505,13505},0),2)+LOOKUP(AW$2/12,{0,1500.001,4500.001,9000.001,35000.001,55000.001,80000.001},{0.03,0.1,0.2,0.25,0.3,0.35,0.45})*AW$2-LOOKUP(AW$2/12,{0,1500.001,4500.001,9000.001,35000.001,55000.001,80000.001},{0,105,555,1005,2755,5505,13505})</f>
        <v>151985</v>
      </c>
      <c r="AX89" s="2">
        <f>12*ROUND(MAX(($B89-3500)*{0.03,0.1,0.2,0.25,0.3,0.35,0.45}-{0,105,555,1005,2755,5505,13505},0),2)+LOOKUP(AX$2/12,{0,1500.001,4500.001,9000.001,35000.001,55000.001,80000.001},{0.03,0.1,0.2,0.25,0.3,0.35,0.45})*AX$2-LOOKUP(AX$2/12,{0,1500.001,4500.001,9000.001,35000.001,55000.001,80000.001},{0,105,555,1005,2755,5505,13505})</f>
        <v>152985</v>
      </c>
      <c r="AY89" s="2">
        <f>12*ROUND(MAX(($B89-3500)*{0.03,0.1,0.2,0.25,0.3,0.35,0.45}-{0,105,555,1005,2755,5505,13505},0),2)+LOOKUP(AY$2/12,{0,1500.001,4500.001,9000.001,35000.001,55000.001,80000.001},{0.03,0.1,0.2,0.25,0.3,0.35,0.45})*AY$2-LOOKUP(AY$2/12,{0,1500.001,4500.001,9000.001,35000.001,55000.001,80000.001},{0,105,555,1005,2755,5505,13505})</f>
        <v>153985</v>
      </c>
      <c r="AZ89" s="2">
        <f>12*ROUND(MAX(($B89-3500)*{0.03,0.1,0.2,0.25,0.3,0.35,0.45}-{0,105,555,1005,2755,5505,13505},0),2)+LOOKUP(AZ$2/12,{0,1500.001,4500.001,9000.001,35000.001,55000.001,80000.001},{0.03,0.1,0.2,0.25,0.3,0.35,0.45})*AZ$2-LOOKUP(AZ$2/12,{0,1500.001,4500.001,9000.001,35000.001,55000.001,80000.001},{0,105,555,1005,2755,5505,13505})</f>
        <v>154985</v>
      </c>
      <c r="BA89" s="2">
        <f>12*ROUND(MAX(($B89-3500)*{0.03,0.1,0.2,0.25,0.3,0.35,0.45}-{0,105,555,1005,2755,5505,13505},0),2)+LOOKUP(BA$2/12,{0,1500.001,4500.001,9000.001,35000.001,55000.001,80000.001},{0.03,0.1,0.2,0.25,0.3,0.35,0.45})*BA$2-LOOKUP(BA$2/12,{0,1500.001,4500.001,9000.001,35000.001,55000.001,80000.001},{0,105,555,1005,2755,5505,13505})</f>
        <v>155985</v>
      </c>
      <c r="BB89" s="2">
        <f>12*ROUND(MAX(($B89-3500)*{0.03,0.1,0.2,0.25,0.3,0.35,0.45}-{0,105,555,1005,2755,5505,13505},0),2)+LOOKUP(BB$2/12,{0,1500.001,4500.001,9000.001,35000.001,55000.001,80000.001},{0.03,0.1,0.2,0.25,0.3,0.35,0.45})*BB$2-LOOKUP(BB$2/12,{0,1500.001,4500.001,9000.001,35000.001,55000.001,80000.001},{0,105,555,1005,2755,5505,13505})</f>
        <v>156985</v>
      </c>
      <c r="BC89" s="2">
        <f>12*ROUND(MAX(($B89-3500)*{0.03,0.1,0.2,0.25,0.3,0.35,0.45}-{0,105,555,1005,2755,5505,13505},0),2)+LOOKUP(BC$2/12,{0,1500.001,4500.001,9000.001,35000.001,55000.001,80000.001},{0.03,0.1,0.2,0.25,0.3,0.35,0.45})*BC$2-LOOKUP(BC$2/12,{0,1500.001,4500.001,9000.001,35000.001,55000.001,80000.001},{0,105,555,1005,2755,5505,13505})</f>
        <v>157985</v>
      </c>
      <c r="BD89" s="2">
        <f>12*ROUND(MAX(($B89-3500)*{0.03,0.1,0.2,0.25,0.3,0.35,0.45}-{0,105,555,1005,2755,5505,13505},0),2)+LOOKUP(BD$2/12,{0,1500.001,4500.001,9000.001,35000.001,55000.001,80000.001},{0.03,0.1,0.2,0.25,0.3,0.35,0.45})*BD$2-LOOKUP(BD$2/12,{0,1500.001,4500.001,9000.001,35000.001,55000.001,80000.001},{0,105,555,1005,2755,5505,13505})</f>
        <v>158985</v>
      </c>
      <c r="BE89" s="2">
        <f>12*ROUND(MAX(($B89-3500)*{0.03,0.1,0.2,0.25,0.3,0.35,0.45}-{0,105,555,1005,2755,5505,13505},0),2)+LOOKUP(BE$2/12,{0,1500.001,4500.001,9000.001,35000.001,55000.001,80000.001},{0.03,0.1,0.2,0.25,0.3,0.35,0.45})*BE$2-LOOKUP(BE$2/12,{0,1500.001,4500.001,9000.001,35000.001,55000.001,80000.001},{0,105,555,1005,2755,5505,13505})</f>
        <v>159985</v>
      </c>
      <c r="BF89" s="2">
        <f>12*ROUND(MAX(($B89-3500)*{0.03,0.1,0.2,0.25,0.3,0.35,0.45}-{0,105,555,1005,2755,5505,13505},0),2)+LOOKUP(BF$2/12,{0,1500.001,4500.001,9000.001,35000.001,55000.001,80000.001},{0.03,0.1,0.2,0.25,0.3,0.35,0.45})*BF$2-LOOKUP(BF$2/12,{0,1500.001,4500.001,9000.001,35000.001,55000.001,80000.001},{0,105,555,1005,2755,5505,13505})</f>
        <v>160985</v>
      </c>
    </row>
    <row r="90" spans="1:58">
      <c r="A90" s="21"/>
      <c r="B90" s="22">
        <v>54000</v>
      </c>
      <c r="C90" s="27">
        <f>12*ROUND(MAX(($B90-3500)*{0.03,0.1,0.2,0.25,0.3,0.35,0.45}-{0,105,555,1005,2755,5505,13505},0),2)+LOOKUP(C$2/12,{0,1500.001,4500.001,9000.001,35000.001,55000.001,80000.001},{0.03,0.1,0.2,0.25,0.3,0.35,0.45})*C$2-LOOKUP(C$2/12,{0,1500.001,4500.001,9000.001,35000.001,55000.001,80000.001},{0,105,555,1005,2755,5505,13505})</f>
        <v>148740</v>
      </c>
      <c r="D90" s="27">
        <f>12*ROUND(MAX(($B90-3500)*{0.03,0.1,0.2,0.25,0.3,0.35,0.45}-{0,105,555,1005,2755,5505,13505},0),2)+LOOKUP(D$2/12,{0,1500.001,4500.001,9000.001,35000.001,55000.001,80000.001},{0.03,0.1,0.2,0.25,0.3,0.35,0.45})*D$2-LOOKUP(D$2/12,{0,1500.001,4500.001,9000.001,35000.001,55000.001,80000.001},{0,105,555,1005,2755,5505,13505})</f>
        <v>148746</v>
      </c>
      <c r="E90" s="27">
        <f>12*ROUND(MAX(($B90-3500)*{0.03,0.1,0.2,0.25,0.3,0.35,0.45}-{0,105,555,1005,2755,5505,13505},0),2)+LOOKUP(E$2/12,{0,1500.001,4500.001,9000.001,35000.001,55000.001,80000.001},{0.03,0.1,0.2,0.25,0.3,0.35,0.45})*E$2-LOOKUP(E$2/12,{0,1500.001,4500.001,9000.001,35000.001,55000.001,80000.001},{0,105,555,1005,2755,5505,13505})</f>
        <v>148752</v>
      </c>
      <c r="F90" s="27">
        <f>12*ROUND(MAX(($B90-3500)*{0.03,0.1,0.2,0.25,0.3,0.35,0.45}-{0,105,555,1005,2755,5505,13505},0),2)+LOOKUP(F$2/12,{0,1500.001,4500.001,9000.001,35000.001,55000.001,80000.001},{0.03,0.1,0.2,0.25,0.3,0.35,0.45})*F$2-LOOKUP(F$2/12,{0,1500.001,4500.001,9000.001,35000.001,55000.001,80000.001},{0,105,555,1005,2755,5505,13505})</f>
        <v>148758</v>
      </c>
      <c r="G90" s="27">
        <f>12*ROUND(MAX(($B90-3500)*{0.03,0.1,0.2,0.25,0.3,0.35,0.45}-{0,105,555,1005,2755,5505,13505},0),2)+LOOKUP(G$2/12,{0,1500.001,4500.001,9000.001,35000.001,55000.001,80000.001},{0.03,0.1,0.2,0.25,0.3,0.35,0.45})*G$2-LOOKUP(G$2/12,{0,1500.001,4500.001,9000.001,35000.001,55000.001,80000.001},{0,105,555,1005,2755,5505,13505})</f>
        <v>148764</v>
      </c>
      <c r="H90" s="27">
        <f>12*ROUND(MAX(($B90-3500)*{0.03,0.1,0.2,0.25,0.3,0.35,0.45}-{0,105,555,1005,2755,5505,13505},0),2)+LOOKUP(H$2/12,{0,1500.001,4500.001,9000.001,35000.001,55000.001,80000.001},{0.03,0.1,0.2,0.25,0.3,0.35,0.45})*H$2-LOOKUP(H$2/12,{0,1500.001,4500.001,9000.001,35000.001,55000.001,80000.001},{0,105,555,1005,2755,5505,13505})</f>
        <v>148770</v>
      </c>
      <c r="I90" s="27">
        <f>12*ROUND(MAX(($B90-3500)*{0.03,0.1,0.2,0.25,0.3,0.35,0.45}-{0,105,555,1005,2755,5505,13505},0),2)+LOOKUP(I$2/12,{0,1500.001,4500.001,9000.001,35000.001,55000.001,80000.001},{0.03,0.1,0.2,0.25,0.3,0.35,0.45})*I$2-LOOKUP(I$2/12,{0,1500.001,4500.001,9000.001,35000.001,55000.001,80000.001},{0,105,555,1005,2755,5505,13505})</f>
        <v>148776</v>
      </c>
      <c r="J90" s="27">
        <f>12*ROUND(MAX(($B90-3500)*{0.03,0.1,0.2,0.25,0.3,0.35,0.45}-{0,105,555,1005,2755,5505,13505},0),2)+LOOKUP(J$2/12,{0,1500.001,4500.001,9000.001,35000.001,55000.001,80000.001},{0.03,0.1,0.2,0.25,0.3,0.35,0.45})*J$2-LOOKUP(J$2/12,{0,1500.001,4500.001,9000.001,35000.001,55000.001,80000.001},{0,105,555,1005,2755,5505,13505})</f>
        <v>148782</v>
      </c>
      <c r="K90" s="27">
        <f>12*ROUND(MAX(($B90-3500)*{0.03,0.1,0.2,0.25,0.3,0.35,0.45}-{0,105,555,1005,2755,5505,13505},0),2)+LOOKUP(K$2/12,{0,1500.001,4500.001,9000.001,35000.001,55000.001,80000.001},{0.03,0.1,0.2,0.25,0.3,0.35,0.45})*K$2-LOOKUP(K$2/12,{0,1500.001,4500.001,9000.001,35000.001,55000.001,80000.001},{0,105,555,1005,2755,5505,13505})</f>
        <v>148788</v>
      </c>
      <c r="L90" s="27">
        <f>12*ROUND(MAX(($B90-3500)*{0.03,0.1,0.2,0.25,0.3,0.35,0.45}-{0,105,555,1005,2755,5505,13505},0),2)+LOOKUP(L$2/12,{0,1500.001,4500.001,9000.001,35000.001,55000.001,80000.001},{0.03,0.1,0.2,0.25,0.3,0.35,0.45})*L$2-LOOKUP(L$2/12,{0,1500.001,4500.001,9000.001,35000.001,55000.001,80000.001},{0,105,555,1005,2755,5505,13505})</f>
        <v>148794</v>
      </c>
      <c r="M90" s="13">
        <f>12*ROUND(MAX(($B90-3500)*{0.03,0.1,0.2,0.25,0.3,0.35,0.45}-{0,105,555,1005,2755,5505,13505},0),2)+LOOKUP(M$2/12,{0,1500.001,4500.001,9000.001,35000.001,55000.001,80000.001},{0.03,0.1,0.2,0.25,0.3,0.35,0.45})*M$2-LOOKUP(M$2/12,{0,1500.001,4500.001,9000.001,35000.001,55000.001,80000.001},{0,105,555,1005,2755,5505,13505})</f>
        <v>148800</v>
      </c>
      <c r="N90" s="27">
        <f>12*ROUND(MAX(($B90-3500)*{0.03,0.1,0.2,0.25,0.3,0.35,0.45}-{0,105,555,1005,2755,5505,13505},0),2)+LOOKUP(N$2/12,{0,1500.001,4500.001,9000.001,35000.001,55000.001,80000.001},{0.03,0.1,0.2,0.25,0.3,0.35,0.45})*N$2-LOOKUP(N$2/12,{0,1500.001,4500.001,9000.001,35000.001,55000.001,80000.001},{0,105,555,1005,2755,5505,13505})</f>
        <v>148815</v>
      </c>
      <c r="O90" s="27">
        <f>12*ROUND(MAX(($B90-3500)*{0.03,0.1,0.2,0.25,0.3,0.35,0.45}-{0,105,555,1005,2755,5505,13505},0),2)+LOOKUP(O$2/12,{0,1500.001,4500.001,9000.001,35000.001,55000.001,80000.001},{0.03,0.1,0.2,0.25,0.3,0.35,0.45})*O$2-LOOKUP(O$2/12,{0,1500.001,4500.001,9000.001,35000.001,55000.001,80000.001},{0,105,555,1005,2755,5505,13505})</f>
        <v>148830</v>
      </c>
      <c r="P90" s="27">
        <f>12*ROUND(MAX(($B90-3500)*{0.03,0.1,0.2,0.25,0.3,0.35,0.45}-{0,105,555,1005,2755,5505,13505},0),2)+LOOKUP(P$2/12,{0,1500.001,4500.001,9000.001,35000.001,55000.001,80000.001},{0.03,0.1,0.2,0.25,0.3,0.35,0.45})*P$2-LOOKUP(P$2/12,{0,1500.001,4500.001,9000.001,35000.001,55000.001,80000.001},{0,105,555,1005,2755,5505,13505})</f>
        <v>148845</v>
      </c>
      <c r="Q90" s="27">
        <f>12*ROUND(MAX(($B90-3500)*{0.03,0.1,0.2,0.25,0.3,0.35,0.45}-{0,105,555,1005,2755,5505,13505},0),2)+LOOKUP(Q$2/12,{0,1500.001,4500.001,9000.001,35000.001,55000.001,80000.001},{0.03,0.1,0.2,0.25,0.3,0.35,0.45})*Q$2-LOOKUP(Q$2/12,{0,1500.001,4500.001,9000.001,35000.001,55000.001,80000.001},{0,105,555,1005,2755,5505,13505})</f>
        <v>148860</v>
      </c>
      <c r="R90" s="27">
        <f>12*ROUND(MAX(($B90-3500)*{0.03,0.1,0.2,0.25,0.3,0.35,0.45}-{0,105,555,1005,2755,5505,13505},0),2)+LOOKUP(R$2/12,{0,1500.001,4500.001,9000.001,35000.001,55000.001,80000.001},{0.03,0.1,0.2,0.25,0.3,0.35,0.45})*R$2-LOOKUP(R$2/12,{0,1500.001,4500.001,9000.001,35000.001,55000.001,80000.001},{0,105,555,1005,2755,5505,13505})</f>
        <v>148875</v>
      </c>
      <c r="S90" s="27">
        <f>12*ROUND(MAX(($B90-3500)*{0.03,0.1,0.2,0.25,0.3,0.35,0.45}-{0,105,555,1005,2755,5505,13505},0),2)+LOOKUP(S$2/12,{0,1500.001,4500.001,9000.001,35000.001,55000.001,80000.001},{0.03,0.1,0.2,0.25,0.3,0.35,0.45})*S$2-LOOKUP(S$2/12,{0,1500.001,4500.001,9000.001,35000.001,55000.001,80000.001},{0,105,555,1005,2755,5505,13505})</f>
        <v>148890</v>
      </c>
      <c r="T90" s="2">
        <f>12*ROUND(MAX(($B90-3500)*{0.03,0.1,0.2,0.25,0.3,0.35,0.45}-{0,105,555,1005,2755,5505,13505},0),2)+LOOKUP(T$2/12,{0,1500.001,4500.001,9000.001,35000.001,55000.001,80000.001},{0.03,0.1,0.2,0.25,0.3,0.35,0.45})*T$2-LOOKUP(T$2/12,{0,1500.001,4500.001,9000.001,35000.001,55000.001,80000.001},{0,105,555,1005,2755,5505,13505})</f>
        <v>148905</v>
      </c>
      <c r="U90" s="2">
        <f>12*ROUND(MAX(($B90-3500)*{0.03,0.1,0.2,0.25,0.3,0.35,0.45}-{0,105,555,1005,2755,5505,13505},0),2)+LOOKUP(U$2/12,{0,1500.001,4500.001,9000.001,35000.001,55000.001,80000.001},{0.03,0.1,0.2,0.25,0.3,0.35,0.45})*U$2-LOOKUP(U$2/12,{0,1500.001,4500.001,9000.001,35000.001,55000.001,80000.001},{0,105,555,1005,2755,5505,13505})</f>
        <v>148920</v>
      </c>
      <c r="V90" s="2">
        <f>12*ROUND(MAX(($B90-3500)*{0.03,0.1,0.2,0.25,0.3,0.35,0.45}-{0,105,555,1005,2755,5505,13505},0),2)+LOOKUP(V$2/12,{0,1500.001,4500.001,9000.001,35000.001,55000.001,80000.001},{0.03,0.1,0.2,0.25,0.3,0.35,0.45})*V$2-LOOKUP(V$2/12,{0,1500.001,4500.001,9000.001,35000.001,55000.001,80000.001},{0,105,555,1005,2755,5505,13505})</f>
        <v>148935</v>
      </c>
      <c r="W90" s="2">
        <f>12*ROUND(MAX(($B90-3500)*{0.03,0.1,0.2,0.25,0.3,0.35,0.45}-{0,105,555,1005,2755,5505,13505},0),2)+LOOKUP(W$2/12,{0,1500.001,4500.001,9000.001,35000.001,55000.001,80000.001},{0.03,0.1,0.2,0.25,0.3,0.35,0.45})*W$2-LOOKUP(W$2/12,{0,1500.001,4500.001,9000.001,35000.001,55000.001,80000.001},{0,105,555,1005,2755,5505,13505})</f>
        <v>148950</v>
      </c>
      <c r="X90" s="2">
        <f>12*ROUND(MAX(($B90-3500)*{0.03,0.1,0.2,0.25,0.3,0.35,0.45}-{0,105,555,1005,2755,5505,13505},0),2)+LOOKUP(X$2/12,{0,1500.001,4500.001,9000.001,35000.001,55000.001,80000.001},{0.03,0.1,0.2,0.25,0.3,0.35,0.45})*X$2-LOOKUP(X$2/12,{0,1500.001,4500.001,9000.001,35000.001,55000.001,80000.001},{0,105,555,1005,2755,5505,13505})</f>
        <v>148965</v>
      </c>
      <c r="Y90" s="2">
        <f>12*ROUND(MAX(($B90-3500)*{0.03,0.1,0.2,0.25,0.3,0.35,0.45}-{0,105,555,1005,2755,5505,13505},0),2)+LOOKUP(Y$2/12,{0,1500.001,4500.001,9000.001,35000.001,55000.001,80000.001},{0.03,0.1,0.2,0.25,0.3,0.35,0.45})*Y$2-LOOKUP(Y$2/12,{0,1500.001,4500.001,9000.001,35000.001,55000.001,80000.001},{0,105,555,1005,2755,5505,13505})</f>
        <v>148980</v>
      </c>
      <c r="Z90" s="2">
        <f>12*ROUND(MAX(($B90-3500)*{0.03,0.1,0.2,0.25,0.3,0.35,0.45}-{0,105,555,1005,2755,5505,13505},0),2)+LOOKUP(Z$2/12,{0,1500.001,4500.001,9000.001,35000.001,55000.001,80000.001},{0.03,0.1,0.2,0.25,0.3,0.35,0.45})*Z$2-LOOKUP(Z$2/12,{0,1500.001,4500.001,9000.001,35000.001,55000.001,80000.001},{0,105,555,1005,2755,5505,13505})</f>
        <v>148995</v>
      </c>
      <c r="AA90" s="2">
        <f>12*ROUND(MAX(($B90-3500)*{0.03,0.1,0.2,0.25,0.3,0.35,0.45}-{0,105,555,1005,2755,5505,13505},0),2)+LOOKUP(AA$2/12,{0,1500.001,4500.001,9000.001,35000.001,55000.001,80000.001},{0.03,0.1,0.2,0.25,0.3,0.35,0.45})*AA$2-LOOKUP(AA$2/12,{0,1500.001,4500.001,9000.001,35000.001,55000.001,80000.001},{0,105,555,1005,2755,5505,13505})</f>
        <v>149010</v>
      </c>
      <c r="AB90" s="2">
        <f>12*ROUND(MAX(($B90-3500)*{0.03,0.1,0.2,0.25,0.3,0.35,0.45}-{0,105,555,1005,2755,5505,13505},0),2)+LOOKUP(AB$2/12,{0,1500.001,4500.001,9000.001,35000.001,55000.001,80000.001},{0.03,0.1,0.2,0.25,0.3,0.35,0.45})*AB$2-LOOKUP(AB$2/12,{0,1500.001,4500.001,9000.001,35000.001,55000.001,80000.001},{0,105,555,1005,2755,5505,13505})</f>
        <v>149025</v>
      </c>
      <c r="AC90" s="12">
        <f>12*ROUND(MAX(($B90-3500)*{0.03,0.1,0.2,0.25,0.3,0.35,0.45}-{0,105,555,1005,2755,5505,13505},0),2)+LOOKUP(AC$2/12,{0,1500.001,4500.001,9000.001,35000.001,55000.001,80000.001},{0.03,0.1,0.2,0.25,0.3,0.35,0.45})*AC$2-LOOKUP(AC$2/12,{0,1500.001,4500.001,9000.001,35000.001,55000.001,80000.001},{0,105,555,1005,2755,5505,13505})</f>
        <v>149040</v>
      </c>
      <c r="AD90" s="2">
        <f>12*ROUND(MAX(($B90-3500)*{0.03,0.1,0.2,0.25,0.3,0.35,0.45}-{0,105,555,1005,2755,5505,13505},0),2)+LOOKUP(AD$2/12,{0,1500.001,4500.001,9000.001,35000.001,55000.001,80000.001},{0.03,0.1,0.2,0.25,0.3,0.35,0.45})*AD$2-LOOKUP(AD$2/12,{0,1500.001,4500.001,9000.001,35000.001,55000.001,80000.001},{0,105,555,1005,2755,5505,13505})</f>
        <v>149070</v>
      </c>
      <c r="AE90" s="2">
        <f>12*ROUND(MAX(($B90-3500)*{0.03,0.1,0.2,0.25,0.3,0.35,0.45}-{0,105,555,1005,2755,5505,13505},0),2)+LOOKUP(AE$2/12,{0,1500.001,4500.001,9000.001,35000.001,55000.001,80000.001},{0.03,0.1,0.2,0.25,0.3,0.35,0.45})*AE$2-LOOKUP(AE$2/12,{0,1500.001,4500.001,9000.001,35000.001,55000.001,80000.001},{0,105,555,1005,2755,5505,13505})</f>
        <v>149100</v>
      </c>
      <c r="AF90" s="2">
        <f>12*ROUND(MAX(($B90-3500)*{0.03,0.1,0.2,0.25,0.3,0.35,0.45}-{0,105,555,1005,2755,5505,13505},0),2)+LOOKUP(AF$2/12,{0,1500.001,4500.001,9000.001,35000.001,55000.001,80000.001},{0.03,0.1,0.2,0.25,0.3,0.35,0.45})*AF$2-LOOKUP(AF$2/12,{0,1500.001,4500.001,9000.001,35000.001,55000.001,80000.001},{0,105,555,1005,2755,5505,13505})</f>
        <v>149130</v>
      </c>
      <c r="AG90" s="2">
        <f>12*ROUND(MAX(($B90-3500)*{0.03,0.1,0.2,0.25,0.3,0.35,0.45}-{0,105,555,1005,2755,5505,13505},0),2)+LOOKUP(AG$2/12,{0,1500.001,4500.001,9000.001,35000.001,55000.001,80000.001},{0.03,0.1,0.2,0.25,0.3,0.35,0.45})*AG$2-LOOKUP(AG$2/12,{0,1500.001,4500.001,9000.001,35000.001,55000.001,80000.001},{0,105,555,1005,2755,5505,13505})</f>
        <v>149160</v>
      </c>
      <c r="AH90" s="2">
        <f>12*ROUND(MAX(($B90-3500)*{0.03,0.1,0.2,0.25,0.3,0.35,0.45}-{0,105,555,1005,2755,5505,13505},0),2)+LOOKUP(AH$2/12,{0,1500.001,4500.001,9000.001,35000.001,55000.001,80000.001},{0.03,0.1,0.2,0.25,0.3,0.35,0.45})*AH$2-LOOKUP(AH$2/12,{0,1500.001,4500.001,9000.001,35000.001,55000.001,80000.001},{0,105,555,1005,2755,5505,13505})</f>
        <v>149190</v>
      </c>
      <c r="AI90" s="2">
        <f>12*ROUND(MAX(($B90-3500)*{0.03,0.1,0.2,0.25,0.3,0.35,0.45}-{0,105,555,1005,2755,5505,13505},0),2)+LOOKUP(AI$2/12,{0,1500.001,4500.001,9000.001,35000.001,55000.001,80000.001},{0.03,0.1,0.2,0.25,0.3,0.35,0.45})*AI$2-LOOKUP(AI$2/12,{0,1500.001,4500.001,9000.001,35000.001,55000.001,80000.001},{0,105,555,1005,2755,5505,13505})</f>
        <v>149220</v>
      </c>
      <c r="AJ90" s="2">
        <f>12*ROUND(MAX(($B90-3500)*{0.03,0.1,0.2,0.25,0.3,0.35,0.45}-{0,105,555,1005,2755,5505,13505},0),2)+LOOKUP(AJ$2/12,{0,1500.001,4500.001,9000.001,35000.001,55000.001,80000.001},{0.03,0.1,0.2,0.25,0.3,0.35,0.45})*AJ$2-LOOKUP(AJ$2/12,{0,1500.001,4500.001,9000.001,35000.001,55000.001,80000.001},{0,105,555,1005,2755,5505,13505})</f>
        <v>149250</v>
      </c>
      <c r="AK90" s="2">
        <f>12*ROUND(MAX(($B90-3500)*{0.03,0.1,0.2,0.25,0.3,0.35,0.45}-{0,105,555,1005,2755,5505,13505},0),2)+LOOKUP(AK$2/12,{0,1500.001,4500.001,9000.001,35000.001,55000.001,80000.001},{0.03,0.1,0.2,0.25,0.3,0.35,0.45})*AK$2-LOOKUP(AK$2/12,{0,1500.001,4500.001,9000.001,35000.001,55000.001,80000.001},{0,105,555,1005,2755,5505,13505})</f>
        <v>149280</v>
      </c>
      <c r="AL90" s="2">
        <f>12*ROUND(MAX(($B90-3500)*{0.03,0.1,0.2,0.25,0.3,0.35,0.45}-{0,105,555,1005,2755,5505,13505},0),2)+LOOKUP(AL$2/12,{0,1500.001,4500.001,9000.001,35000.001,55000.001,80000.001},{0.03,0.1,0.2,0.25,0.3,0.35,0.45})*AL$2-LOOKUP(AL$2/12,{0,1500.001,4500.001,9000.001,35000.001,55000.001,80000.001},{0,105,555,1005,2755,5505,13505})</f>
        <v>150535</v>
      </c>
      <c r="AM90" s="2">
        <f>12*ROUND(MAX(($B90-3500)*{0.03,0.1,0.2,0.25,0.3,0.35,0.45}-{0,105,555,1005,2755,5505,13505},0),2)+LOOKUP(AM$2/12,{0,1500.001,4500.001,9000.001,35000.001,55000.001,80000.001},{0.03,0.1,0.2,0.25,0.3,0.35,0.45})*AM$2-LOOKUP(AM$2/12,{0,1500.001,4500.001,9000.001,35000.001,55000.001,80000.001},{0,105,555,1005,2755,5505,13505})</f>
        <v>150635</v>
      </c>
      <c r="AN90" s="2">
        <f>12*ROUND(MAX(($B90-3500)*{0.03,0.1,0.2,0.25,0.3,0.35,0.45}-{0,105,555,1005,2755,5505,13505},0),2)+LOOKUP(AN$2/12,{0,1500.001,4500.001,9000.001,35000.001,55000.001,80000.001},{0.03,0.1,0.2,0.25,0.3,0.35,0.45})*AN$2-LOOKUP(AN$2/12,{0,1500.001,4500.001,9000.001,35000.001,55000.001,80000.001},{0,105,555,1005,2755,5505,13505})</f>
        <v>150835</v>
      </c>
      <c r="AO90" s="2">
        <f>12*ROUND(MAX(($B90-3500)*{0.03,0.1,0.2,0.25,0.3,0.35,0.45}-{0,105,555,1005,2755,5505,13505},0),2)+LOOKUP(AO$2/12,{0,1500.001,4500.001,9000.001,35000.001,55000.001,80000.001},{0.03,0.1,0.2,0.25,0.3,0.35,0.45})*AO$2-LOOKUP(AO$2/12,{0,1500.001,4500.001,9000.001,35000.001,55000.001,80000.001},{0,105,555,1005,2755,5505,13505})</f>
        <v>151035</v>
      </c>
      <c r="AP90" s="2">
        <f>12*ROUND(MAX(($B90-3500)*{0.03,0.1,0.2,0.25,0.3,0.35,0.45}-{0,105,555,1005,2755,5505,13505},0),2)+LOOKUP(AP$2/12,{0,1500.001,4500.001,9000.001,35000.001,55000.001,80000.001},{0.03,0.1,0.2,0.25,0.3,0.35,0.45})*AP$2-LOOKUP(AP$2/12,{0,1500.001,4500.001,9000.001,35000.001,55000.001,80000.001},{0,105,555,1005,2755,5505,13505})</f>
        <v>151235</v>
      </c>
      <c r="AQ90" s="2">
        <f>12*ROUND(MAX(($B90-3500)*{0.03,0.1,0.2,0.25,0.3,0.35,0.45}-{0,105,555,1005,2755,5505,13505},0),2)+LOOKUP(AQ$2/12,{0,1500.001,4500.001,9000.001,35000.001,55000.001,80000.001},{0.03,0.1,0.2,0.25,0.3,0.35,0.45})*AQ$2-LOOKUP(AQ$2/12,{0,1500.001,4500.001,9000.001,35000.001,55000.001,80000.001},{0,105,555,1005,2755,5505,13505})</f>
        <v>151435</v>
      </c>
      <c r="AR90" s="2">
        <f>12*ROUND(MAX(($B90-3500)*{0.03,0.1,0.2,0.25,0.3,0.35,0.45}-{0,105,555,1005,2755,5505,13505},0),2)+LOOKUP(AR$2/12,{0,1500.001,4500.001,9000.001,35000.001,55000.001,80000.001},{0.03,0.1,0.2,0.25,0.3,0.35,0.45})*AR$2-LOOKUP(AR$2/12,{0,1500.001,4500.001,9000.001,35000.001,55000.001,80000.001},{0,105,555,1005,2755,5505,13505})</f>
        <v>151635</v>
      </c>
      <c r="AS90" s="2">
        <f>12*ROUND(MAX(($B90-3500)*{0.03,0.1,0.2,0.25,0.3,0.35,0.45}-{0,105,555,1005,2755,5505,13505},0),2)+LOOKUP(AS$2/12,{0,1500.001,4500.001,9000.001,35000.001,55000.001,80000.001},{0.03,0.1,0.2,0.25,0.3,0.35,0.45})*AS$2-LOOKUP(AS$2/12,{0,1500.001,4500.001,9000.001,35000.001,55000.001,80000.001},{0,105,555,1005,2755,5505,13505})</f>
        <v>152135</v>
      </c>
      <c r="AT90" s="12">
        <f>12*ROUND(MAX(($B90-3500)*{0.03,0.1,0.2,0.25,0.3,0.35,0.45}-{0,105,555,1005,2755,5505,13505},0),2)+LOOKUP(AT$2/12,{0,1500.001,4500.001,9000.001,35000.001,55000.001,80000.001},{0.03,0.1,0.2,0.25,0.3,0.35,0.45})*AT$2-LOOKUP(AT$2/12,{0,1500.001,4500.001,9000.001,35000.001,55000.001,80000.001},{0,105,555,1005,2755,5505,13505})</f>
        <v>152635</v>
      </c>
      <c r="AU90" s="2">
        <f>12*ROUND(MAX(($B90-3500)*{0.03,0.1,0.2,0.25,0.3,0.35,0.45}-{0,105,555,1005,2755,5505,13505},0),2)+LOOKUP(AU$2/12,{0,1500.001,4500.001,9000.001,35000.001,55000.001,80000.001},{0.03,0.1,0.2,0.25,0.3,0.35,0.45})*AU$2-LOOKUP(AU$2/12,{0,1500.001,4500.001,9000.001,35000.001,55000.001,80000.001},{0,105,555,1005,2755,5505,13505})</f>
        <v>153135</v>
      </c>
      <c r="AV90" s="2">
        <f>12*ROUND(MAX(($B90-3500)*{0.03,0.1,0.2,0.25,0.3,0.35,0.45}-{0,105,555,1005,2755,5505,13505},0),2)+LOOKUP(AV$2/12,{0,1500.001,4500.001,9000.001,35000.001,55000.001,80000.001},{0.03,0.1,0.2,0.25,0.3,0.35,0.45})*AV$2-LOOKUP(AV$2/12,{0,1500.001,4500.001,9000.001,35000.001,55000.001,80000.001},{0,105,555,1005,2755,5505,13505})</f>
        <v>153635</v>
      </c>
      <c r="AW90" s="2">
        <f>12*ROUND(MAX(($B90-3500)*{0.03,0.1,0.2,0.25,0.3,0.35,0.45}-{0,105,555,1005,2755,5505,13505},0),2)+LOOKUP(AW$2/12,{0,1500.001,4500.001,9000.001,35000.001,55000.001,80000.001},{0.03,0.1,0.2,0.25,0.3,0.35,0.45})*AW$2-LOOKUP(AW$2/12,{0,1500.001,4500.001,9000.001,35000.001,55000.001,80000.001},{0,105,555,1005,2755,5505,13505})</f>
        <v>159185</v>
      </c>
      <c r="AX90" s="2">
        <f>12*ROUND(MAX(($B90-3500)*{0.03,0.1,0.2,0.25,0.3,0.35,0.45}-{0,105,555,1005,2755,5505,13505},0),2)+LOOKUP(AX$2/12,{0,1500.001,4500.001,9000.001,35000.001,55000.001,80000.001},{0.03,0.1,0.2,0.25,0.3,0.35,0.45})*AX$2-LOOKUP(AX$2/12,{0,1500.001,4500.001,9000.001,35000.001,55000.001,80000.001},{0,105,555,1005,2755,5505,13505})</f>
        <v>160185</v>
      </c>
      <c r="AY90" s="2">
        <f>12*ROUND(MAX(($B90-3500)*{0.03,0.1,0.2,0.25,0.3,0.35,0.45}-{0,105,555,1005,2755,5505,13505},0),2)+LOOKUP(AY$2/12,{0,1500.001,4500.001,9000.001,35000.001,55000.001,80000.001},{0.03,0.1,0.2,0.25,0.3,0.35,0.45})*AY$2-LOOKUP(AY$2/12,{0,1500.001,4500.001,9000.001,35000.001,55000.001,80000.001},{0,105,555,1005,2755,5505,13505})</f>
        <v>161185</v>
      </c>
      <c r="AZ90" s="2">
        <f>12*ROUND(MAX(($B90-3500)*{0.03,0.1,0.2,0.25,0.3,0.35,0.45}-{0,105,555,1005,2755,5505,13505},0),2)+LOOKUP(AZ$2/12,{0,1500.001,4500.001,9000.001,35000.001,55000.001,80000.001},{0.03,0.1,0.2,0.25,0.3,0.35,0.45})*AZ$2-LOOKUP(AZ$2/12,{0,1500.001,4500.001,9000.001,35000.001,55000.001,80000.001},{0,105,555,1005,2755,5505,13505})</f>
        <v>162185</v>
      </c>
      <c r="BA90" s="2">
        <f>12*ROUND(MAX(($B90-3500)*{0.03,0.1,0.2,0.25,0.3,0.35,0.45}-{0,105,555,1005,2755,5505,13505},0),2)+LOOKUP(BA$2/12,{0,1500.001,4500.001,9000.001,35000.001,55000.001,80000.001},{0.03,0.1,0.2,0.25,0.3,0.35,0.45})*BA$2-LOOKUP(BA$2/12,{0,1500.001,4500.001,9000.001,35000.001,55000.001,80000.001},{0,105,555,1005,2755,5505,13505})</f>
        <v>163185</v>
      </c>
      <c r="BB90" s="2">
        <f>12*ROUND(MAX(($B90-3500)*{0.03,0.1,0.2,0.25,0.3,0.35,0.45}-{0,105,555,1005,2755,5505,13505},0),2)+LOOKUP(BB$2/12,{0,1500.001,4500.001,9000.001,35000.001,55000.001,80000.001},{0.03,0.1,0.2,0.25,0.3,0.35,0.45})*BB$2-LOOKUP(BB$2/12,{0,1500.001,4500.001,9000.001,35000.001,55000.001,80000.001},{0,105,555,1005,2755,5505,13505})</f>
        <v>164185</v>
      </c>
      <c r="BC90" s="2">
        <f>12*ROUND(MAX(($B90-3500)*{0.03,0.1,0.2,0.25,0.3,0.35,0.45}-{0,105,555,1005,2755,5505,13505},0),2)+LOOKUP(BC$2/12,{0,1500.001,4500.001,9000.001,35000.001,55000.001,80000.001},{0.03,0.1,0.2,0.25,0.3,0.35,0.45})*BC$2-LOOKUP(BC$2/12,{0,1500.001,4500.001,9000.001,35000.001,55000.001,80000.001},{0,105,555,1005,2755,5505,13505})</f>
        <v>165185</v>
      </c>
      <c r="BD90" s="2">
        <f>12*ROUND(MAX(($B90-3500)*{0.03,0.1,0.2,0.25,0.3,0.35,0.45}-{0,105,555,1005,2755,5505,13505},0),2)+LOOKUP(BD$2/12,{0,1500.001,4500.001,9000.001,35000.001,55000.001,80000.001},{0.03,0.1,0.2,0.25,0.3,0.35,0.45})*BD$2-LOOKUP(BD$2/12,{0,1500.001,4500.001,9000.001,35000.001,55000.001,80000.001},{0,105,555,1005,2755,5505,13505})</f>
        <v>166185</v>
      </c>
      <c r="BE90" s="2">
        <f>12*ROUND(MAX(($B90-3500)*{0.03,0.1,0.2,0.25,0.3,0.35,0.45}-{0,105,555,1005,2755,5505,13505},0),2)+LOOKUP(BE$2/12,{0,1500.001,4500.001,9000.001,35000.001,55000.001,80000.001},{0.03,0.1,0.2,0.25,0.3,0.35,0.45})*BE$2-LOOKUP(BE$2/12,{0,1500.001,4500.001,9000.001,35000.001,55000.001,80000.001},{0,105,555,1005,2755,5505,13505})</f>
        <v>167185</v>
      </c>
      <c r="BF90" s="2">
        <f>12*ROUND(MAX(($B90-3500)*{0.03,0.1,0.2,0.25,0.3,0.35,0.45}-{0,105,555,1005,2755,5505,13505},0),2)+LOOKUP(BF$2/12,{0,1500.001,4500.001,9000.001,35000.001,55000.001,80000.001},{0.03,0.1,0.2,0.25,0.3,0.35,0.45})*BF$2-LOOKUP(BF$2/12,{0,1500.001,4500.001,9000.001,35000.001,55000.001,80000.001},{0,105,555,1005,2755,5505,13505})</f>
        <v>168185</v>
      </c>
    </row>
    <row r="91" spans="1:58">
      <c r="A91" s="21"/>
      <c r="B91" s="22">
        <v>56000</v>
      </c>
      <c r="C91" s="27">
        <f>12*ROUND(MAX(($B91-3500)*{0.03,0.1,0.2,0.25,0.3,0.35,0.45}-{0,105,555,1005,2755,5505,13505},0),2)+LOOKUP(C$2/12,{0,1500.001,4500.001,9000.001,35000.001,55000.001,80000.001},{0.03,0.1,0.2,0.25,0.3,0.35,0.45})*C$2-LOOKUP(C$2/12,{0,1500.001,4500.001,9000.001,35000.001,55000.001,80000.001},{0,105,555,1005,2755,5505,13505})</f>
        <v>155940</v>
      </c>
      <c r="D91" s="27">
        <f>12*ROUND(MAX(($B91-3500)*{0.03,0.1,0.2,0.25,0.3,0.35,0.45}-{0,105,555,1005,2755,5505,13505},0),2)+LOOKUP(D$2/12,{0,1500.001,4500.001,9000.001,35000.001,55000.001,80000.001},{0.03,0.1,0.2,0.25,0.3,0.35,0.45})*D$2-LOOKUP(D$2/12,{0,1500.001,4500.001,9000.001,35000.001,55000.001,80000.001},{0,105,555,1005,2755,5505,13505})</f>
        <v>155946</v>
      </c>
      <c r="E91" s="27">
        <f>12*ROUND(MAX(($B91-3500)*{0.03,0.1,0.2,0.25,0.3,0.35,0.45}-{0,105,555,1005,2755,5505,13505},0),2)+LOOKUP(E$2/12,{0,1500.001,4500.001,9000.001,35000.001,55000.001,80000.001},{0.03,0.1,0.2,0.25,0.3,0.35,0.45})*E$2-LOOKUP(E$2/12,{0,1500.001,4500.001,9000.001,35000.001,55000.001,80000.001},{0,105,555,1005,2755,5505,13505})</f>
        <v>155952</v>
      </c>
      <c r="F91" s="27">
        <f>12*ROUND(MAX(($B91-3500)*{0.03,0.1,0.2,0.25,0.3,0.35,0.45}-{0,105,555,1005,2755,5505,13505},0),2)+LOOKUP(F$2/12,{0,1500.001,4500.001,9000.001,35000.001,55000.001,80000.001},{0.03,0.1,0.2,0.25,0.3,0.35,0.45})*F$2-LOOKUP(F$2/12,{0,1500.001,4500.001,9000.001,35000.001,55000.001,80000.001},{0,105,555,1005,2755,5505,13505})</f>
        <v>155958</v>
      </c>
      <c r="G91" s="27">
        <f>12*ROUND(MAX(($B91-3500)*{0.03,0.1,0.2,0.25,0.3,0.35,0.45}-{0,105,555,1005,2755,5505,13505},0),2)+LOOKUP(G$2/12,{0,1500.001,4500.001,9000.001,35000.001,55000.001,80000.001},{0.03,0.1,0.2,0.25,0.3,0.35,0.45})*G$2-LOOKUP(G$2/12,{0,1500.001,4500.001,9000.001,35000.001,55000.001,80000.001},{0,105,555,1005,2755,5505,13505})</f>
        <v>155964</v>
      </c>
      <c r="H91" s="27">
        <f>12*ROUND(MAX(($B91-3500)*{0.03,0.1,0.2,0.25,0.3,0.35,0.45}-{0,105,555,1005,2755,5505,13505},0),2)+LOOKUP(H$2/12,{0,1500.001,4500.001,9000.001,35000.001,55000.001,80000.001},{0.03,0.1,0.2,0.25,0.3,0.35,0.45})*H$2-LOOKUP(H$2/12,{0,1500.001,4500.001,9000.001,35000.001,55000.001,80000.001},{0,105,555,1005,2755,5505,13505})</f>
        <v>155970</v>
      </c>
      <c r="I91" s="27">
        <f>12*ROUND(MAX(($B91-3500)*{0.03,0.1,0.2,0.25,0.3,0.35,0.45}-{0,105,555,1005,2755,5505,13505},0),2)+LOOKUP(I$2/12,{0,1500.001,4500.001,9000.001,35000.001,55000.001,80000.001},{0.03,0.1,0.2,0.25,0.3,0.35,0.45})*I$2-LOOKUP(I$2/12,{0,1500.001,4500.001,9000.001,35000.001,55000.001,80000.001},{0,105,555,1005,2755,5505,13505})</f>
        <v>155976</v>
      </c>
      <c r="J91" s="27">
        <f>12*ROUND(MAX(($B91-3500)*{0.03,0.1,0.2,0.25,0.3,0.35,0.45}-{0,105,555,1005,2755,5505,13505},0),2)+LOOKUP(J$2/12,{0,1500.001,4500.001,9000.001,35000.001,55000.001,80000.001},{0.03,0.1,0.2,0.25,0.3,0.35,0.45})*J$2-LOOKUP(J$2/12,{0,1500.001,4500.001,9000.001,35000.001,55000.001,80000.001},{0,105,555,1005,2755,5505,13505})</f>
        <v>155982</v>
      </c>
      <c r="K91" s="27">
        <f>12*ROUND(MAX(($B91-3500)*{0.03,0.1,0.2,0.25,0.3,0.35,0.45}-{0,105,555,1005,2755,5505,13505},0),2)+LOOKUP(K$2/12,{0,1500.001,4500.001,9000.001,35000.001,55000.001,80000.001},{0.03,0.1,0.2,0.25,0.3,0.35,0.45})*K$2-LOOKUP(K$2/12,{0,1500.001,4500.001,9000.001,35000.001,55000.001,80000.001},{0,105,555,1005,2755,5505,13505})</f>
        <v>155988</v>
      </c>
      <c r="L91" s="27">
        <f>12*ROUND(MAX(($B91-3500)*{0.03,0.1,0.2,0.25,0.3,0.35,0.45}-{0,105,555,1005,2755,5505,13505},0),2)+LOOKUP(L$2/12,{0,1500.001,4500.001,9000.001,35000.001,55000.001,80000.001},{0.03,0.1,0.2,0.25,0.3,0.35,0.45})*L$2-LOOKUP(L$2/12,{0,1500.001,4500.001,9000.001,35000.001,55000.001,80000.001},{0,105,555,1005,2755,5505,13505})</f>
        <v>155994</v>
      </c>
      <c r="M91" s="13">
        <f>12*ROUND(MAX(($B91-3500)*{0.03,0.1,0.2,0.25,0.3,0.35,0.45}-{0,105,555,1005,2755,5505,13505},0),2)+LOOKUP(M$2/12,{0,1500.001,4500.001,9000.001,35000.001,55000.001,80000.001},{0.03,0.1,0.2,0.25,0.3,0.35,0.45})*M$2-LOOKUP(M$2/12,{0,1500.001,4500.001,9000.001,35000.001,55000.001,80000.001},{0,105,555,1005,2755,5505,13505})</f>
        <v>156000</v>
      </c>
      <c r="N91" s="27">
        <f>12*ROUND(MAX(($B91-3500)*{0.03,0.1,0.2,0.25,0.3,0.35,0.45}-{0,105,555,1005,2755,5505,13505},0),2)+LOOKUP(N$2/12,{0,1500.001,4500.001,9000.001,35000.001,55000.001,80000.001},{0.03,0.1,0.2,0.25,0.3,0.35,0.45})*N$2-LOOKUP(N$2/12,{0,1500.001,4500.001,9000.001,35000.001,55000.001,80000.001},{0,105,555,1005,2755,5505,13505})</f>
        <v>156015</v>
      </c>
      <c r="O91" s="27">
        <f>12*ROUND(MAX(($B91-3500)*{0.03,0.1,0.2,0.25,0.3,0.35,0.45}-{0,105,555,1005,2755,5505,13505},0),2)+LOOKUP(O$2/12,{0,1500.001,4500.001,9000.001,35000.001,55000.001,80000.001},{0.03,0.1,0.2,0.25,0.3,0.35,0.45})*O$2-LOOKUP(O$2/12,{0,1500.001,4500.001,9000.001,35000.001,55000.001,80000.001},{0,105,555,1005,2755,5505,13505})</f>
        <v>156030</v>
      </c>
      <c r="P91" s="27">
        <f>12*ROUND(MAX(($B91-3500)*{0.03,0.1,0.2,0.25,0.3,0.35,0.45}-{0,105,555,1005,2755,5505,13505},0),2)+LOOKUP(P$2/12,{0,1500.001,4500.001,9000.001,35000.001,55000.001,80000.001},{0.03,0.1,0.2,0.25,0.3,0.35,0.45})*P$2-LOOKUP(P$2/12,{0,1500.001,4500.001,9000.001,35000.001,55000.001,80000.001},{0,105,555,1005,2755,5505,13505})</f>
        <v>156045</v>
      </c>
      <c r="Q91" s="27">
        <f>12*ROUND(MAX(($B91-3500)*{0.03,0.1,0.2,0.25,0.3,0.35,0.45}-{0,105,555,1005,2755,5505,13505},0),2)+LOOKUP(Q$2/12,{0,1500.001,4500.001,9000.001,35000.001,55000.001,80000.001},{0.03,0.1,0.2,0.25,0.3,0.35,0.45})*Q$2-LOOKUP(Q$2/12,{0,1500.001,4500.001,9000.001,35000.001,55000.001,80000.001},{0,105,555,1005,2755,5505,13505})</f>
        <v>156060</v>
      </c>
      <c r="R91" s="27">
        <f>12*ROUND(MAX(($B91-3500)*{0.03,0.1,0.2,0.25,0.3,0.35,0.45}-{0,105,555,1005,2755,5505,13505},0),2)+LOOKUP(R$2/12,{0,1500.001,4500.001,9000.001,35000.001,55000.001,80000.001},{0.03,0.1,0.2,0.25,0.3,0.35,0.45})*R$2-LOOKUP(R$2/12,{0,1500.001,4500.001,9000.001,35000.001,55000.001,80000.001},{0,105,555,1005,2755,5505,13505})</f>
        <v>156075</v>
      </c>
      <c r="S91" s="27">
        <f>12*ROUND(MAX(($B91-3500)*{0.03,0.1,0.2,0.25,0.3,0.35,0.45}-{0,105,555,1005,2755,5505,13505},0),2)+LOOKUP(S$2/12,{0,1500.001,4500.001,9000.001,35000.001,55000.001,80000.001},{0.03,0.1,0.2,0.25,0.3,0.35,0.45})*S$2-LOOKUP(S$2/12,{0,1500.001,4500.001,9000.001,35000.001,55000.001,80000.001},{0,105,555,1005,2755,5505,13505})</f>
        <v>156090</v>
      </c>
      <c r="T91" s="2">
        <f>12*ROUND(MAX(($B91-3500)*{0.03,0.1,0.2,0.25,0.3,0.35,0.45}-{0,105,555,1005,2755,5505,13505},0),2)+LOOKUP(T$2/12,{0,1500.001,4500.001,9000.001,35000.001,55000.001,80000.001},{0.03,0.1,0.2,0.25,0.3,0.35,0.45})*T$2-LOOKUP(T$2/12,{0,1500.001,4500.001,9000.001,35000.001,55000.001,80000.001},{0,105,555,1005,2755,5505,13505})</f>
        <v>156105</v>
      </c>
      <c r="U91" s="2">
        <f>12*ROUND(MAX(($B91-3500)*{0.03,0.1,0.2,0.25,0.3,0.35,0.45}-{0,105,555,1005,2755,5505,13505},0),2)+LOOKUP(U$2/12,{0,1500.001,4500.001,9000.001,35000.001,55000.001,80000.001},{0.03,0.1,0.2,0.25,0.3,0.35,0.45})*U$2-LOOKUP(U$2/12,{0,1500.001,4500.001,9000.001,35000.001,55000.001,80000.001},{0,105,555,1005,2755,5505,13505})</f>
        <v>156120</v>
      </c>
      <c r="V91" s="2">
        <f>12*ROUND(MAX(($B91-3500)*{0.03,0.1,0.2,0.25,0.3,0.35,0.45}-{0,105,555,1005,2755,5505,13505},0),2)+LOOKUP(V$2/12,{0,1500.001,4500.001,9000.001,35000.001,55000.001,80000.001},{0.03,0.1,0.2,0.25,0.3,0.35,0.45})*V$2-LOOKUP(V$2/12,{0,1500.001,4500.001,9000.001,35000.001,55000.001,80000.001},{0,105,555,1005,2755,5505,13505})</f>
        <v>156135</v>
      </c>
      <c r="W91" s="2">
        <f>12*ROUND(MAX(($B91-3500)*{0.03,0.1,0.2,0.25,0.3,0.35,0.45}-{0,105,555,1005,2755,5505,13505},0),2)+LOOKUP(W$2/12,{0,1500.001,4500.001,9000.001,35000.001,55000.001,80000.001},{0.03,0.1,0.2,0.25,0.3,0.35,0.45})*W$2-LOOKUP(W$2/12,{0,1500.001,4500.001,9000.001,35000.001,55000.001,80000.001},{0,105,555,1005,2755,5505,13505})</f>
        <v>156150</v>
      </c>
      <c r="X91" s="2">
        <f>12*ROUND(MAX(($B91-3500)*{0.03,0.1,0.2,0.25,0.3,0.35,0.45}-{0,105,555,1005,2755,5505,13505},0),2)+LOOKUP(X$2/12,{0,1500.001,4500.001,9000.001,35000.001,55000.001,80000.001},{0.03,0.1,0.2,0.25,0.3,0.35,0.45})*X$2-LOOKUP(X$2/12,{0,1500.001,4500.001,9000.001,35000.001,55000.001,80000.001},{0,105,555,1005,2755,5505,13505})</f>
        <v>156165</v>
      </c>
      <c r="Y91" s="2">
        <f>12*ROUND(MAX(($B91-3500)*{0.03,0.1,0.2,0.25,0.3,0.35,0.45}-{0,105,555,1005,2755,5505,13505},0),2)+LOOKUP(Y$2/12,{0,1500.001,4500.001,9000.001,35000.001,55000.001,80000.001},{0.03,0.1,0.2,0.25,0.3,0.35,0.45})*Y$2-LOOKUP(Y$2/12,{0,1500.001,4500.001,9000.001,35000.001,55000.001,80000.001},{0,105,555,1005,2755,5505,13505})</f>
        <v>156180</v>
      </c>
      <c r="Z91" s="2">
        <f>12*ROUND(MAX(($B91-3500)*{0.03,0.1,0.2,0.25,0.3,0.35,0.45}-{0,105,555,1005,2755,5505,13505},0),2)+LOOKUP(Z$2/12,{0,1500.001,4500.001,9000.001,35000.001,55000.001,80000.001},{0.03,0.1,0.2,0.25,0.3,0.35,0.45})*Z$2-LOOKUP(Z$2/12,{0,1500.001,4500.001,9000.001,35000.001,55000.001,80000.001},{0,105,555,1005,2755,5505,13505})</f>
        <v>156195</v>
      </c>
      <c r="AA91" s="2">
        <f>12*ROUND(MAX(($B91-3500)*{0.03,0.1,0.2,0.25,0.3,0.35,0.45}-{0,105,555,1005,2755,5505,13505},0),2)+LOOKUP(AA$2/12,{0,1500.001,4500.001,9000.001,35000.001,55000.001,80000.001},{0.03,0.1,0.2,0.25,0.3,0.35,0.45})*AA$2-LOOKUP(AA$2/12,{0,1500.001,4500.001,9000.001,35000.001,55000.001,80000.001},{0,105,555,1005,2755,5505,13505})</f>
        <v>156210</v>
      </c>
      <c r="AB91" s="2">
        <f>12*ROUND(MAX(($B91-3500)*{0.03,0.1,0.2,0.25,0.3,0.35,0.45}-{0,105,555,1005,2755,5505,13505},0),2)+LOOKUP(AB$2/12,{0,1500.001,4500.001,9000.001,35000.001,55000.001,80000.001},{0.03,0.1,0.2,0.25,0.3,0.35,0.45})*AB$2-LOOKUP(AB$2/12,{0,1500.001,4500.001,9000.001,35000.001,55000.001,80000.001},{0,105,555,1005,2755,5505,13505})</f>
        <v>156225</v>
      </c>
      <c r="AC91" s="12">
        <f>12*ROUND(MAX(($B91-3500)*{0.03,0.1,0.2,0.25,0.3,0.35,0.45}-{0,105,555,1005,2755,5505,13505},0),2)+LOOKUP(AC$2/12,{0,1500.001,4500.001,9000.001,35000.001,55000.001,80000.001},{0.03,0.1,0.2,0.25,0.3,0.35,0.45})*AC$2-LOOKUP(AC$2/12,{0,1500.001,4500.001,9000.001,35000.001,55000.001,80000.001},{0,105,555,1005,2755,5505,13505})</f>
        <v>156240</v>
      </c>
      <c r="AD91" s="2">
        <f>12*ROUND(MAX(($B91-3500)*{0.03,0.1,0.2,0.25,0.3,0.35,0.45}-{0,105,555,1005,2755,5505,13505},0),2)+LOOKUP(AD$2/12,{0,1500.001,4500.001,9000.001,35000.001,55000.001,80000.001},{0.03,0.1,0.2,0.25,0.3,0.35,0.45})*AD$2-LOOKUP(AD$2/12,{0,1500.001,4500.001,9000.001,35000.001,55000.001,80000.001},{0,105,555,1005,2755,5505,13505})</f>
        <v>156270</v>
      </c>
      <c r="AE91" s="2">
        <f>12*ROUND(MAX(($B91-3500)*{0.03,0.1,0.2,0.25,0.3,0.35,0.45}-{0,105,555,1005,2755,5505,13505},0),2)+LOOKUP(AE$2/12,{0,1500.001,4500.001,9000.001,35000.001,55000.001,80000.001},{0.03,0.1,0.2,0.25,0.3,0.35,0.45})*AE$2-LOOKUP(AE$2/12,{0,1500.001,4500.001,9000.001,35000.001,55000.001,80000.001},{0,105,555,1005,2755,5505,13505})</f>
        <v>156300</v>
      </c>
      <c r="AF91" s="2">
        <f>12*ROUND(MAX(($B91-3500)*{0.03,0.1,0.2,0.25,0.3,0.35,0.45}-{0,105,555,1005,2755,5505,13505},0),2)+LOOKUP(AF$2/12,{0,1500.001,4500.001,9000.001,35000.001,55000.001,80000.001},{0.03,0.1,0.2,0.25,0.3,0.35,0.45})*AF$2-LOOKUP(AF$2/12,{0,1500.001,4500.001,9000.001,35000.001,55000.001,80000.001},{0,105,555,1005,2755,5505,13505})</f>
        <v>156330</v>
      </c>
      <c r="AG91" s="2">
        <f>12*ROUND(MAX(($B91-3500)*{0.03,0.1,0.2,0.25,0.3,0.35,0.45}-{0,105,555,1005,2755,5505,13505},0),2)+LOOKUP(AG$2/12,{0,1500.001,4500.001,9000.001,35000.001,55000.001,80000.001},{0.03,0.1,0.2,0.25,0.3,0.35,0.45})*AG$2-LOOKUP(AG$2/12,{0,1500.001,4500.001,9000.001,35000.001,55000.001,80000.001},{0,105,555,1005,2755,5505,13505})</f>
        <v>156360</v>
      </c>
      <c r="AH91" s="2">
        <f>12*ROUND(MAX(($B91-3500)*{0.03,0.1,0.2,0.25,0.3,0.35,0.45}-{0,105,555,1005,2755,5505,13505},0),2)+LOOKUP(AH$2/12,{0,1500.001,4500.001,9000.001,35000.001,55000.001,80000.001},{0.03,0.1,0.2,0.25,0.3,0.35,0.45})*AH$2-LOOKUP(AH$2/12,{0,1500.001,4500.001,9000.001,35000.001,55000.001,80000.001},{0,105,555,1005,2755,5505,13505})</f>
        <v>156390</v>
      </c>
      <c r="AI91" s="2">
        <f>12*ROUND(MAX(($B91-3500)*{0.03,0.1,0.2,0.25,0.3,0.35,0.45}-{0,105,555,1005,2755,5505,13505},0),2)+LOOKUP(AI$2/12,{0,1500.001,4500.001,9000.001,35000.001,55000.001,80000.001},{0.03,0.1,0.2,0.25,0.3,0.35,0.45})*AI$2-LOOKUP(AI$2/12,{0,1500.001,4500.001,9000.001,35000.001,55000.001,80000.001},{0,105,555,1005,2755,5505,13505})</f>
        <v>156420</v>
      </c>
      <c r="AJ91" s="2">
        <f>12*ROUND(MAX(($B91-3500)*{0.03,0.1,0.2,0.25,0.3,0.35,0.45}-{0,105,555,1005,2755,5505,13505},0),2)+LOOKUP(AJ$2/12,{0,1500.001,4500.001,9000.001,35000.001,55000.001,80000.001},{0.03,0.1,0.2,0.25,0.3,0.35,0.45})*AJ$2-LOOKUP(AJ$2/12,{0,1500.001,4500.001,9000.001,35000.001,55000.001,80000.001},{0,105,555,1005,2755,5505,13505})</f>
        <v>156450</v>
      </c>
      <c r="AK91" s="2">
        <f>12*ROUND(MAX(($B91-3500)*{0.03,0.1,0.2,0.25,0.3,0.35,0.45}-{0,105,555,1005,2755,5505,13505},0),2)+LOOKUP(AK$2/12,{0,1500.001,4500.001,9000.001,35000.001,55000.001,80000.001},{0.03,0.1,0.2,0.25,0.3,0.35,0.45})*AK$2-LOOKUP(AK$2/12,{0,1500.001,4500.001,9000.001,35000.001,55000.001,80000.001},{0,105,555,1005,2755,5505,13505})</f>
        <v>156480</v>
      </c>
      <c r="AL91" s="2">
        <f>12*ROUND(MAX(($B91-3500)*{0.03,0.1,0.2,0.25,0.3,0.35,0.45}-{0,105,555,1005,2755,5505,13505},0),2)+LOOKUP(AL$2/12,{0,1500.001,4500.001,9000.001,35000.001,55000.001,80000.001},{0.03,0.1,0.2,0.25,0.3,0.35,0.45})*AL$2-LOOKUP(AL$2/12,{0,1500.001,4500.001,9000.001,35000.001,55000.001,80000.001},{0,105,555,1005,2755,5505,13505})</f>
        <v>157735</v>
      </c>
      <c r="AM91" s="2">
        <f>12*ROUND(MAX(($B91-3500)*{0.03,0.1,0.2,0.25,0.3,0.35,0.45}-{0,105,555,1005,2755,5505,13505},0),2)+LOOKUP(AM$2/12,{0,1500.001,4500.001,9000.001,35000.001,55000.001,80000.001},{0.03,0.1,0.2,0.25,0.3,0.35,0.45})*AM$2-LOOKUP(AM$2/12,{0,1500.001,4500.001,9000.001,35000.001,55000.001,80000.001},{0,105,555,1005,2755,5505,13505})</f>
        <v>157835</v>
      </c>
      <c r="AN91" s="2">
        <f>12*ROUND(MAX(($B91-3500)*{0.03,0.1,0.2,0.25,0.3,0.35,0.45}-{0,105,555,1005,2755,5505,13505},0),2)+LOOKUP(AN$2/12,{0,1500.001,4500.001,9000.001,35000.001,55000.001,80000.001},{0.03,0.1,0.2,0.25,0.3,0.35,0.45})*AN$2-LOOKUP(AN$2/12,{0,1500.001,4500.001,9000.001,35000.001,55000.001,80000.001},{0,105,555,1005,2755,5505,13505})</f>
        <v>158035</v>
      </c>
      <c r="AO91" s="2">
        <f>12*ROUND(MAX(($B91-3500)*{0.03,0.1,0.2,0.25,0.3,0.35,0.45}-{0,105,555,1005,2755,5505,13505},0),2)+LOOKUP(AO$2/12,{0,1500.001,4500.001,9000.001,35000.001,55000.001,80000.001},{0.03,0.1,0.2,0.25,0.3,0.35,0.45})*AO$2-LOOKUP(AO$2/12,{0,1500.001,4500.001,9000.001,35000.001,55000.001,80000.001},{0,105,555,1005,2755,5505,13505})</f>
        <v>158235</v>
      </c>
      <c r="AP91" s="2">
        <f>12*ROUND(MAX(($B91-3500)*{0.03,0.1,0.2,0.25,0.3,0.35,0.45}-{0,105,555,1005,2755,5505,13505},0),2)+LOOKUP(AP$2/12,{0,1500.001,4500.001,9000.001,35000.001,55000.001,80000.001},{0.03,0.1,0.2,0.25,0.3,0.35,0.45})*AP$2-LOOKUP(AP$2/12,{0,1500.001,4500.001,9000.001,35000.001,55000.001,80000.001},{0,105,555,1005,2755,5505,13505})</f>
        <v>158435</v>
      </c>
      <c r="AQ91" s="2">
        <f>12*ROUND(MAX(($B91-3500)*{0.03,0.1,0.2,0.25,0.3,0.35,0.45}-{0,105,555,1005,2755,5505,13505},0),2)+LOOKUP(AQ$2/12,{0,1500.001,4500.001,9000.001,35000.001,55000.001,80000.001},{0.03,0.1,0.2,0.25,0.3,0.35,0.45})*AQ$2-LOOKUP(AQ$2/12,{0,1500.001,4500.001,9000.001,35000.001,55000.001,80000.001},{0,105,555,1005,2755,5505,13505})</f>
        <v>158635</v>
      </c>
      <c r="AR91" s="2">
        <f>12*ROUND(MAX(($B91-3500)*{0.03,0.1,0.2,0.25,0.3,0.35,0.45}-{0,105,555,1005,2755,5505,13505},0),2)+LOOKUP(AR$2/12,{0,1500.001,4500.001,9000.001,35000.001,55000.001,80000.001},{0.03,0.1,0.2,0.25,0.3,0.35,0.45})*AR$2-LOOKUP(AR$2/12,{0,1500.001,4500.001,9000.001,35000.001,55000.001,80000.001},{0,105,555,1005,2755,5505,13505})</f>
        <v>158835</v>
      </c>
      <c r="AS91" s="2">
        <f>12*ROUND(MAX(($B91-3500)*{0.03,0.1,0.2,0.25,0.3,0.35,0.45}-{0,105,555,1005,2755,5505,13505},0),2)+LOOKUP(AS$2/12,{0,1500.001,4500.001,9000.001,35000.001,55000.001,80000.001},{0.03,0.1,0.2,0.25,0.3,0.35,0.45})*AS$2-LOOKUP(AS$2/12,{0,1500.001,4500.001,9000.001,35000.001,55000.001,80000.001},{0,105,555,1005,2755,5505,13505})</f>
        <v>159335</v>
      </c>
      <c r="AT91" s="12">
        <f>12*ROUND(MAX(($B91-3500)*{0.03,0.1,0.2,0.25,0.3,0.35,0.45}-{0,105,555,1005,2755,5505,13505},0),2)+LOOKUP(AT$2/12,{0,1500.001,4500.001,9000.001,35000.001,55000.001,80000.001},{0.03,0.1,0.2,0.25,0.3,0.35,0.45})*AT$2-LOOKUP(AT$2/12,{0,1500.001,4500.001,9000.001,35000.001,55000.001,80000.001},{0,105,555,1005,2755,5505,13505})</f>
        <v>159835</v>
      </c>
      <c r="AU91" s="2">
        <f>12*ROUND(MAX(($B91-3500)*{0.03,0.1,0.2,0.25,0.3,0.35,0.45}-{0,105,555,1005,2755,5505,13505},0),2)+LOOKUP(AU$2/12,{0,1500.001,4500.001,9000.001,35000.001,55000.001,80000.001},{0.03,0.1,0.2,0.25,0.3,0.35,0.45})*AU$2-LOOKUP(AU$2/12,{0,1500.001,4500.001,9000.001,35000.001,55000.001,80000.001},{0,105,555,1005,2755,5505,13505})</f>
        <v>160335</v>
      </c>
      <c r="AV91" s="2">
        <f>12*ROUND(MAX(($B91-3500)*{0.03,0.1,0.2,0.25,0.3,0.35,0.45}-{0,105,555,1005,2755,5505,13505},0),2)+LOOKUP(AV$2/12,{0,1500.001,4500.001,9000.001,35000.001,55000.001,80000.001},{0.03,0.1,0.2,0.25,0.3,0.35,0.45})*AV$2-LOOKUP(AV$2/12,{0,1500.001,4500.001,9000.001,35000.001,55000.001,80000.001},{0,105,555,1005,2755,5505,13505})</f>
        <v>160835</v>
      </c>
      <c r="AW91" s="2">
        <f>12*ROUND(MAX(($B91-3500)*{0.03,0.1,0.2,0.25,0.3,0.35,0.45}-{0,105,555,1005,2755,5505,13505},0),2)+LOOKUP(AW$2/12,{0,1500.001,4500.001,9000.001,35000.001,55000.001,80000.001},{0.03,0.1,0.2,0.25,0.3,0.35,0.45})*AW$2-LOOKUP(AW$2/12,{0,1500.001,4500.001,9000.001,35000.001,55000.001,80000.001},{0,105,555,1005,2755,5505,13505})</f>
        <v>166385</v>
      </c>
      <c r="AX91" s="2">
        <f>12*ROUND(MAX(($B91-3500)*{0.03,0.1,0.2,0.25,0.3,0.35,0.45}-{0,105,555,1005,2755,5505,13505},0),2)+LOOKUP(AX$2/12,{0,1500.001,4500.001,9000.001,35000.001,55000.001,80000.001},{0.03,0.1,0.2,0.25,0.3,0.35,0.45})*AX$2-LOOKUP(AX$2/12,{0,1500.001,4500.001,9000.001,35000.001,55000.001,80000.001},{0,105,555,1005,2755,5505,13505})</f>
        <v>167385</v>
      </c>
      <c r="AY91" s="2">
        <f>12*ROUND(MAX(($B91-3500)*{0.03,0.1,0.2,0.25,0.3,0.35,0.45}-{0,105,555,1005,2755,5505,13505},0),2)+LOOKUP(AY$2/12,{0,1500.001,4500.001,9000.001,35000.001,55000.001,80000.001},{0.03,0.1,0.2,0.25,0.3,0.35,0.45})*AY$2-LOOKUP(AY$2/12,{0,1500.001,4500.001,9000.001,35000.001,55000.001,80000.001},{0,105,555,1005,2755,5505,13505})</f>
        <v>168385</v>
      </c>
      <c r="AZ91" s="2">
        <f>12*ROUND(MAX(($B91-3500)*{0.03,0.1,0.2,0.25,0.3,0.35,0.45}-{0,105,555,1005,2755,5505,13505},0),2)+LOOKUP(AZ$2/12,{0,1500.001,4500.001,9000.001,35000.001,55000.001,80000.001},{0.03,0.1,0.2,0.25,0.3,0.35,0.45})*AZ$2-LOOKUP(AZ$2/12,{0,1500.001,4500.001,9000.001,35000.001,55000.001,80000.001},{0,105,555,1005,2755,5505,13505})</f>
        <v>169385</v>
      </c>
      <c r="BA91" s="2">
        <f>12*ROUND(MAX(($B91-3500)*{0.03,0.1,0.2,0.25,0.3,0.35,0.45}-{0,105,555,1005,2755,5505,13505},0),2)+LOOKUP(BA$2/12,{0,1500.001,4500.001,9000.001,35000.001,55000.001,80000.001},{0.03,0.1,0.2,0.25,0.3,0.35,0.45})*BA$2-LOOKUP(BA$2/12,{0,1500.001,4500.001,9000.001,35000.001,55000.001,80000.001},{0,105,555,1005,2755,5505,13505})</f>
        <v>170385</v>
      </c>
      <c r="BB91" s="2">
        <f>12*ROUND(MAX(($B91-3500)*{0.03,0.1,0.2,0.25,0.3,0.35,0.45}-{0,105,555,1005,2755,5505,13505},0),2)+LOOKUP(BB$2/12,{0,1500.001,4500.001,9000.001,35000.001,55000.001,80000.001},{0.03,0.1,0.2,0.25,0.3,0.35,0.45})*BB$2-LOOKUP(BB$2/12,{0,1500.001,4500.001,9000.001,35000.001,55000.001,80000.001},{0,105,555,1005,2755,5505,13505})</f>
        <v>171385</v>
      </c>
      <c r="BC91" s="2">
        <f>12*ROUND(MAX(($B91-3500)*{0.03,0.1,0.2,0.25,0.3,0.35,0.45}-{0,105,555,1005,2755,5505,13505},0),2)+LOOKUP(BC$2/12,{0,1500.001,4500.001,9000.001,35000.001,55000.001,80000.001},{0.03,0.1,0.2,0.25,0.3,0.35,0.45})*BC$2-LOOKUP(BC$2/12,{0,1500.001,4500.001,9000.001,35000.001,55000.001,80000.001},{0,105,555,1005,2755,5505,13505})</f>
        <v>172385</v>
      </c>
      <c r="BD91" s="2">
        <f>12*ROUND(MAX(($B91-3500)*{0.03,0.1,0.2,0.25,0.3,0.35,0.45}-{0,105,555,1005,2755,5505,13505},0),2)+LOOKUP(BD$2/12,{0,1500.001,4500.001,9000.001,35000.001,55000.001,80000.001},{0.03,0.1,0.2,0.25,0.3,0.35,0.45})*BD$2-LOOKUP(BD$2/12,{0,1500.001,4500.001,9000.001,35000.001,55000.001,80000.001},{0,105,555,1005,2755,5505,13505})</f>
        <v>173385</v>
      </c>
      <c r="BE91" s="2">
        <f>12*ROUND(MAX(($B91-3500)*{0.03,0.1,0.2,0.25,0.3,0.35,0.45}-{0,105,555,1005,2755,5505,13505},0),2)+LOOKUP(BE$2/12,{0,1500.001,4500.001,9000.001,35000.001,55000.001,80000.001},{0.03,0.1,0.2,0.25,0.3,0.35,0.45})*BE$2-LOOKUP(BE$2/12,{0,1500.001,4500.001,9000.001,35000.001,55000.001,80000.001},{0,105,555,1005,2755,5505,13505})</f>
        <v>174385</v>
      </c>
      <c r="BF91" s="2">
        <f>12*ROUND(MAX(($B91-3500)*{0.03,0.1,0.2,0.25,0.3,0.35,0.45}-{0,105,555,1005,2755,5505,13505},0),2)+LOOKUP(BF$2/12,{0,1500.001,4500.001,9000.001,35000.001,55000.001,80000.001},{0.03,0.1,0.2,0.25,0.3,0.35,0.45})*BF$2-LOOKUP(BF$2/12,{0,1500.001,4500.001,9000.001,35000.001,55000.001,80000.001},{0,105,555,1005,2755,5505,13505})</f>
        <v>175385</v>
      </c>
    </row>
    <row r="92" spans="1:58">
      <c r="A92" s="21"/>
      <c r="B92" s="22">
        <v>58000</v>
      </c>
      <c r="C92" s="27">
        <f>12*ROUND(MAX(($B92-3500)*{0.03,0.1,0.2,0.25,0.3,0.35,0.45}-{0,105,555,1005,2755,5505,13505},0),2)+LOOKUP(C$2/12,{0,1500.001,4500.001,9000.001,35000.001,55000.001,80000.001},{0.03,0.1,0.2,0.25,0.3,0.35,0.45})*C$2-LOOKUP(C$2/12,{0,1500.001,4500.001,9000.001,35000.001,55000.001,80000.001},{0,105,555,1005,2755,5505,13505})</f>
        <v>163140</v>
      </c>
      <c r="D92" s="27">
        <f>12*ROUND(MAX(($B92-3500)*{0.03,0.1,0.2,0.25,0.3,0.35,0.45}-{0,105,555,1005,2755,5505,13505},0),2)+LOOKUP(D$2/12,{0,1500.001,4500.001,9000.001,35000.001,55000.001,80000.001},{0.03,0.1,0.2,0.25,0.3,0.35,0.45})*D$2-LOOKUP(D$2/12,{0,1500.001,4500.001,9000.001,35000.001,55000.001,80000.001},{0,105,555,1005,2755,5505,13505})</f>
        <v>163146</v>
      </c>
      <c r="E92" s="27">
        <f>12*ROUND(MAX(($B92-3500)*{0.03,0.1,0.2,0.25,0.3,0.35,0.45}-{0,105,555,1005,2755,5505,13505},0),2)+LOOKUP(E$2/12,{0,1500.001,4500.001,9000.001,35000.001,55000.001,80000.001},{0.03,0.1,0.2,0.25,0.3,0.35,0.45})*E$2-LOOKUP(E$2/12,{0,1500.001,4500.001,9000.001,35000.001,55000.001,80000.001},{0,105,555,1005,2755,5505,13505})</f>
        <v>163152</v>
      </c>
      <c r="F92" s="27">
        <f>12*ROUND(MAX(($B92-3500)*{0.03,0.1,0.2,0.25,0.3,0.35,0.45}-{0,105,555,1005,2755,5505,13505},0),2)+LOOKUP(F$2/12,{0,1500.001,4500.001,9000.001,35000.001,55000.001,80000.001},{0.03,0.1,0.2,0.25,0.3,0.35,0.45})*F$2-LOOKUP(F$2/12,{0,1500.001,4500.001,9000.001,35000.001,55000.001,80000.001},{0,105,555,1005,2755,5505,13505})</f>
        <v>163158</v>
      </c>
      <c r="G92" s="27">
        <f>12*ROUND(MAX(($B92-3500)*{0.03,0.1,0.2,0.25,0.3,0.35,0.45}-{0,105,555,1005,2755,5505,13505},0),2)+LOOKUP(G$2/12,{0,1500.001,4500.001,9000.001,35000.001,55000.001,80000.001},{0.03,0.1,0.2,0.25,0.3,0.35,0.45})*G$2-LOOKUP(G$2/12,{0,1500.001,4500.001,9000.001,35000.001,55000.001,80000.001},{0,105,555,1005,2755,5505,13505})</f>
        <v>163164</v>
      </c>
      <c r="H92" s="27">
        <f>12*ROUND(MAX(($B92-3500)*{0.03,0.1,0.2,0.25,0.3,0.35,0.45}-{0,105,555,1005,2755,5505,13505},0),2)+LOOKUP(H$2/12,{0,1500.001,4500.001,9000.001,35000.001,55000.001,80000.001},{0.03,0.1,0.2,0.25,0.3,0.35,0.45})*H$2-LOOKUP(H$2/12,{0,1500.001,4500.001,9000.001,35000.001,55000.001,80000.001},{0,105,555,1005,2755,5505,13505})</f>
        <v>163170</v>
      </c>
      <c r="I92" s="27">
        <f>12*ROUND(MAX(($B92-3500)*{0.03,0.1,0.2,0.25,0.3,0.35,0.45}-{0,105,555,1005,2755,5505,13505},0),2)+LOOKUP(I$2/12,{0,1500.001,4500.001,9000.001,35000.001,55000.001,80000.001},{0.03,0.1,0.2,0.25,0.3,0.35,0.45})*I$2-LOOKUP(I$2/12,{0,1500.001,4500.001,9000.001,35000.001,55000.001,80000.001},{0,105,555,1005,2755,5505,13505})</f>
        <v>163176</v>
      </c>
      <c r="J92" s="27">
        <f>12*ROUND(MAX(($B92-3500)*{0.03,0.1,0.2,0.25,0.3,0.35,0.45}-{0,105,555,1005,2755,5505,13505},0),2)+LOOKUP(J$2/12,{0,1500.001,4500.001,9000.001,35000.001,55000.001,80000.001},{0.03,0.1,0.2,0.25,0.3,0.35,0.45})*J$2-LOOKUP(J$2/12,{0,1500.001,4500.001,9000.001,35000.001,55000.001,80000.001},{0,105,555,1005,2755,5505,13505})</f>
        <v>163182</v>
      </c>
      <c r="K92" s="27">
        <f>12*ROUND(MAX(($B92-3500)*{0.03,0.1,0.2,0.25,0.3,0.35,0.45}-{0,105,555,1005,2755,5505,13505},0),2)+LOOKUP(K$2/12,{0,1500.001,4500.001,9000.001,35000.001,55000.001,80000.001},{0.03,0.1,0.2,0.25,0.3,0.35,0.45})*K$2-LOOKUP(K$2/12,{0,1500.001,4500.001,9000.001,35000.001,55000.001,80000.001},{0,105,555,1005,2755,5505,13505})</f>
        <v>163188</v>
      </c>
      <c r="L92" s="27">
        <f>12*ROUND(MAX(($B92-3500)*{0.03,0.1,0.2,0.25,0.3,0.35,0.45}-{0,105,555,1005,2755,5505,13505},0),2)+LOOKUP(L$2/12,{0,1500.001,4500.001,9000.001,35000.001,55000.001,80000.001},{0.03,0.1,0.2,0.25,0.3,0.35,0.45})*L$2-LOOKUP(L$2/12,{0,1500.001,4500.001,9000.001,35000.001,55000.001,80000.001},{0,105,555,1005,2755,5505,13505})</f>
        <v>163194</v>
      </c>
      <c r="M92" s="13">
        <f>12*ROUND(MAX(($B92-3500)*{0.03,0.1,0.2,0.25,0.3,0.35,0.45}-{0,105,555,1005,2755,5505,13505},0),2)+LOOKUP(M$2/12,{0,1500.001,4500.001,9000.001,35000.001,55000.001,80000.001},{0.03,0.1,0.2,0.25,0.3,0.35,0.45})*M$2-LOOKUP(M$2/12,{0,1500.001,4500.001,9000.001,35000.001,55000.001,80000.001},{0,105,555,1005,2755,5505,13505})</f>
        <v>163200</v>
      </c>
      <c r="N92" s="27">
        <f>12*ROUND(MAX(($B92-3500)*{0.03,0.1,0.2,0.25,0.3,0.35,0.45}-{0,105,555,1005,2755,5505,13505},0),2)+LOOKUP(N$2/12,{0,1500.001,4500.001,9000.001,35000.001,55000.001,80000.001},{0.03,0.1,0.2,0.25,0.3,0.35,0.45})*N$2-LOOKUP(N$2/12,{0,1500.001,4500.001,9000.001,35000.001,55000.001,80000.001},{0,105,555,1005,2755,5505,13505})</f>
        <v>163215</v>
      </c>
      <c r="O92" s="27">
        <f>12*ROUND(MAX(($B92-3500)*{0.03,0.1,0.2,0.25,0.3,0.35,0.45}-{0,105,555,1005,2755,5505,13505},0),2)+LOOKUP(O$2/12,{0,1500.001,4500.001,9000.001,35000.001,55000.001,80000.001},{0.03,0.1,0.2,0.25,0.3,0.35,0.45})*O$2-LOOKUP(O$2/12,{0,1500.001,4500.001,9000.001,35000.001,55000.001,80000.001},{0,105,555,1005,2755,5505,13505})</f>
        <v>163230</v>
      </c>
      <c r="P92" s="27">
        <f>12*ROUND(MAX(($B92-3500)*{0.03,0.1,0.2,0.25,0.3,0.35,0.45}-{0,105,555,1005,2755,5505,13505},0),2)+LOOKUP(P$2/12,{0,1500.001,4500.001,9000.001,35000.001,55000.001,80000.001},{0.03,0.1,0.2,0.25,0.3,0.35,0.45})*P$2-LOOKUP(P$2/12,{0,1500.001,4500.001,9000.001,35000.001,55000.001,80000.001},{0,105,555,1005,2755,5505,13505})</f>
        <v>163245</v>
      </c>
      <c r="Q92" s="27">
        <f>12*ROUND(MAX(($B92-3500)*{0.03,0.1,0.2,0.25,0.3,0.35,0.45}-{0,105,555,1005,2755,5505,13505},0),2)+LOOKUP(Q$2/12,{0,1500.001,4500.001,9000.001,35000.001,55000.001,80000.001},{0.03,0.1,0.2,0.25,0.3,0.35,0.45})*Q$2-LOOKUP(Q$2/12,{0,1500.001,4500.001,9000.001,35000.001,55000.001,80000.001},{0,105,555,1005,2755,5505,13505})</f>
        <v>163260</v>
      </c>
      <c r="R92" s="27">
        <f>12*ROUND(MAX(($B92-3500)*{0.03,0.1,0.2,0.25,0.3,0.35,0.45}-{0,105,555,1005,2755,5505,13505},0),2)+LOOKUP(R$2/12,{0,1500.001,4500.001,9000.001,35000.001,55000.001,80000.001},{0.03,0.1,0.2,0.25,0.3,0.35,0.45})*R$2-LOOKUP(R$2/12,{0,1500.001,4500.001,9000.001,35000.001,55000.001,80000.001},{0,105,555,1005,2755,5505,13505})</f>
        <v>163275</v>
      </c>
      <c r="S92" s="27">
        <f>12*ROUND(MAX(($B92-3500)*{0.03,0.1,0.2,0.25,0.3,0.35,0.45}-{0,105,555,1005,2755,5505,13505},0),2)+LOOKUP(S$2/12,{0,1500.001,4500.001,9000.001,35000.001,55000.001,80000.001},{0.03,0.1,0.2,0.25,0.3,0.35,0.45})*S$2-LOOKUP(S$2/12,{0,1500.001,4500.001,9000.001,35000.001,55000.001,80000.001},{0,105,555,1005,2755,5505,13505})</f>
        <v>163290</v>
      </c>
      <c r="T92" s="2">
        <f>12*ROUND(MAX(($B92-3500)*{0.03,0.1,0.2,0.25,0.3,0.35,0.45}-{0,105,555,1005,2755,5505,13505},0),2)+LOOKUP(T$2/12,{0,1500.001,4500.001,9000.001,35000.001,55000.001,80000.001},{0.03,0.1,0.2,0.25,0.3,0.35,0.45})*T$2-LOOKUP(T$2/12,{0,1500.001,4500.001,9000.001,35000.001,55000.001,80000.001},{0,105,555,1005,2755,5505,13505})</f>
        <v>163305</v>
      </c>
      <c r="U92" s="2">
        <f>12*ROUND(MAX(($B92-3500)*{0.03,0.1,0.2,0.25,0.3,0.35,0.45}-{0,105,555,1005,2755,5505,13505},0),2)+LOOKUP(U$2/12,{0,1500.001,4500.001,9000.001,35000.001,55000.001,80000.001},{0.03,0.1,0.2,0.25,0.3,0.35,0.45})*U$2-LOOKUP(U$2/12,{0,1500.001,4500.001,9000.001,35000.001,55000.001,80000.001},{0,105,555,1005,2755,5505,13505})</f>
        <v>163320</v>
      </c>
      <c r="V92" s="2">
        <f>12*ROUND(MAX(($B92-3500)*{0.03,0.1,0.2,0.25,0.3,0.35,0.45}-{0,105,555,1005,2755,5505,13505},0),2)+LOOKUP(V$2/12,{0,1500.001,4500.001,9000.001,35000.001,55000.001,80000.001},{0.03,0.1,0.2,0.25,0.3,0.35,0.45})*V$2-LOOKUP(V$2/12,{0,1500.001,4500.001,9000.001,35000.001,55000.001,80000.001},{0,105,555,1005,2755,5505,13505})</f>
        <v>163335</v>
      </c>
      <c r="W92" s="2">
        <f>12*ROUND(MAX(($B92-3500)*{0.03,0.1,0.2,0.25,0.3,0.35,0.45}-{0,105,555,1005,2755,5505,13505},0),2)+LOOKUP(W$2/12,{0,1500.001,4500.001,9000.001,35000.001,55000.001,80000.001},{0.03,0.1,0.2,0.25,0.3,0.35,0.45})*W$2-LOOKUP(W$2/12,{0,1500.001,4500.001,9000.001,35000.001,55000.001,80000.001},{0,105,555,1005,2755,5505,13505})</f>
        <v>163350</v>
      </c>
      <c r="X92" s="2">
        <f>12*ROUND(MAX(($B92-3500)*{0.03,0.1,0.2,0.25,0.3,0.35,0.45}-{0,105,555,1005,2755,5505,13505},0),2)+LOOKUP(X$2/12,{0,1500.001,4500.001,9000.001,35000.001,55000.001,80000.001},{0.03,0.1,0.2,0.25,0.3,0.35,0.45})*X$2-LOOKUP(X$2/12,{0,1500.001,4500.001,9000.001,35000.001,55000.001,80000.001},{0,105,555,1005,2755,5505,13505})</f>
        <v>163365</v>
      </c>
      <c r="Y92" s="2">
        <f>12*ROUND(MAX(($B92-3500)*{0.03,0.1,0.2,0.25,0.3,0.35,0.45}-{0,105,555,1005,2755,5505,13505},0),2)+LOOKUP(Y$2/12,{0,1500.001,4500.001,9000.001,35000.001,55000.001,80000.001},{0.03,0.1,0.2,0.25,0.3,0.35,0.45})*Y$2-LOOKUP(Y$2/12,{0,1500.001,4500.001,9000.001,35000.001,55000.001,80000.001},{0,105,555,1005,2755,5505,13505})</f>
        <v>163380</v>
      </c>
      <c r="Z92" s="2">
        <f>12*ROUND(MAX(($B92-3500)*{0.03,0.1,0.2,0.25,0.3,0.35,0.45}-{0,105,555,1005,2755,5505,13505},0),2)+LOOKUP(Z$2/12,{0,1500.001,4500.001,9000.001,35000.001,55000.001,80000.001},{0.03,0.1,0.2,0.25,0.3,0.35,0.45})*Z$2-LOOKUP(Z$2/12,{0,1500.001,4500.001,9000.001,35000.001,55000.001,80000.001},{0,105,555,1005,2755,5505,13505})</f>
        <v>163395</v>
      </c>
      <c r="AA92" s="2">
        <f>12*ROUND(MAX(($B92-3500)*{0.03,0.1,0.2,0.25,0.3,0.35,0.45}-{0,105,555,1005,2755,5505,13505},0),2)+LOOKUP(AA$2/12,{0,1500.001,4500.001,9000.001,35000.001,55000.001,80000.001},{0.03,0.1,0.2,0.25,0.3,0.35,0.45})*AA$2-LOOKUP(AA$2/12,{0,1500.001,4500.001,9000.001,35000.001,55000.001,80000.001},{0,105,555,1005,2755,5505,13505})</f>
        <v>163410</v>
      </c>
      <c r="AB92" s="2">
        <f>12*ROUND(MAX(($B92-3500)*{0.03,0.1,0.2,0.25,0.3,0.35,0.45}-{0,105,555,1005,2755,5505,13505},0),2)+LOOKUP(AB$2/12,{0,1500.001,4500.001,9000.001,35000.001,55000.001,80000.001},{0.03,0.1,0.2,0.25,0.3,0.35,0.45})*AB$2-LOOKUP(AB$2/12,{0,1500.001,4500.001,9000.001,35000.001,55000.001,80000.001},{0,105,555,1005,2755,5505,13505})</f>
        <v>163425</v>
      </c>
      <c r="AC92" s="12">
        <f>12*ROUND(MAX(($B92-3500)*{0.03,0.1,0.2,0.25,0.3,0.35,0.45}-{0,105,555,1005,2755,5505,13505},0),2)+LOOKUP(AC$2/12,{0,1500.001,4500.001,9000.001,35000.001,55000.001,80000.001},{0.03,0.1,0.2,0.25,0.3,0.35,0.45})*AC$2-LOOKUP(AC$2/12,{0,1500.001,4500.001,9000.001,35000.001,55000.001,80000.001},{0,105,555,1005,2755,5505,13505})</f>
        <v>163440</v>
      </c>
      <c r="AD92" s="2">
        <f>12*ROUND(MAX(($B92-3500)*{0.03,0.1,0.2,0.25,0.3,0.35,0.45}-{0,105,555,1005,2755,5505,13505},0),2)+LOOKUP(AD$2/12,{0,1500.001,4500.001,9000.001,35000.001,55000.001,80000.001},{0.03,0.1,0.2,0.25,0.3,0.35,0.45})*AD$2-LOOKUP(AD$2/12,{0,1500.001,4500.001,9000.001,35000.001,55000.001,80000.001},{0,105,555,1005,2755,5505,13505})</f>
        <v>163470</v>
      </c>
      <c r="AE92" s="2">
        <f>12*ROUND(MAX(($B92-3500)*{0.03,0.1,0.2,0.25,0.3,0.35,0.45}-{0,105,555,1005,2755,5505,13505},0),2)+LOOKUP(AE$2/12,{0,1500.001,4500.001,9000.001,35000.001,55000.001,80000.001},{0.03,0.1,0.2,0.25,0.3,0.35,0.45})*AE$2-LOOKUP(AE$2/12,{0,1500.001,4500.001,9000.001,35000.001,55000.001,80000.001},{0,105,555,1005,2755,5505,13505})</f>
        <v>163500</v>
      </c>
      <c r="AF92" s="2">
        <f>12*ROUND(MAX(($B92-3500)*{0.03,0.1,0.2,0.25,0.3,0.35,0.45}-{0,105,555,1005,2755,5505,13505},0),2)+LOOKUP(AF$2/12,{0,1500.001,4500.001,9000.001,35000.001,55000.001,80000.001},{0.03,0.1,0.2,0.25,0.3,0.35,0.45})*AF$2-LOOKUP(AF$2/12,{0,1500.001,4500.001,9000.001,35000.001,55000.001,80000.001},{0,105,555,1005,2755,5505,13505})</f>
        <v>163530</v>
      </c>
      <c r="AG92" s="2">
        <f>12*ROUND(MAX(($B92-3500)*{0.03,0.1,0.2,0.25,0.3,0.35,0.45}-{0,105,555,1005,2755,5505,13505},0),2)+LOOKUP(AG$2/12,{0,1500.001,4500.001,9000.001,35000.001,55000.001,80000.001},{0.03,0.1,0.2,0.25,0.3,0.35,0.45})*AG$2-LOOKUP(AG$2/12,{0,1500.001,4500.001,9000.001,35000.001,55000.001,80000.001},{0,105,555,1005,2755,5505,13505})</f>
        <v>163560</v>
      </c>
      <c r="AH92" s="2">
        <f>12*ROUND(MAX(($B92-3500)*{0.03,0.1,0.2,0.25,0.3,0.35,0.45}-{0,105,555,1005,2755,5505,13505},0),2)+LOOKUP(AH$2/12,{0,1500.001,4500.001,9000.001,35000.001,55000.001,80000.001},{0.03,0.1,0.2,0.25,0.3,0.35,0.45})*AH$2-LOOKUP(AH$2/12,{0,1500.001,4500.001,9000.001,35000.001,55000.001,80000.001},{0,105,555,1005,2755,5505,13505})</f>
        <v>163590</v>
      </c>
      <c r="AI92" s="2">
        <f>12*ROUND(MAX(($B92-3500)*{0.03,0.1,0.2,0.25,0.3,0.35,0.45}-{0,105,555,1005,2755,5505,13505},0),2)+LOOKUP(AI$2/12,{0,1500.001,4500.001,9000.001,35000.001,55000.001,80000.001},{0.03,0.1,0.2,0.25,0.3,0.35,0.45})*AI$2-LOOKUP(AI$2/12,{0,1500.001,4500.001,9000.001,35000.001,55000.001,80000.001},{0,105,555,1005,2755,5505,13505})</f>
        <v>163620</v>
      </c>
      <c r="AJ92" s="2">
        <f>12*ROUND(MAX(($B92-3500)*{0.03,0.1,0.2,0.25,0.3,0.35,0.45}-{0,105,555,1005,2755,5505,13505},0),2)+LOOKUP(AJ$2/12,{0,1500.001,4500.001,9000.001,35000.001,55000.001,80000.001},{0.03,0.1,0.2,0.25,0.3,0.35,0.45})*AJ$2-LOOKUP(AJ$2/12,{0,1500.001,4500.001,9000.001,35000.001,55000.001,80000.001},{0,105,555,1005,2755,5505,13505})</f>
        <v>163650</v>
      </c>
      <c r="AK92" s="2">
        <f>12*ROUND(MAX(($B92-3500)*{0.03,0.1,0.2,0.25,0.3,0.35,0.45}-{0,105,555,1005,2755,5505,13505},0),2)+LOOKUP(AK$2/12,{0,1500.001,4500.001,9000.001,35000.001,55000.001,80000.001},{0.03,0.1,0.2,0.25,0.3,0.35,0.45})*AK$2-LOOKUP(AK$2/12,{0,1500.001,4500.001,9000.001,35000.001,55000.001,80000.001},{0,105,555,1005,2755,5505,13505})</f>
        <v>163680</v>
      </c>
      <c r="AL92" s="2">
        <f>12*ROUND(MAX(($B92-3500)*{0.03,0.1,0.2,0.25,0.3,0.35,0.45}-{0,105,555,1005,2755,5505,13505},0),2)+LOOKUP(AL$2/12,{0,1500.001,4500.001,9000.001,35000.001,55000.001,80000.001},{0.03,0.1,0.2,0.25,0.3,0.35,0.45})*AL$2-LOOKUP(AL$2/12,{0,1500.001,4500.001,9000.001,35000.001,55000.001,80000.001},{0,105,555,1005,2755,5505,13505})</f>
        <v>164935</v>
      </c>
      <c r="AM92" s="2">
        <f>12*ROUND(MAX(($B92-3500)*{0.03,0.1,0.2,0.25,0.3,0.35,0.45}-{0,105,555,1005,2755,5505,13505},0),2)+LOOKUP(AM$2/12,{0,1500.001,4500.001,9000.001,35000.001,55000.001,80000.001},{0.03,0.1,0.2,0.25,0.3,0.35,0.45})*AM$2-LOOKUP(AM$2/12,{0,1500.001,4500.001,9000.001,35000.001,55000.001,80000.001},{0,105,555,1005,2755,5505,13505})</f>
        <v>165035</v>
      </c>
      <c r="AN92" s="2">
        <f>12*ROUND(MAX(($B92-3500)*{0.03,0.1,0.2,0.25,0.3,0.35,0.45}-{0,105,555,1005,2755,5505,13505},0),2)+LOOKUP(AN$2/12,{0,1500.001,4500.001,9000.001,35000.001,55000.001,80000.001},{0.03,0.1,0.2,0.25,0.3,0.35,0.45})*AN$2-LOOKUP(AN$2/12,{0,1500.001,4500.001,9000.001,35000.001,55000.001,80000.001},{0,105,555,1005,2755,5505,13505})</f>
        <v>165235</v>
      </c>
      <c r="AO92" s="2">
        <f>12*ROUND(MAX(($B92-3500)*{0.03,0.1,0.2,0.25,0.3,0.35,0.45}-{0,105,555,1005,2755,5505,13505},0),2)+LOOKUP(AO$2/12,{0,1500.001,4500.001,9000.001,35000.001,55000.001,80000.001},{0.03,0.1,0.2,0.25,0.3,0.35,0.45})*AO$2-LOOKUP(AO$2/12,{0,1500.001,4500.001,9000.001,35000.001,55000.001,80000.001},{0,105,555,1005,2755,5505,13505})</f>
        <v>165435</v>
      </c>
      <c r="AP92" s="2">
        <f>12*ROUND(MAX(($B92-3500)*{0.03,0.1,0.2,0.25,0.3,0.35,0.45}-{0,105,555,1005,2755,5505,13505},0),2)+LOOKUP(AP$2/12,{0,1500.001,4500.001,9000.001,35000.001,55000.001,80000.001},{0.03,0.1,0.2,0.25,0.3,0.35,0.45})*AP$2-LOOKUP(AP$2/12,{0,1500.001,4500.001,9000.001,35000.001,55000.001,80000.001},{0,105,555,1005,2755,5505,13505})</f>
        <v>165635</v>
      </c>
      <c r="AQ92" s="2">
        <f>12*ROUND(MAX(($B92-3500)*{0.03,0.1,0.2,0.25,0.3,0.35,0.45}-{0,105,555,1005,2755,5505,13505},0),2)+LOOKUP(AQ$2/12,{0,1500.001,4500.001,9000.001,35000.001,55000.001,80000.001},{0.03,0.1,0.2,0.25,0.3,0.35,0.45})*AQ$2-LOOKUP(AQ$2/12,{0,1500.001,4500.001,9000.001,35000.001,55000.001,80000.001},{0,105,555,1005,2755,5505,13505})</f>
        <v>165835</v>
      </c>
      <c r="AR92" s="2">
        <f>12*ROUND(MAX(($B92-3500)*{0.03,0.1,0.2,0.25,0.3,0.35,0.45}-{0,105,555,1005,2755,5505,13505},0),2)+LOOKUP(AR$2/12,{0,1500.001,4500.001,9000.001,35000.001,55000.001,80000.001},{0.03,0.1,0.2,0.25,0.3,0.35,0.45})*AR$2-LOOKUP(AR$2/12,{0,1500.001,4500.001,9000.001,35000.001,55000.001,80000.001},{0,105,555,1005,2755,5505,13505})</f>
        <v>166035</v>
      </c>
      <c r="AS92" s="2">
        <f>12*ROUND(MAX(($B92-3500)*{0.03,0.1,0.2,0.25,0.3,0.35,0.45}-{0,105,555,1005,2755,5505,13505},0),2)+LOOKUP(AS$2/12,{0,1500.001,4500.001,9000.001,35000.001,55000.001,80000.001},{0.03,0.1,0.2,0.25,0.3,0.35,0.45})*AS$2-LOOKUP(AS$2/12,{0,1500.001,4500.001,9000.001,35000.001,55000.001,80000.001},{0,105,555,1005,2755,5505,13505})</f>
        <v>166535</v>
      </c>
      <c r="AT92" s="12">
        <f>12*ROUND(MAX(($B92-3500)*{0.03,0.1,0.2,0.25,0.3,0.35,0.45}-{0,105,555,1005,2755,5505,13505},0),2)+LOOKUP(AT$2/12,{0,1500.001,4500.001,9000.001,35000.001,55000.001,80000.001},{0.03,0.1,0.2,0.25,0.3,0.35,0.45})*AT$2-LOOKUP(AT$2/12,{0,1500.001,4500.001,9000.001,35000.001,55000.001,80000.001},{0,105,555,1005,2755,5505,13505})</f>
        <v>167035</v>
      </c>
      <c r="AU92" s="2">
        <f>12*ROUND(MAX(($B92-3500)*{0.03,0.1,0.2,0.25,0.3,0.35,0.45}-{0,105,555,1005,2755,5505,13505},0),2)+LOOKUP(AU$2/12,{0,1500.001,4500.001,9000.001,35000.001,55000.001,80000.001},{0.03,0.1,0.2,0.25,0.3,0.35,0.45})*AU$2-LOOKUP(AU$2/12,{0,1500.001,4500.001,9000.001,35000.001,55000.001,80000.001},{0,105,555,1005,2755,5505,13505})</f>
        <v>167535</v>
      </c>
      <c r="AV92" s="2">
        <f>12*ROUND(MAX(($B92-3500)*{0.03,0.1,0.2,0.25,0.3,0.35,0.45}-{0,105,555,1005,2755,5505,13505},0),2)+LOOKUP(AV$2/12,{0,1500.001,4500.001,9000.001,35000.001,55000.001,80000.001},{0.03,0.1,0.2,0.25,0.3,0.35,0.45})*AV$2-LOOKUP(AV$2/12,{0,1500.001,4500.001,9000.001,35000.001,55000.001,80000.001},{0,105,555,1005,2755,5505,13505})</f>
        <v>168035</v>
      </c>
      <c r="AW92" s="2">
        <f>12*ROUND(MAX(($B92-3500)*{0.03,0.1,0.2,0.25,0.3,0.35,0.45}-{0,105,555,1005,2755,5505,13505},0),2)+LOOKUP(AW$2/12,{0,1500.001,4500.001,9000.001,35000.001,55000.001,80000.001},{0.03,0.1,0.2,0.25,0.3,0.35,0.45})*AW$2-LOOKUP(AW$2/12,{0,1500.001,4500.001,9000.001,35000.001,55000.001,80000.001},{0,105,555,1005,2755,5505,13505})</f>
        <v>173585</v>
      </c>
      <c r="AX92" s="2">
        <f>12*ROUND(MAX(($B92-3500)*{0.03,0.1,0.2,0.25,0.3,0.35,0.45}-{0,105,555,1005,2755,5505,13505},0),2)+LOOKUP(AX$2/12,{0,1500.001,4500.001,9000.001,35000.001,55000.001,80000.001},{0.03,0.1,0.2,0.25,0.3,0.35,0.45})*AX$2-LOOKUP(AX$2/12,{0,1500.001,4500.001,9000.001,35000.001,55000.001,80000.001},{0,105,555,1005,2755,5505,13505})</f>
        <v>174585</v>
      </c>
      <c r="AY92" s="2">
        <f>12*ROUND(MAX(($B92-3500)*{0.03,0.1,0.2,0.25,0.3,0.35,0.45}-{0,105,555,1005,2755,5505,13505},0),2)+LOOKUP(AY$2/12,{0,1500.001,4500.001,9000.001,35000.001,55000.001,80000.001},{0.03,0.1,0.2,0.25,0.3,0.35,0.45})*AY$2-LOOKUP(AY$2/12,{0,1500.001,4500.001,9000.001,35000.001,55000.001,80000.001},{0,105,555,1005,2755,5505,13505})</f>
        <v>175585</v>
      </c>
      <c r="AZ92" s="2">
        <f>12*ROUND(MAX(($B92-3500)*{0.03,0.1,0.2,0.25,0.3,0.35,0.45}-{0,105,555,1005,2755,5505,13505},0),2)+LOOKUP(AZ$2/12,{0,1500.001,4500.001,9000.001,35000.001,55000.001,80000.001},{0.03,0.1,0.2,0.25,0.3,0.35,0.45})*AZ$2-LOOKUP(AZ$2/12,{0,1500.001,4500.001,9000.001,35000.001,55000.001,80000.001},{0,105,555,1005,2755,5505,13505})</f>
        <v>176585</v>
      </c>
      <c r="BA92" s="2">
        <f>12*ROUND(MAX(($B92-3500)*{0.03,0.1,0.2,0.25,0.3,0.35,0.45}-{0,105,555,1005,2755,5505,13505},0),2)+LOOKUP(BA$2/12,{0,1500.001,4500.001,9000.001,35000.001,55000.001,80000.001},{0.03,0.1,0.2,0.25,0.3,0.35,0.45})*BA$2-LOOKUP(BA$2/12,{0,1500.001,4500.001,9000.001,35000.001,55000.001,80000.001},{0,105,555,1005,2755,5505,13505})</f>
        <v>177585</v>
      </c>
      <c r="BB92" s="2">
        <f>12*ROUND(MAX(($B92-3500)*{0.03,0.1,0.2,0.25,0.3,0.35,0.45}-{0,105,555,1005,2755,5505,13505},0),2)+LOOKUP(BB$2/12,{0,1500.001,4500.001,9000.001,35000.001,55000.001,80000.001},{0.03,0.1,0.2,0.25,0.3,0.35,0.45})*BB$2-LOOKUP(BB$2/12,{0,1500.001,4500.001,9000.001,35000.001,55000.001,80000.001},{0,105,555,1005,2755,5505,13505})</f>
        <v>178585</v>
      </c>
      <c r="BC92" s="2">
        <f>12*ROUND(MAX(($B92-3500)*{0.03,0.1,0.2,0.25,0.3,0.35,0.45}-{0,105,555,1005,2755,5505,13505},0),2)+LOOKUP(BC$2/12,{0,1500.001,4500.001,9000.001,35000.001,55000.001,80000.001},{0.03,0.1,0.2,0.25,0.3,0.35,0.45})*BC$2-LOOKUP(BC$2/12,{0,1500.001,4500.001,9000.001,35000.001,55000.001,80000.001},{0,105,555,1005,2755,5505,13505})</f>
        <v>179585</v>
      </c>
      <c r="BD92" s="2">
        <f>12*ROUND(MAX(($B92-3500)*{0.03,0.1,0.2,0.25,0.3,0.35,0.45}-{0,105,555,1005,2755,5505,13505},0),2)+LOOKUP(BD$2/12,{0,1500.001,4500.001,9000.001,35000.001,55000.001,80000.001},{0.03,0.1,0.2,0.25,0.3,0.35,0.45})*BD$2-LOOKUP(BD$2/12,{0,1500.001,4500.001,9000.001,35000.001,55000.001,80000.001},{0,105,555,1005,2755,5505,13505})</f>
        <v>180585</v>
      </c>
      <c r="BE92" s="2">
        <f>12*ROUND(MAX(($B92-3500)*{0.03,0.1,0.2,0.25,0.3,0.35,0.45}-{0,105,555,1005,2755,5505,13505},0),2)+LOOKUP(BE$2/12,{0,1500.001,4500.001,9000.001,35000.001,55000.001,80000.001},{0.03,0.1,0.2,0.25,0.3,0.35,0.45})*BE$2-LOOKUP(BE$2/12,{0,1500.001,4500.001,9000.001,35000.001,55000.001,80000.001},{0,105,555,1005,2755,5505,13505})</f>
        <v>181585</v>
      </c>
      <c r="BF92" s="2">
        <f>12*ROUND(MAX(($B92-3500)*{0.03,0.1,0.2,0.25,0.3,0.35,0.45}-{0,105,555,1005,2755,5505,13505},0),2)+LOOKUP(BF$2/12,{0,1500.001,4500.001,9000.001,35000.001,55000.001,80000.001},{0.03,0.1,0.2,0.25,0.3,0.35,0.45})*BF$2-LOOKUP(BF$2/12,{0,1500.001,4500.001,9000.001,35000.001,55000.001,80000.001},{0,105,555,1005,2755,5505,13505})</f>
        <v>182585</v>
      </c>
    </row>
    <row r="93" spans="1:58">
      <c r="A93" s="21"/>
      <c r="B93" s="22">
        <v>60000</v>
      </c>
      <c r="C93" s="27">
        <f>12*ROUND(MAX(($B93-3500)*{0.03,0.1,0.2,0.25,0.3,0.35,0.45}-{0,105,555,1005,2755,5505,13505},0),2)+LOOKUP(C$2/12,{0,1500.001,4500.001,9000.001,35000.001,55000.001,80000.001},{0.03,0.1,0.2,0.25,0.3,0.35,0.45})*C$2-LOOKUP(C$2/12,{0,1500.001,4500.001,9000.001,35000.001,55000.001,80000.001},{0,105,555,1005,2755,5505,13505})</f>
        <v>171240</v>
      </c>
      <c r="D93" s="27">
        <f>12*ROUND(MAX(($B93-3500)*{0.03,0.1,0.2,0.25,0.3,0.35,0.45}-{0,105,555,1005,2755,5505,13505},0),2)+LOOKUP(D$2/12,{0,1500.001,4500.001,9000.001,35000.001,55000.001,80000.001},{0.03,0.1,0.2,0.25,0.3,0.35,0.45})*D$2-LOOKUP(D$2/12,{0,1500.001,4500.001,9000.001,35000.001,55000.001,80000.001},{0,105,555,1005,2755,5505,13505})</f>
        <v>171246</v>
      </c>
      <c r="E93" s="27">
        <f>12*ROUND(MAX(($B93-3500)*{0.03,0.1,0.2,0.25,0.3,0.35,0.45}-{0,105,555,1005,2755,5505,13505},0),2)+LOOKUP(E$2/12,{0,1500.001,4500.001,9000.001,35000.001,55000.001,80000.001},{0.03,0.1,0.2,0.25,0.3,0.35,0.45})*E$2-LOOKUP(E$2/12,{0,1500.001,4500.001,9000.001,35000.001,55000.001,80000.001},{0,105,555,1005,2755,5505,13505})</f>
        <v>171252</v>
      </c>
      <c r="F93" s="27">
        <f>12*ROUND(MAX(($B93-3500)*{0.03,0.1,0.2,0.25,0.3,0.35,0.45}-{0,105,555,1005,2755,5505,13505},0),2)+LOOKUP(F$2/12,{0,1500.001,4500.001,9000.001,35000.001,55000.001,80000.001},{0.03,0.1,0.2,0.25,0.3,0.35,0.45})*F$2-LOOKUP(F$2/12,{0,1500.001,4500.001,9000.001,35000.001,55000.001,80000.001},{0,105,555,1005,2755,5505,13505})</f>
        <v>171258</v>
      </c>
      <c r="G93" s="27">
        <f>12*ROUND(MAX(($B93-3500)*{0.03,0.1,0.2,0.25,0.3,0.35,0.45}-{0,105,555,1005,2755,5505,13505},0),2)+LOOKUP(G$2/12,{0,1500.001,4500.001,9000.001,35000.001,55000.001,80000.001},{0.03,0.1,0.2,0.25,0.3,0.35,0.45})*G$2-LOOKUP(G$2/12,{0,1500.001,4500.001,9000.001,35000.001,55000.001,80000.001},{0,105,555,1005,2755,5505,13505})</f>
        <v>171264</v>
      </c>
      <c r="H93" s="27">
        <f>12*ROUND(MAX(($B93-3500)*{0.03,0.1,0.2,0.25,0.3,0.35,0.45}-{0,105,555,1005,2755,5505,13505},0),2)+LOOKUP(H$2/12,{0,1500.001,4500.001,9000.001,35000.001,55000.001,80000.001},{0.03,0.1,0.2,0.25,0.3,0.35,0.45})*H$2-LOOKUP(H$2/12,{0,1500.001,4500.001,9000.001,35000.001,55000.001,80000.001},{0,105,555,1005,2755,5505,13505})</f>
        <v>171270</v>
      </c>
      <c r="I93" s="27">
        <f>12*ROUND(MAX(($B93-3500)*{0.03,0.1,0.2,0.25,0.3,0.35,0.45}-{0,105,555,1005,2755,5505,13505},0),2)+LOOKUP(I$2/12,{0,1500.001,4500.001,9000.001,35000.001,55000.001,80000.001},{0.03,0.1,0.2,0.25,0.3,0.35,0.45})*I$2-LOOKUP(I$2/12,{0,1500.001,4500.001,9000.001,35000.001,55000.001,80000.001},{0,105,555,1005,2755,5505,13505})</f>
        <v>171276</v>
      </c>
      <c r="J93" s="27">
        <f>12*ROUND(MAX(($B93-3500)*{0.03,0.1,0.2,0.25,0.3,0.35,0.45}-{0,105,555,1005,2755,5505,13505},0),2)+LOOKUP(J$2/12,{0,1500.001,4500.001,9000.001,35000.001,55000.001,80000.001},{0.03,0.1,0.2,0.25,0.3,0.35,0.45})*J$2-LOOKUP(J$2/12,{0,1500.001,4500.001,9000.001,35000.001,55000.001,80000.001},{0,105,555,1005,2755,5505,13505})</f>
        <v>171282</v>
      </c>
      <c r="K93" s="27">
        <f>12*ROUND(MAX(($B93-3500)*{0.03,0.1,0.2,0.25,0.3,0.35,0.45}-{0,105,555,1005,2755,5505,13505},0),2)+LOOKUP(K$2/12,{0,1500.001,4500.001,9000.001,35000.001,55000.001,80000.001},{0.03,0.1,0.2,0.25,0.3,0.35,0.45})*K$2-LOOKUP(K$2/12,{0,1500.001,4500.001,9000.001,35000.001,55000.001,80000.001},{0,105,555,1005,2755,5505,13505})</f>
        <v>171288</v>
      </c>
      <c r="L93" s="27">
        <f>12*ROUND(MAX(($B93-3500)*{0.03,0.1,0.2,0.25,0.3,0.35,0.45}-{0,105,555,1005,2755,5505,13505},0),2)+LOOKUP(L$2/12,{0,1500.001,4500.001,9000.001,35000.001,55000.001,80000.001},{0.03,0.1,0.2,0.25,0.3,0.35,0.45})*L$2-LOOKUP(L$2/12,{0,1500.001,4500.001,9000.001,35000.001,55000.001,80000.001},{0,105,555,1005,2755,5505,13505})</f>
        <v>171294</v>
      </c>
      <c r="M93" s="13">
        <f>12*ROUND(MAX(($B93-3500)*{0.03,0.1,0.2,0.25,0.3,0.35,0.45}-{0,105,555,1005,2755,5505,13505},0),2)+LOOKUP(M$2/12,{0,1500.001,4500.001,9000.001,35000.001,55000.001,80000.001},{0.03,0.1,0.2,0.25,0.3,0.35,0.45})*M$2-LOOKUP(M$2/12,{0,1500.001,4500.001,9000.001,35000.001,55000.001,80000.001},{0,105,555,1005,2755,5505,13505})</f>
        <v>171300</v>
      </c>
      <c r="N93" s="27">
        <f>12*ROUND(MAX(($B93-3500)*{0.03,0.1,0.2,0.25,0.3,0.35,0.45}-{0,105,555,1005,2755,5505,13505},0),2)+LOOKUP(N$2/12,{0,1500.001,4500.001,9000.001,35000.001,55000.001,80000.001},{0.03,0.1,0.2,0.25,0.3,0.35,0.45})*N$2-LOOKUP(N$2/12,{0,1500.001,4500.001,9000.001,35000.001,55000.001,80000.001},{0,105,555,1005,2755,5505,13505})</f>
        <v>171315</v>
      </c>
      <c r="O93" s="27">
        <f>12*ROUND(MAX(($B93-3500)*{0.03,0.1,0.2,0.25,0.3,0.35,0.45}-{0,105,555,1005,2755,5505,13505},0),2)+LOOKUP(O$2/12,{0,1500.001,4500.001,9000.001,35000.001,55000.001,80000.001},{0.03,0.1,0.2,0.25,0.3,0.35,0.45})*O$2-LOOKUP(O$2/12,{0,1500.001,4500.001,9000.001,35000.001,55000.001,80000.001},{0,105,555,1005,2755,5505,13505})</f>
        <v>171330</v>
      </c>
      <c r="P93" s="27">
        <f>12*ROUND(MAX(($B93-3500)*{0.03,0.1,0.2,0.25,0.3,0.35,0.45}-{0,105,555,1005,2755,5505,13505},0),2)+LOOKUP(P$2/12,{0,1500.001,4500.001,9000.001,35000.001,55000.001,80000.001},{0.03,0.1,0.2,0.25,0.3,0.35,0.45})*P$2-LOOKUP(P$2/12,{0,1500.001,4500.001,9000.001,35000.001,55000.001,80000.001},{0,105,555,1005,2755,5505,13505})</f>
        <v>171345</v>
      </c>
      <c r="Q93" s="27">
        <f>12*ROUND(MAX(($B93-3500)*{0.03,0.1,0.2,0.25,0.3,0.35,0.45}-{0,105,555,1005,2755,5505,13505},0),2)+LOOKUP(Q$2/12,{0,1500.001,4500.001,9000.001,35000.001,55000.001,80000.001},{0.03,0.1,0.2,0.25,0.3,0.35,0.45})*Q$2-LOOKUP(Q$2/12,{0,1500.001,4500.001,9000.001,35000.001,55000.001,80000.001},{0,105,555,1005,2755,5505,13505})</f>
        <v>171360</v>
      </c>
      <c r="R93" s="27">
        <f>12*ROUND(MAX(($B93-3500)*{0.03,0.1,0.2,0.25,0.3,0.35,0.45}-{0,105,555,1005,2755,5505,13505},0),2)+LOOKUP(R$2/12,{0,1500.001,4500.001,9000.001,35000.001,55000.001,80000.001},{0.03,0.1,0.2,0.25,0.3,0.35,0.45})*R$2-LOOKUP(R$2/12,{0,1500.001,4500.001,9000.001,35000.001,55000.001,80000.001},{0,105,555,1005,2755,5505,13505})</f>
        <v>171375</v>
      </c>
      <c r="S93" s="27">
        <f>12*ROUND(MAX(($B93-3500)*{0.03,0.1,0.2,0.25,0.3,0.35,0.45}-{0,105,555,1005,2755,5505,13505},0),2)+LOOKUP(S$2/12,{0,1500.001,4500.001,9000.001,35000.001,55000.001,80000.001},{0.03,0.1,0.2,0.25,0.3,0.35,0.45})*S$2-LOOKUP(S$2/12,{0,1500.001,4500.001,9000.001,35000.001,55000.001,80000.001},{0,105,555,1005,2755,5505,13505})</f>
        <v>171390</v>
      </c>
      <c r="T93" s="2">
        <f>12*ROUND(MAX(($B93-3500)*{0.03,0.1,0.2,0.25,0.3,0.35,0.45}-{0,105,555,1005,2755,5505,13505},0),2)+LOOKUP(T$2/12,{0,1500.001,4500.001,9000.001,35000.001,55000.001,80000.001},{0.03,0.1,0.2,0.25,0.3,0.35,0.45})*T$2-LOOKUP(T$2/12,{0,1500.001,4500.001,9000.001,35000.001,55000.001,80000.001},{0,105,555,1005,2755,5505,13505})</f>
        <v>171405</v>
      </c>
      <c r="U93" s="2">
        <f>12*ROUND(MAX(($B93-3500)*{0.03,0.1,0.2,0.25,0.3,0.35,0.45}-{0,105,555,1005,2755,5505,13505},0),2)+LOOKUP(U$2/12,{0,1500.001,4500.001,9000.001,35000.001,55000.001,80000.001},{0.03,0.1,0.2,0.25,0.3,0.35,0.45})*U$2-LOOKUP(U$2/12,{0,1500.001,4500.001,9000.001,35000.001,55000.001,80000.001},{0,105,555,1005,2755,5505,13505})</f>
        <v>171420</v>
      </c>
      <c r="V93" s="2">
        <f>12*ROUND(MAX(($B93-3500)*{0.03,0.1,0.2,0.25,0.3,0.35,0.45}-{0,105,555,1005,2755,5505,13505},0),2)+LOOKUP(V$2/12,{0,1500.001,4500.001,9000.001,35000.001,55000.001,80000.001},{0.03,0.1,0.2,0.25,0.3,0.35,0.45})*V$2-LOOKUP(V$2/12,{0,1500.001,4500.001,9000.001,35000.001,55000.001,80000.001},{0,105,555,1005,2755,5505,13505})</f>
        <v>171435</v>
      </c>
      <c r="W93" s="2">
        <f>12*ROUND(MAX(($B93-3500)*{0.03,0.1,0.2,0.25,0.3,0.35,0.45}-{0,105,555,1005,2755,5505,13505},0),2)+LOOKUP(W$2/12,{0,1500.001,4500.001,9000.001,35000.001,55000.001,80000.001},{0.03,0.1,0.2,0.25,0.3,0.35,0.45})*W$2-LOOKUP(W$2/12,{0,1500.001,4500.001,9000.001,35000.001,55000.001,80000.001},{0,105,555,1005,2755,5505,13505})</f>
        <v>171450</v>
      </c>
      <c r="X93" s="2">
        <f>12*ROUND(MAX(($B93-3500)*{0.03,0.1,0.2,0.25,0.3,0.35,0.45}-{0,105,555,1005,2755,5505,13505},0),2)+LOOKUP(X$2/12,{0,1500.001,4500.001,9000.001,35000.001,55000.001,80000.001},{0.03,0.1,0.2,0.25,0.3,0.35,0.45})*X$2-LOOKUP(X$2/12,{0,1500.001,4500.001,9000.001,35000.001,55000.001,80000.001},{0,105,555,1005,2755,5505,13505})</f>
        <v>171465</v>
      </c>
      <c r="Y93" s="2">
        <f>12*ROUND(MAX(($B93-3500)*{0.03,0.1,0.2,0.25,0.3,0.35,0.45}-{0,105,555,1005,2755,5505,13505},0),2)+LOOKUP(Y$2/12,{0,1500.001,4500.001,9000.001,35000.001,55000.001,80000.001},{0.03,0.1,0.2,0.25,0.3,0.35,0.45})*Y$2-LOOKUP(Y$2/12,{0,1500.001,4500.001,9000.001,35000.001,55000.001,80000.001},{0,105,555,1005,2755,5505,13505})</f>
        <v>171480</v>
      </c>
      <c r="Z93" s="2">
        <f>12*ROUND(MAX(($B93-3500)*{0.03,0.1,0.2,0.25,0.3,0.35,0.45}-{0,105,555,1005,2755,5505,13505},0),2)+LOOKUP(Z$2/12,{0,1500.001,4500.001,9000.001,35000.001,55000.001,80000.001},{0.03,0.1,0.2,0.25,0.3,0.35,0.45})*Z$2-LOOKUP(Z$2/12,{0,1500.001,4500.001,9000.001,35000.001,55000.001,80000.001},{0,105,555,1005,2755,5505,13505})</f>
        <v>171495</v>
      </c>
      <c r="AA93" s="2">
        <f>12*ROUND(MAX(($B93-3500)*{0.03,0.1,0.2,0.25,0.3,0.35,0.45}-{0,105,555,1005,2755,5505,13505},0),2)+LOOKUP(AA$2/12,{0,1500.001,4500.001,9000.001,35000.001,55000.001,80000.001},{0.03,0.1,0.2,0.25,0.3,0.35,0.45})*AA$2-LOOKUP(AA$2/12,{0,1500.001,4500.001,9000.001,35000.001,55000.001,80000.001},{0,105,555,1005,2755,5505,13505})</f>
        <v>171510</v>
      </c>
      <c r="AB93" s="2">
        <f>12*ROUND(MAX(($B93-3500)*{0.03,0.1,0.2,0.25,0.3,0.35,0.45}-{0,105,555,1005,2755,5505,13505},0),2)+LOOKUP(AB$2/12,{0,1500.001,4500.001,9000.001,35000.001,55000.001,80000.001},{0.03,0.1,0.2,0.25,0.3,0.35,0.45})*AB$2-LOOKUP(AB$2/12,{0,1500.001,4500.001,9000.001,35000.001,55000.001,80000.001},{0,105,555,1005,2755,5505,13505})</f>
        <v>171525</v>
      </c>
      <c r="AC93" s="12">
        <f>12*ROUND(MAX(($B93-3500)*{0.03,0.1,0.2,0.25,0.3,0.35,0.45}-{0,105,555,1005,2755,5505,13505},0),2)+LOOKUP(AC$2/12,{0,1500.001,4500.001,9000.001,35000.001,55000.001,80000.001},{0.03,0.1,0.2,0.25,0.3,0.35,0.45})*AC$2-LOOKUP(AC$2/12,{0,1500.001,4500.001,9000.001,35000.001,55000.001,80000.001},{0,105,555,1005,2755,5505,13505})</f>
        <v>171540</v>
      </c>
      <c r="AD93" s="2">
        <f>12*ROUND(MAX(($B93-3500)*{0.03,0.1,0.2,0.25,0.3,0.35,0.45}-{0,105,555,1005,2755,5505,13505},0),2)+LOOKUP(AD$2/12,{0,1500.001,4500.001,9000.001,35000.001,55000.001,80000.001},{0.03,0.1,0.2,0.25,0.3,0.35,0.45})*AD$2-LOOKUP(AD$2/12,{0,1500.001,4500.001,9000.001,35000.001,55000.001,80000.001},{0,105,555,1005,2755,5505,13505})</f>
        <v>171570</v>
      </c>
      <c r="AE93" s="2">
        <f>12*ROUND(MAX(($B93-3500)*{0.03,0.1,0.2,0.25,0.3,0.35,0.45}-{0,105,555,1005,2755,5505,13505},0),2)+LOOKUP(AE$2/12,{0,1500.001,4500.001,9000.001,35000.001,55000.001,80000.001},{0.03,0.1,0.2,0.25,0.3,0.35,0.45})*AE$2-LOOKUP(AE$2/12,{0,1500.001,4500.001,9000.001,35000.001,55000.001,80000.001},{0,105,555,1005,2755,5505,13505})</f>
        <v>171600</v>
      </c>
      <c r="AF93" s="2">
        <f>12*ROUND(MAX(($B93-3500)*{0.03,0.1,0.2,0.25,0.3,0.35,0.45}-{0,105,555,1005,2755,5505,13505},0),2)+LOOKUP(AF$2/12,{0,1500.001,4500.001,9000.001,35000.001,55000.001,80000.001},{0.03,0.1,0.2,0.25,0.3,0.35,0.45})*AF$2-LOOKUP(AF$2/12,{0,1500.001,4500.001,9000.001,35000.001,55000.001,80000.001},{0,105,555,1005,2755,5505,13505})</f>
        <v>171630</v>
      </c>
      <c r="AG93" s="2">
        <f>12*ROUND(MAX(($B93-3500)*{0.03,0.1,0.2,0.25,0.3,0.35,0.45}-{0,105,555,1005,2755,5505,13505},0),2)+LOOKUP(AG$2/12,{0,1500.001,4500.001,9000.001,35000.001,55000.001,80000.001},{0.03,0.1,0.2,0.25,0.3,0.35,0.45})*AG$2-LOOKUP(AG$2/12,{0,1500.001,4500.001,9000.001,35000.001,55000.001,80000.001},{0,105,555,1005,2755,5505,13505})</f>
        <v>171660</v>
      </c>
      <c r="AH93" s="2">
        <f>12*ROUND(MAX(($B93-3500)*{0.03,0.1,0.2,0.25,0.3,0.35,0.45}-{0,105,555,1005,2755,5505,13505},0),2)+LOOKUP(AH$2/12,{0,1500.001,4500.001,9000.001,35000.001,55000.001,80000.001},{0.03,0.1,0.2,0.25,0.3,0.35,0.45})*AH$2-LOOKUP(AH$2/12,{0,1500.001,4500.001,9000.001,35000.001,55000.001,80000.001},{0,105,555,1005,2755,5505,13505})</f>
        <v>171690</v>
      </c>
      <c r="AI93" s="2">
        <f>12*ROUND(MAX(($B93-3500)*{0.03,0.1,0.2,0.25,0.3,0.35,0.45}-{0,105,555,1005,2755,5505,13505},0),2)+LOOKUP(AI$2/12,{0,1500.001,4500.001,9000.001,35000.001,55000.001,80000.001},{0.03,0.1,0.2,0.25,0.3,0.35,0.45})*AI$2-LOOKUP(AI$2/12,{0,1500.001,4500.001,9000.001,35000.001,55000.001,80000.001},{0,105,555,1005,2755,5505,13505})</f>
        <v>171720</v>
      </c>
      <c r="AJ93" s="2">
        <f>12*ROUND(MAX(($B93-3500)*{0.03,0.1,0.2,0.25,0.3,0.35,0.45}-{0,105,555,1005,2755,5505,13505},0),2)+LOOKUP(AJ$2/12,{0,1500.001,4500.001,9000.001,35000.001,55000.001,80000.001},{0.03,0.1,0.2,0.25,0.3,0.35,0.45})*AJ$2-LOOKUP(AJ$2/12,{0,1500.001,4500.001,9000.001,35000.001,55000.001,80000.001},{0,105,555,1005,2755,5505,13505})</f>
        <v>171750</v>
      </c>
      <c r="AK93" s="2">
        <f>12*ROUND(MAX(($B93-3500)*{0.03,0.1,0.2,0.25,0.3,0.35,0.45}-{0,105,555,1005,2755,5505,13505},0),2)+LOOKUP(AK$2/12,{0,1500.001,4500.001,9000.001,35000.001,55000.001,80000.001},{0.03,0.1,0.2,0.25,0.3,0.35,0.45})*AK$2-LOOKUP(AK$2/12,{0,1500.001,4500.001,9000.001,35000.001,55000.001,80000.001},{0,105,555,1005,2755,5505,13505})</f>
        <v>171780</v>
      </c>
      <c r="AL93" s="2">
        <f>12*ROUND(MAX(($B93-3500)*{0.03,0.1,0.2,0.25,0.3,0.35,0.45}-{0,105,555,1005,2755,5505,13505},0),2)+LOOKUP(AL$2/12,{0,1500.001,4500.001,9000.001,35000.001,55000.001,80000.001},{0.03,0.1,0.2,0.25,0.3,0.35,0.45})*AL$2-LOOKUP(AL$2/12,{0,1500.001,4500.001,9000.001,35000.001,55000.001,80000.001},{0,105,555,1005,2755,5505,13505})</f>
        <v>173035</v>
      </c>
      <c r="AM93" s="2">
        <f>12*ROUND(MAX(($B93-3500)*{0.03,0.1,0.2,0.25,0.3,0.35,0.45}-{0,105,555,1005,2755,5505,13505},0),2)+LOOKUP(AM$2/12,{0,1500.001,4500.001,9000.001,35000.001,55000.001,80000.001},{0.03,0.1,0.2,0.25,0.3,0.35,0.45})*AM$2-LOOKUP(AM$2/12,{0,1500.001,4500.001,9000.001,35000.001,55000.001,80000.001},{0,105,555,1005,2755,5505,13505})</f>
        <v>173135</v>
      </c>
      <c r="AN93" s="2">
        <f>12*ROUND(MAX(($B93-3500)*{0.03,0.1,0.2,0.25,0.3,0.35,0.45}-{0,105,555,1005,2755,5505,13505},0),2)+LOOKUP(AN$2/12,{0,1500.001,4500.001,9000.001,35000.001,55000.001,80000.001},{0.03,0.1,0.2,0.25,0.3,0.35,0.45})*AN$2-LOOKUP(AN$2/12,{0,1500.001,4500.001,9000.001,35000.001,55000.001,80000.001},{0,105,555,1005,2755,5505,13505})</f>
        <v>173335</v>
      </c>
      <c r="AO93" s="2">
        <f>12*ROUND(MAX(($B93-3500)*{0.03,0.1,0.2,0.25,0.3,0.35,0.45}-{0,105,555,1005,2755,5505,13505},0),2)+LOOKUP(AO$2/12,{0,1500.001,4500.001,9000.001,35000.001,55000.001,80000.001},{0.03,0.1,0.2,0.25,0.3,0.35,0.45})*AO$2-LOOKUP(AO$2/12,{0,1500.001,4500.001,9000.001,35000.001,55000.001,80000.001},{0,105,555,1005,2755,5505,13505})</f>
        <v>173535</v>
      </c>
      <c r="AP93" s="2">
        <f>12*ROUND(MAX(($B93-3500)*{0.03,0.1,0.2,0.25,0.3,0.35,0.45}-{0,105,555,1005,2755,5505,13505},0),2)+LOOKUP(AP$2/12,{0,1500.001,4500.001,9000.001,35000.001,55000.001,80000.001},{0.03,0.1,0.2,0.25,0.3,0.35,0.45})*AP$2-LOOKUP(AP$2/12,{0,1500.001,4500.001,9000.001,35000.001,55000.001,80000.001},{0,105,555,1005,2755,5505,13505})</f>
        <v>173735</v>
      </c>
      <c r="AQ93" s="2">
        <f>12*ROUND(MAX(($B93-3500)*{0.03,0.1,0.2,0.25,0.3,0.35,0.45}-{0,105,555,1005,2755,5505,13505},0),2)+LOOKUP(AQ$2/12,{0,1500.001,4500.001,9000.001,35000.001,55000.001,80000.001},{0.03,0.1,0.2,0.25,0.3,0.35,0.45})*AQ$2-LOOKUP(AQ$2/12,{0,1500.001,4500.001,9000.001,35000.001,55000.001,80000.001},{0,105,555,1005,2755,5505,13505})</f>
        <v>173935</v>
      </c>
      <c r="AR93" s="2">
        <f>12*ROUND(MAX(($B93-3500)*{0.03,0.1,0.2,0.25,0.3,0.35,0.45}-{0,105,555,1005,2755,5505,13505},0),2)+LOOKUP(AR$2/12,{0,1500.001,4500.001,9000.001,35000.001,55000.001,80000.001},{0.03,0.1,0.2,0.25,0.3,0.35,0.45})*AR$2-LOOKUP(AR$2/12,{0,1500.001,4500.001,9000.001,35000.001,55000.001,80000.001},{0,105,555,1005,2755,5505,13505})</f>
        <v>174135</v>
      </c>
      <c r="AS93" s="2">
        <f>12*ROUND(MAX(($B93-3500)*{0.03,0.1,0.2,0.25,0.3,0.35,0.45}-{0,105,555,1005,2755,5505,13505},0),2)+LOOKUP(AS$2/12,{0,1500.001,4500.001,9000.001,35000.001,55000.001,80000.001},{0.03,0.1,0.2,0.25,0.3,0.35,0.45})*AS$2-LOOKUP(AS$2/12,{0,1500.001,4500.001,9000.001,35000.001,55000.001,80000.001},{0,105,555,1005,2755,5505,13505})</f>
        <v>174635</v>
      </c>
      <c r="AT93" s="12">
        <f>12*ROUND(MAX(($B93-3500)*{0.03,0.1,0.2,0.25,0.3,0.35,0.45}-{0,105,555,1005,2755,5505,13505},0),2)+LOOKUP(AT$2/12,{0,1500.001,4500.001,9000.001,35000.001,55000.001,80000.001},{0.03,0.1,0.2,0.25,0.3,0.35,0.45})*AT$2-LOOKUP(AT$2/12,{0,1500.001,4500.001,9000.001,35000.001,55000.001,80000.001},{0,105,555,1005,2755,5505,13505})</f>
        <v>175135</v>
      </c>
      <c r="AU93" s="2">
        <f>12*ROUND(MAX(($B93-3500)*{0.03,0.1,0.2,0.25,0.3,0.35,0.45}-{0,105,555,1005,2755,5505,13505},0),2)+LOOKUP(AU$2/12,{0,1500.001,4500.001,9000.001,35000.001,55000.001,80000.001},{0.03,0.1,0.2,0.25,0.3,0.35,0.45})*AU$2-LOOKUP(AU$2/12,{0,1500.001,4500.001,9000.001,35000.001,55000.001,80000.001},{0,105,555,1005,2755,5505,13505})</f>
        <v>175635</v>
      </c>
      <c r="AV93" s="2">
        <f>12*ROUND(MAX(($B93-3500)*{0.03,0.1,0.2,0.25,0.3,0.35,0.45}-{0,105,555,1005,2755,5505,13505},0),2)+LOOKUP(AV$2/12,{0,1500.001,4500.001,9000.001,35000.001,55000.001,80000.001},{0.03,0.1,0.2,0.25,0.3,0.35,0.45})*AV$2-LOOKUP(AV$2/12,{0,1500.001,4500.001,9000.001,35000.001,55000.001,80000.001},{0,105,555,1005,2755,5505,13505})</f>
        <v>176135</v>
      </c>
      <c r="AW93" s="2">
        <f>12*ROUND(MAX(($B93-3500)*{0.03,0.1,0.2,0.25,0.3,0.35,0.45}-{0,105,555,1005,2755,5505,13505},0),2)+LOOKUP(AW$2/12,{0,1500.001,4500.001,9000.001,35000.001,55000.001,80000.001},{0.03,0.1,0.2,0.25,0.3,0.35,0.45})*AW$2-LOOKUP(AW$2/12,{0,1500.001,4500.001,9000.001,35000.001,55000.001,80000.001},{0,105,555,1005,2755,5505,13505})</f>
        <v>181685</v>
      </c>
      <c r="AX93" s="2">
        <f>12*ROUND(MAX(($B93-3500)*{0.03,0.1,0.2,0.25,0.3,0.35,0.45}-{0,105,555,1005,2755,5505,13505},0),2)+LOOKUP(AX$2/12,{0,1500.001,4500.001,9000.001,35000.001,55000.001,80000.001},{0.03,0.1,0.2,0.25,0.3,0.35,0.45})*AX$2-LOOKUP(AX$2/12,{0,1500.001,4500.001,9000.001,35000.001,55000.001,80000.001},{0,105,555,1005,2755,5505,13505})</f>
        <v>182685</v>
      </c>
      <c r="AY93" s="2">
        <f>12*ROUND(MAX(($B93-3500)*{0.03,0.1,0.2,0.25,0.3,0.35,0.45}-{0,105,555,1005,2755,5505,13505},0),2)+LOOKUP(AY$2/12,{0,1500.001,4500.001,9000.001,35000.001,55000.001,80000.001},{0.03,0.1,0.2,0.25,0.3,0.35,0.45})*AY$2-LOOKUP(AY$2/12,{0,1500.001,4500.001,9000.001,35000.001,55000.001,80000.001},{0,105,555,1005,2755,5505,13505})</f>
        <v>183685</v>
      </c>
      <c r="AZ93" s="2">
        <f>12*ROUND(MAX(($B93-3500)*{0.03,0.1,0.2,0.25,0.3,0.35,0.45}-{0,105,555,1005,2755,5505,13505},0),2)+LOOKUP(AZ$2/12,{0,1500.001,4500.001,9000.001,35000.001,55000.001,80000.001},{0.03,0.1,0.2,0.25,0.3,0.35,0.45})*AZ$2-LOOKUP(AZ$2/12,{0,1500.001,4500.001,9000.001,35000.001,55000.001,80000.001},{0,105,555,1005,2755,5505,13505})</f>
        <v>184685</v>
      </c>
      <c r="BA93" s="2">
        <f>12*ROUND(MAX(($B93-3500)*{0.03,0.1,0.2,0.25,0.3,0.35,0.45}-{0,105,555,1005,2755,5505,13505},0),2)+LOOKUP(BA$2/12,{0,1500.001,4500.001,9000.001,35000.001,55000.001,80000.001},{0.03,0.1,0.2,0.25,0.3,0.35,0.45})*BA$2-LOOKUP(BA$2/12,{0,1500.001,4500.001,9000.001,35000.001,55000.001,80000.001},{0,105,555,1005,2755,5505,13505})</f>
        <v>185685</v>
      </c>
      <c r="BB93" s="2">
        <f>12*ROUND(MAX(($B93-3500)*{0.03,0.1,0.2,0.25,0.3,0.35,0.45}-{0,105,555,1005,2755,5505,13505},0),2)+LOOKUP(BB$2/12,{0,1500.001,4500.001,9000.001,35000.001,55000.001,80000.001},{0.03,0.1,0.2,0.25,0.3,0.35,0.45})*BB$2-LOOKUP(BB$2/12,{0,1500.001,4500.001,9000.001,35000.001,55000.001,80000.001},{0,105,555,1005,2755,5505,13505})</f>
        <v>186685</v>
      </c>
      <c r="BC93" s="2">
        <f>12*ROUND(MAX(($B93-3500)*{0.03,0.1,0.2,0.25,0.3,0.35,0.45}-{0,105,555,1005,2755,5505,13505},0),2)+LOOKUP(BC$2/12,{0,1500.001,4500.001,9000.001,35000.001,55000.001,80000.001},{0.03,0.1,0.2,0.25,0.3,0.35,0.45})*BC$2-LOOKUP(BC$2/12,{0,1500.001,4500.001,9000.001,35000.001,55000.001,80000.001},{0,105,555,1005,2755,5505,13505})</f>
        <v>187685</v>
      </c>
      <c r="BD93" s="2">
        <f>12*ROUND(MAX(($B93-3500)*{0.03,0.1,0.2,0.25,0.3,0.35,0.45}-{0,105,555,1005,2755,5505,13505},0),2)+LOOKUP(BD$2/12,{0,1500.001,4500.001,9000.001,35000.001,55000.001,80000.001},{0.03,0.1,0.2,0.25,0.3,0.35,0.45})*BD$2-LOOKUP(BD$2/12,{0,1500.001,4500.001,9000.001,35000.001,55000.001,80000.001},{0,105,555,1005,2755,5505,13505})</f>
        <v>188685</v>
      </c>
      <c r="BE93" s="2">
        <f>12*ROUND(MAX(($B93-3500)*{0.03,0.1,0.2,0.25,0.3,0.35,0.45}-{0,105,555,1005,2755,5505,13505},0),2)+LOOKUP(BE$2/12,{0,1500.001,4500.001,9000.001,35000.001,55000.001,80000.001},{0.03,0.1,0.2,0.25,0.3,0.35,0.45})*BE$2-LOOKUP(BE$2/12,{0,1500.001,4500.001,9000.001,35000.001,55000.001,80000.001},{0,105,555,1005,2755,5505,13505})</f>
        <v>189685</v>
      </c>
      <c r="BF93" s="2">
        <f>12*ROUND(MAX(($B93-3500)*{0.03,0.1,0.2,0.25,0.3,0.35,0.45}-{0,105,555,1005,2755,5505,13505},0),2)+LOOKUP(BF$2/12,{0,1500.001,4500.001,9000.001,35000.001,55000.001,80000.001},{0.03,0.1,0.2,0.25,0.3,0.35,0.45})*BF$2-LOOKUP(BF$2/12,{0,1500.001,4500.001,9000.001,35000.001,55000.001,80000.001},{0,105,555,1005,2755,5505,13505})</f>
        <v>190685</v>
      </c>
    </row>
    <row r="94" spans="1:58">
      <c r="A94" s="21"/>
      <c r="B94" s="22">
        <v>62000</v>
      </c>
      <c r="C94" s="27">
        <f>12*ROUND(MAX(($B94-3500)*{0.03,0.1,0.2,0.25,0.3,0.35,0.45}-{0,105,555,1005,2755,5505,13505},0),2)+LOOKUP(C$2/12,{0,1500.001,4500.001,9000.001,35000.001,55000.001,80000.001},{0.03,0.1,0.2,0.25,0.3,0.35,0.45})*C$2-LOOKUP(C$2/12,{0,1500.001,4500.001,9000.001,35000.001,55000.001,80000.001},{0,105,555,1005,2755,5505,13505})</f>
        <v>179640</v>
      </c>
      <c r="D94" s="27">
        <f>12*ROUND(MAX(($B94-3500)*{0.03,0.1,0.2,0.25,0.3,0.35,0.45}-{0,105,555,1005,2755,5505,13505},0),2)+LOOKUP(D$2/12,{0,1500.001,4500.001,9000.001,35000.001,55000.001,80000.001},{0.03,0.1,0.2,0.25,0.3,0.35,0.45})*D$2-LOOKUP(D$2/12,{0,1500.001,4500.001,9000.001,35000.001,55000.001,80000.001},{0,105,555,1005,2755,5505,13505})</f>
        <v>179646</v>
      </c>
      <c r="E94" s="27">
        <f>12*ROUND(MAX(($B94-3500)*{0.03,0.1,0.2,0.25,0.3,0.35,0.45}-{0,105,555,1005,2755,5505,13505},0),2)+LOOKUP(E$2/12,{0,1500.001,4500.001,9000.001,35000.001,55000.001,80000.001},{0.03,0.1,0.2,0.25,0.3,0.35,0.45})*E$2-LOOKUP(E$2/12,{0,1500.001,4500.001,9000.001,35000.001,55000.001,80000.001},{0,105,555,1005,2755,5505,13505})</f>
        <v>179652</v>
      </c>
      <c r="F94" s="27">
        <f>12*ROUND(MAX(($B94-3500)*{0.03,0.1,0.2,0.25,0.3,0.35,0.45}-{0,105,555,1005,2755,5505,13505},0),2)+LOOKUP(F$2/12,{0,1500.001,4500.001,9000.001,35000.001,55000.001,80000.001},{0.03,0.1,0.2,0.25,0.3,0.35,0.45})*F$2-LOOKUP(F$2/12,{0,1500.001,4500.001,9000.001,35000.001,55000.001,80000.001},{0,105,555,1005,2755,5505,13505})</f>
        <v>179658</v>
      </c>
      <c r="G94" s="27">
        <f>12*ROUND(MAX(($B94-3500)*{0.03,0.1,0.2,0.25,0.3,0.35,0.45}-{0,105,555,1005,2755,5505,13505},0),2)+LOOKUP(G$2/12,{0,1500.001,4500.001,9000.001,35000.001,55000.001,80000.001},{0.03,0.1,0.2,0.25,0.3,0.35,0.45})*G$2-LOOKUP(G$2/12,{0,1500.001,4500.001,9000.001,35000.001,55000.001,80000.001},{0,105,555,1005,2755,5505,13505})</f>
        <v>179664</v>
      </c>
      <c r="H94" s="27">
        <f>12*ROUND(MAX(($B94-3500)*{0.03,0.1,0.2,0.25,0.3,0.35,0.45}-{0,105,555,1005,2755,5505,13505},0),2)+LOOKUP(H$2/12,{0,1500.001,4500.001,9000.001,35000.001,55000.001,80000.001},{0.03,0.1,0.2,0.25,0.3,0.35,0.45})*H$2-LOOKUP(H$2/12,{0,1500.001,4500.001,9000.001,35000.001,55000.001,80000.001},{0,105,555,1005,2755,5505,13505})</f>
        <v>179670</v>
      </c>
      <c r="I94" s="27">
        <f>12*ROUND(MAX(($B94-3500)*{0.03,0.1,0.2,0.25,0.3,0.35,0.45}-{0,105,555,1005,2755,5505,13505},0),2)+LOOKUP(I$2/12,{0,1500.001,4500.001,9000.001,35000.001,55000.001,80000.001},{0.03,0.1,0.2,0.25,0.3,0.35,0.45})*I$2-LOOKUP(I$2/12,{0,1500.001,4500.001,9000.001,35000.001,55000.001,80000.001},{0,105,555,1005,2755,5505,13505})</f>
        <v>179676</v>
      </c>
      <c r="J94" s="27">
        <f>12*ROUND(MAX(($B94-3500)*{0.03,0.1,0.2,0.25,0.3,0.35,0.45}-{0,105,555,1005,2755,5505,13505},0),2)+LOOKUP(J$2/12,{0,1500.001,4500.001,9000.001,35000.001,55000.001,80000.001},{0.03,0.1,0.2,0.25,0.3,0.35,0.45})*J$2-LOOKUP(J$2/12,{0,1500.001,4500.001,9000.001,35000.001,55000.001,80000.001},{0,105,555,1005,2755,5505,13505})</f>
        <v>179682</v>
      </c>
      <c r="K94" s="27">
        <f>12*ROUND(MAX(($B94-3500)*{0.03,0.1,0.2,0.25,0.3,0.35,0.45}-{0,105,555,1005,2755,5505,13505},0),2)+LOOKUP(K$2/12,{0,1500.001,4500.001,9000.001,35000.001,55000.001,80000.001},{0.03,0.1,0.2,0.25,0.3,0.35,0.45})*K$2-LOOKUP(K$2/12,{0,1500.001,4500.001,9000.001,35000.001,55000.001,80000.001},{0,105,555,1005,2755,5505,13505})</f>
        <v>179688</v>
      </c>
      <c r="L94" s="27">
        <f>12*ROUND(MAX(($B94-3500)*{0.03,0.1,0.2,0.25,0.3,0.35,0.45}-{0,105,555,1005,2755,5505,13505},0),2)+LOOKUP(L$2/12,{0,1500.001,4500.001,9000.001,35000.001,55000.001,80000.001},{0.03,0.1,0.2,0.25,0.3,0.35,0.45})*L$2-LOOKUP(L$2/12,{0,1500.001,4500.001,9000.001,35000.001,55000.001,80000.001},{0,105,555,1005,2755,5505,13505})</f>
        <v>179694</v>
      </c>
      <c r="M94" s="13">
        <f>12*ROUND(MAX(($B94-3500)*{0.03,0.1,0.2,0.25,0.3,0.35,0.45}-{0,105,555,1005,2755,5505,13505},0),2)+LOOKUP(M$2/12,{0,1500.001,4500.001,9000.001,35000.001,55000.001,80000.001},{0.03,0.1,0.2,0.25,0.3,0.35,0.45})*M$2-LOOKUP(M$2/12,{0,1500.001,4500.001,9000.001,35000.001,55000.001,80000.001},{0,105,555,1005,2755,5505,13505})</f>
        <v>179700</v>
      </c>
      <c r="N94" s="27">
        <f>12*ROUND(MAX(($B94-3500)*{0.03,0.1,0.2,0.25,0.3,0.35,0.45}-{0,105,555,1005,2755,5505,13505},0),2)+LOOKUP(N$2/12,{0,1500.001,4500.001,9000.001,35000.001,55000.001,80000.001},{0.03,0.1,0.2,0.25,0.3,0.35,0.45})*N$2-LOOKUP(N$2/12,{0,1500.001,4500.001,9000.001,35000.001,55000.001,80000.001},{0,105,555,1005,2755,5505,13505})</f>
        <v>179715</v>
      </c>
      <c r="O94" s="27">
        <f>12*ROUND(MAX(($B94-3500)*{0.03,0.1,0.2,0.25,0.3,0.35,0.45}-{0,105,555,1005,2755,5505,13505},0),2)+LOOKUP(O$2/12,{0,1500.001,4500.001,9000.001,35000.001,55000.001,80000.001},{0.03,0.1,0.2,0.25,0.3,0.35,0.45})*O$2-LOOKUP(O$2/12,{0,1500.001,4500.001,9000.001,35000.001,55000.001,80000.001},{0,105,555,1005,2755,5505,13505})</f>
        <v>179730</v>
      </c>
      <c r="P94" s="27">
        <f>12*ROUND(MAX(($B94-3500)*{0.03,0.1,0.2,0.25,0.3,0.35,0.45}-{0,105,555,1005,2755,5505,13505},0),2)+LOOKUP(P$2/12,{0,1500.001,4500.001,9000.001,35000.001,55000.001,80000.001},{0.03,0.1,0.2,0.25,0.3,0.35,0.45})*P$2-LOOKUP(P$2/12,{0,1500.001,4500.001,9000.001,35000.001,55000.001,80000.001},{0,105,555,1005,2755,5505,13505})</f>
        <v>179745</v>
      </c>
      <c r="Q94" s="27">
        <f>12*ROUND(MAX(($B94-3500)*{0.03,0.1,0.2,0.25,0.3,0.35,0.45}-{0,105,555,1005,2755,5505,13505},0),2)+LOOKUP(Q$2/12,{0,1500.001,4500.001,9000.001,35000.001,55000.001,80000.001},{0.03,0.1,0.2,0.25,0.3,0.35,0.45})*Q$2-LOOKUP(Q$2/12,{0,1500.001,4500.001,9000.001,35000.001,55000.001,80000.001},{0,105,555,1005,2755,5505,13505})</f>
        <v>179760</v>
      </c>
      <c r="R94" s="27">
        <f>12*ROUND(MAX(($B94-3500)*{0.03,0.1,0.2,0.25,0.3,0.35,0.45}-{0,105,555,1005,2755,5505,13505},0),2)+LOOKUP(R$2/12,{0,1500.001,4500.001,9000.001,35000.001,55000.001,80000.001},{0.03,0.1,0.2,0.25,0.3,0.35,0.45})*R$2-LOOKUP(R$2/12,{0,1500.001,4500.001,9000.001,35000.001,55000.001,80000.001},{0,105,555,1005,2755,5505,13505})</f>
        <v>179775</v>
      </c>
      <c r="S94" s="27">
        <f>12*ROUND(MAX(($B94-3500)*{0.03,0.1,0.2,0.25,0.3,0.35,0.45}-{0,105,555,1005,2755,5505,13505},0),2)+LOOKUP(S$2/12,{0,1500.001,4500.001,9000.001,35000.001,55000.001,80000.001},{0.03,0.1,0.2,0.25,0.3,0.35,0.45})*S$2-LOOKUP(S$2/12,{0,1500.001,4500.001,9000.001,35000.001,55000.001,80000.001},{0,105,555,1005,2755,5505,13505})</f>
        <v>179790</v>
      </c>
      <c r="T94" s="2">
        <f>12*ROUND(MAX(($B94-3500)*{0.03,0.1,0.2,0.25,0.3,0.35,0.45}-{0,105,555,1005,2755,5505,13505},0),2)+LOOKUP(T$2/12,{0,1500.001,4500.001,9000.001,35000.001,55000.001,80000.001},{0.03,0.1,0.2,0.25,0.3,0.35,0.45})*T$2-LOOKUP(T$2/12,{0,1500.001,4500.001,9000.001,35000.001,55000.001,80000.001},{0,105,555,1005,2755,5505,13505})</f>
        <v>179805</v>
      </c>
      <c r="U94" s="2">
        <f>12*ROUND(MAX(($B94-3500)*{0.03,0.1,0.2,0.25,0.3,0.35,0.45}-{0,105,555,1005,2755,5505,13505},0),2)+LOOKUP(U$2/12,{0,1500.001,4500.001,9000.001,35000.001,55000.001,80000.001},{0.03,0.1,0.2,0.25,0.3,0.35,0.45})*U$2-LOOKUP(U$2/12,{0,1500.001,4500.001,9000.001,35000.001,55000.001,80000.001},{0,105,555,1005,2755,5505,13505})</f>
        <v>179820</v>
      </c>
      <c r="V94" s="2">
        <f>12*ROUND(MAX(($B94-3500)*{0.03,0.1,0.2,0.25,0.3,0.35,0.45}-{0,105,555,1005,2755,5505,13505},0),2)+LOOKUP(V$2/12,{0,1500.001,4500.001,9000.001,35000.001,55000.001,80000.001},{0.03,0.1,0.2,0.25,0.3,0.35,0.45})*V$2-LOOKUP(V$2/12,{0,1500.001,4500.001,9000.001,35000.001,55000.001,80000.001},{0,105,555,1005,2755,5505,13505})</f>
        <v>179835</v>
      </c>
      <c r="W94" s="2">
        <f>12*ROUND(MAX(($B94-3500)*{0.03,0.1,0.2,0.25,0.3,0.35,0.45}-{0,105,555,1005,2755,5505,13505},0),2)+LOOKUP(W$2/12,{0,1500.001,4500.001,9000.001,35000.001,55000.001,80000.001},{0.03,0.1,0.2,0.25,0.3,0.35,0.45})*W$2-LOOKUP(W$2/12,{0,1500.001,4500.001,9000.001,35000.001,55000.001,80000.001},{0,105,555,1005,2755,5505,13505})</f>
        <v>179850</v>
      </c>
      <c r="X94" s="2">
        <f>12*ROUND(MAX(($B94-3500)*{0.03,0.1,0.2,0.25,0.3,0.35,0.45}-{0,105,555,1005,2755,5505,13505},0),2)+LOOKUP(X$2/12,{0,1500.001,4500.001,9000.001,35000.001,55000.001,80000.001},{0.03,0.1,0.2,0.25,0.3,0.35,0.45})*X$2-LOOKUP(X$2/12,{0,1500.001,4500.001,9000.001,35000.001,55000.001,80000.001},{0,105,555,1005,2755,5505,13505})</f>
        <v>179865</v>
      </c>
      <c r="Y94" s="2">
        <f>12*ROUND(MAX(($B94-3500)*{0.03,0.1,0.2,0.25,0.3,0.35,0.45}-{0,105,555,1005,2755,5505,13505},0),2)+LOOKUP(Y$2/12,{0,1500.001,4500.001,9000.001,35000.001,55000.001,80000.001},{0.03,0.1,0.2,0.25,0.3,0.35,0.45})*Y$2-LOOKUP(Y$2/12,{0,1500.001,4500.001,9000.001,35000.001,55000.001,80000.001},{0,105,555,1005,2755,5505,13505})</f>
        <v>179880</v>
      </c>
      <c r="Z94" s="2">
        <f>12*ROUND(MAX(($B94-3500)*{0.03,0.1,0.2,0.25,0.3,0.35,0.45}-{0,105,555,1005,2755,5505,13505},0),2)+LOOKUP(Z$2/12,{0,1500.001,4500.001,9000.001,35000.001,55000.001,80000.001},{0.03,0.1,0.2,0.25,0.3,0.35,0.45})*Z$2-LOOKUP(Z$2/12,{0,1500.001,4500.001,9000.001,35000.001,55000.001,80000.001},{0,105,555,1005,2755,5505,13505})</f>
        <v>179895</v>
      </c>
      <c r="AA94" s="2">
        <f>12*ROUND(MAX(($B94-3500)*{0.03,0.1,0.2,0.25,0.3,0.35,0.45}-{0,105,555,1005,2755,5505,13505},0),2)+LOOKUP(AA$2/12,{0,1500.001,4500.001,9000.001,35000.001,55000.001,80000.001},{0.03,0.1,0.2,0.25,0.3,0.35,0.45})*AA$2-LOOKUP(AA$2/12,{0,1500.001,4500.001,9000.001,35000.001,55000.001,80000.001},{0,105,555,1005,2755,5505,13505})</f>
        <v>179910</v>
      </c>
      <c r="AB94" s="2">
        <f>12*ROUND(MAX(($B94-3500)*{0.03,0.1,0.2,0.25,0.3,0.35,0.45}-{0,105,555,1005,2755,5505,13505},0),2)+LOOKUP(AB$2/12,{0,1500.001,4500.001,9000.001,35000.001,55000.001,80000.001},{0.03,0.1,0.2,0.25,0.3,0.35,0.45})*AB$2-LOOKUP(AB$2/12,{0,1500.001,4500.001,9000.001,35000.001,55000.001,80000.001},{0,105,555,1005,2755,5505,13505})</f>
        <v>179925</v>
      </c>
      <c r="AC94" s="12">
        <f>12*ROUND(MAX(($B94-3500)*{0.03,0.1,0.2,0.25,0.3,0.35,0.45}-{0,105,555,1005,2755,5505,13505},0),2)+LOOKUP(AC$2/12,{0,1500.001,4500.001,9000.001,35000.001,55000.001,80000.001},{0.03,0.1,0.2,0.25,0.3,0.35,0.45})*AC$2-LOOKUP(AC$2/12,{0,1500.001,4500.001,9000.001,35000.001,55000.001,80000.001},{0,105,555,1005,2755,5505,13505})</f>
        <v>179940</v>
      </c>
      <c r="AD94" s="2">
        <f>12*ROUND(MAX(($B94-3500)*{0.03,0.1,0.2,0.25,0.3,0.35,0.45}-{0,105,555,1005,2755,5505,13505},0),2)+LOOKUP(AD$2/12,{0,1500.001,4500.001,9000.001,35000.001,55000.001,80000.001},{0.03,0.1,0.2,0.25,0.3,0.35,0.45})*AD$2-LOOKUP(AD$2/12,{0,1500.001,4500.001,9000.001,35000.001,55000.001,80000.001},{0,105,555,1005,2755,5505,13505})</f>
        <v>179970</v>
      </c>
      <c r="AE94" s="2">
        <f>12*ROUND(MAX(($B94-3500)*{0.03,0.1,0.2,0.25,0.3,0.35,0.45}-{0,105,555,1005,2755,5505,13505},0),2)+LOOKUP(AE$2/12,{0,1500.001,4500.001,9000.001,35000.001,55000.001,80000.001},{0.03,0.1,0.2,0.25,0.3,0.35,0.45})*AE$2-LOOKUP(AE$2/12,{0,1500.001,4500.001,9000.001,35000.001,55000.001,80000.001},{0,105,555,1005,2755,5505,13505})</f>
        <v>180000</v>
      </c>
      <c r="AF94" s="2">
        <f>12*ROUND(MAX(($B94-3500)*{0.03,0.1,0.2,0.25,0.3,0.35,0.45}-{0,105,555,1005,2755,5505,13505},0),2)+LOOKUP(AF$2/12,{0,1500.001,4500.001,9000.001,35000.001,55000.001,80000.001},{0.03,0.1,0.2,0.25,0.3,0.35,0.45})*AF$2-LOOKUP(AF$2/12,{0,1500.001,4500.001,9000.001,35000.001,55000.001,80000.001},{0,105,555,1005,2755,5505,13505})</f>
        <v>180030</v>
      </c>
      <c r="AG94" s="2">
        <f>12*ROUND(MAX(($B94-3500)*{0.03,0.1,0.2,0.25,0.3,0.35,0.45}-{0,105,555,1005,2755,5505,13505},0),2)+LOOKUP(AG$2/12,{0,1500.001,4500.001,9000.001,35000.001,55000.001,80000.001},{0.03,0.1,0.2,0.25,0.3,0.35,0.45})*AG$2-LOOKUP(AG$2/12,{0,1500.001,4500.001,9000.001,35000.001,55000.001,80000.001},{0,105,555,1005,2755,5505,13505})</f>
        <v>180060</v>
      </c>
      <c r="AH94" s="2">
        <f>12*ROUND(MAX(($B94-3500)*{0.03,0.1,0.2,0.25,0.3,0.35,0.45}-{0,105,555,1005,2755,5505,13505},0),2)+LOOKUP(AH$2/12,{0,1500.001,4500.001,9000.001,35000.001,55000.001,80000.001},{0.03,0.1,0.2,0.25,0.3,0.35,0.45})*AH$2-LOOKUP(AH$2/12,{0,1500.001,4500.001,9000.001,35000.001,55000.001,80000.001},{0,105,555,1005,2755,5505,13505})</f>
        <v>180090</v>
      </c>
      <c r="AI94" s="2">
        <f>12*ROUND(MAX(($B94-3500)*{0.03,0.1,0.2,0.25,0.3,0.35,0.45}-{0,105,555,1005,2755,5505,13505},0),2)+LOOKUP(AI$2/12,{0,1500.001,4500.001,9000.001,35000.001,55000.001,80000.001},{0.03,0.1,0.2,0.25,0.3,0.35,0.45})*AI$2-LOOKUP(AI$2/12,{0,1500.001,4500.001,9000.001,35000.001,55000.001,80000.001},{0,105,555,1005,2755,5505,13505})</f>
        <v>180120</v>
      </c>
      <c r="AJ94" s="2">
        <f>12*ROUND(MAX(($B94-3500)*{0.03,0.1,0.2,0.25,0.3,0.35,0.45}-{0,105,555,1005,2755,5505,13505},0),2)+LOOKUP(AJ$2/12,{0,1500.001,4500.001,9000.001,35000.001,55000.001,80000.001},{0.03,0.1,0.2,0.25,0.3,0.35,0.45})*AJ$2-LOOKUP(AJ$2/12,{0,1500.001,4500.001,9000.001,35000.001,55000.001,80000.001},{0,105,555,1005,2755,5505,13505})</f>
        <v>180150</v>
      </c>
      <c r="AK94" s="2">
        <f>12*ROUND(MAX(($B94-3500)*{0.03,0.1,0.2,0.25,0.3,0.35,0.45}-{0,105,555,1005,2755,5505,13505},0),2)+LOOKUP(AK$2/12,{0,1500.001,4500.001,9000.001,35000.001,55000.001,80000.001},{0.03,0.1,0.2,0.25,0.3,0.35,0.45})*AK$2-LOOKUP(AK$2/12,{0,1500.001,4500.001,9000.001,35000.001,55000.001,80000.001},{0,105,555,1005,2755,5505,13505})</f>
        <v>180180</v>
      </c>
      <c r="AL94" s="2">
        <f>12*ROUND(MAX(($B94-3500)*{0.03,0.1,0.2,0.25,0.3,0.35,0.45}-{0,105,555,1005,2755,5505,13505},0),2)+LOOKUP(AL$2/12,{0,1500.001,4500.001,9000.001,35000.001,55000.001,80000.001},{0.03,0.1,0.2,0.25,0.3,0.35,0.45})*AL$2-LOOKUP(AL$2/12,{0,1500.001,4500.001,9000.001,35000.001,55000.001,80000.001},{0,105,555,1005,2755,5505,13505})</f>
        <v>181435</v>
      </c>
      <c r="AM94" s="2">
        <f>12*ROUND(MAX(($B94-3500)*{0.03,0.1,0.2,0.25,0.3,0.35,0.45}-{0,105,555,1005,2755,5505,13505},0),2)+LOOKUP(AM$2/12,{0,1500.001,4500.001,9000.001,35000.001,55000.001,80000.001},{0.03,0.1,0.2,0.25,0.3,0.35,0.45})*AM$2-LOOKUP(AM$2/12,{0,1500.001,4500.001,9000.001,35000.001,55000.001,80000.001},{0,105,555,1005,2755,5505,13505})</f>
        <v>181535</v>
      </c>
      <c r="AN94" s="2">
        <f>12*ROUND(MAX(($B94-3500)*{0.03,0.1,0.2,0.25,0.3,0.35,0.45}-{0,105,555,1005,2755,5505,13505},0),2)+LOOKUP(AN$2/12,{0,1500.001,4500.001,9000.001,35000.001,55000.001,80000.001},{0.03,0.1,0.2,0.25,0.3,0.35,0.45})*AN$2-LOOKUP(AN$2/12,{0,1500.001,4500.001,9000.001,35000.001,55000.001,80000.001},{0,105,555,1005,2755,5505,13505})</f>
        <v>181735</v>
      </c>
      <c r="AO94" s="2">
        <f>12*ROUND(MAX(($B94-3500)*{0.03,0.1,0.2,0.25,0.3,0.35,0.45}-{0,105,555,1005,2755,5505,13505},0),2)+LOOKUP(AO$2/12,{0,1500.001,4500.001,9000.001,35000.001,55000.001,80000.001},{0.03,0.1,0.2,0.25,0.3,0.35,0.45})*AO$2-LOOKUP(AO$2/12,{0,1500.001,4500.001,9000.001,35000.001,55000.001,80000.001},{0,105,555,1005,2755,5505,13505})</f>
        <v>181935</v>
      </c>
      <c r="AP94" s="2">
        <f>12*ROUND(MAX(($B94-3500)*{0.03,0.1,0.2,0.25,0.3,0.35,0.45}-{0,105,555,1005,2755,5505,13505},0),2)+LOOKUP(AP$2/12,{0,1500.001,4500.001,9000.001,35000.001,55000.001,80000.001},{0.03,0.1,0.2,0.25,0.3,0.35,0.45})*AP$2-LOOKUP(AP$2/12,{0,1500.001,4500.001,9000.001,35000.001,55000.001,80000.001},{0,105,555,1005,2755,5505,13505})</f>
        <v>182135</v>
      </c>
      <c r="AQ94" s="2">
        <f>12*ROUND(MAX(($B94-3500)*{0.03,0.1,0.2,0.25,0.3,0.35,0.45}-{0,105,555,1005,2755,5505,13505},0),2)+LOOKUP(AQ$2/12,{0,1500.001,4500.001,9000.001,35000.001,55000.001,80000.001},{0.03,0.1,0.2,0.25,0.3,0.35,0.45})*AQ$2-LOOKUP(AQ$2/12,{0,1500.001,4500.001,9000.001,35000.001,55000.001,80000.001},{0,105,555,1005,2755,5505,13505})</f>
        <v>182335</v>
      </c>
      <c r="AR94" s="2">
        <f>12*ROUND(MAX(($B94-3500)*{0.03,0.1,0.2,0.25,0.3,0.35,0.45}-{0,105,555,1005,2755,5505,13505},0),2)+LOOKUP(AR$2/12,{0,1500.001,4500.001,9000.001,35000.001,55000.001,80000.001},{0.03,0.1,0.2,0.25,0.3,0.35,0.45})*AR$2-LOOKUP(AR$2/12,{0,1500.001,4500.001,9000.001,35000.001,55000.001,80000.001},{0,105,555,1005,2755,5505,13505})</f>
        <v>182535</v>
      </c>
      <c r="AS94" s="2">
        <f>12*ROUND(MAX(($B94-3500)*{0.03,0.1,0.2,0.25,0.3,0.35,0.45}-{0,105,555,1005,2755,5505,13505},0),2)+LOOKUP(AS$2/12,{0,1500.001,4500.001,9000.001,35000.001,55000.001,80000.001},{0.03,0.1,0.2,0.25,0.3,0.35,0.45})*AS$2-LOOKUP(AS$2/12,{0,1500.001,4500.001,9000.001,35000.001,55000.001,80000.001},{0,105,555,1005,2755,5505,13505})</f>
        <v>183035</v>
      </c>
      <c r="AT94" s="12">
        <f>12*ROUND(MAX(($B94-3500)*{0.03,0.1,0.2,0.25,0.3,0.35,0.45}-{0,105,555,1005,2755,5505,13505},0),2)+LOOKUP(AT$2/12,{0,1500.001,4500.001,9000.001,35000.001,55000.001,80000.001},{0.03,0.1,0.2,0.25,0.3,0.35,0.45})*AT$2-LOOKUP(AT$2/12,{0,1500.001,4500.001,9000.001,35000.001,55000.001,80000.001},{0,105,555,1005,2755,5505,13505})</f>
        <v>183535</v>
      </c>
      <c r="AU94" s="2">
        <f>12*ROUND(MAX(($B94-3500)*{0.03,0.1,0.2,0.25,0.3,0.35,0.45}-{0,105,555,1005,2755,5505,13505},0),2)+LOOKUP(AU$2/12,{0,1500.001,4500.001,9000.001,35000.001,55000.001,80000.001},{0.03,0.1,0.2,0.25,0.3,0.35,0.45})*AU$2-LOOKUP(AU$2/12,{0,1500.001,4500.001,9000.001,35000.001,55000.001,80000.001},{0,105,555,1005,2755,5505,13505})</f>
        <v>184035</v>
      </c>
      <c r="AV94" s="2">
        <f>12*ROUND(MAX(($B94-3500)*{0.03,0.1,0.2,0.25,0.3,0.35,0.45}-{0,105,555,1005,2755,5505,13505},0),2)+LOOKUP(AV$2/12,{0,1500.001,4500.001,9000.001,35000.001,55000.001,80000.001},{0.03,0.1,0.2,0.25,0.3,0.35,0.45})*AV$2-LOOKUP(AV$2/12,{0,1500.001,4500.001,9000.001,35000.001,55000.001,80000.001},{0,105,555,1005,2755,5505,13505})</f>
        <v>184535</v>
      </c>
      <c r="AW94" s="2">
        <f>12*ROUND(MAX(($B94-3500)*{0.03,0.1,0.2,0.25,0.3,0.35,0.45}-{0,105,555,1005,2755,5505,13505},0),2)+LOOKUP(AW$2/12,{0,1500.001,4500.001,9000.001,35000.001,55000.001,80000.001},{0.03,0.1,0.2,0.25,0.3,0.35,0.45})*AW$2-LOOKUP(AW$2/12,{0,1500.001,4500.001,9000.001,35000.001,55000.001,80000.001},{0,105,555,1005,2755,5505,13505})</f>
        <v>190085</v>
      </c>
      <c r="AX94" s="2">
        <f>12*ROUND(MAX(($B94-3500)*{0.03,0.1,0.2,0.25,0.3,0.35,0.45}-{0,105,555,1005,2755,5505,13505},0),2)+LOOKUP(AX$2/12,{0,1500.001,4500.001,9000.001,35000.001,55000.001,80000.001},{0.03,0.1,0.2,0.25,0.3,0.35,0.45})*AX$2-LOOKUP(AX$2/12,{0,1500.001,4500.001,9000.001,35000.001,55000.001,80000.001},{0,105,555,1005,2755,5505,13505})</f>
        <v>191085</v>
      </c>
      <c r="AY94" s="2">
        <f>12*ROUND(MAX(($B94-3500)*{0.03,0.1,0.2,0.25,0.3,0.35,0.45}-{0,105,555,1005,2755,5505,13505},0),2)+LOOKUP(AY$2/12,{0,1500.001,4500.001,9000.001,35000.001,55000.001,80000.001},{0.03,0.1,0.2,0.25,0.3,0.35,0.45})*AY$2-LOOKUP(AY$2/12,{0,1500.001,4500.001,9000.001,35000.001,55000.001,80000.001},{0,105,555,1005,2755,5505,13505})</f>
        <v>192085</v>
      </c>
      <c r="AZ94" s="2">
        <f>12*ROUND(MAX(($B94-3500)*{0.03,0.1,0.2,0.25,0.3,0.35,0.45}-{0,105,555,1005,2755,5505,13505},0),2)+LOOKUP(AZ$2/12,{0,1500.001,4500.001,9000.001,35000.001,55000.001,80000.001},{0.03,0.1,0.2,0.25,0.3,0.35,0.45})*AZ$2-LOOKUP(AZ$2/12,{0,1500.001,4500.001,9000.001,35000.001,55000.001,80000.001},{0,105,555,1005,2755,5505,13505})</f>
        <v>193085</v>
      </c>
      <c r="BA94" s="2">
        <f>12*ROUND(MAX(($B94-3500)*{0.03,0.1,0.2,0.25,0.3,0.35,0.45}-{0,105,555,1005,2755,5505,13505},0),2)+LOOKUP(BA$2/12,{0,1500.001,4500.001,9000.001,35000.001,55000.001,80000.001},{0.03,0.1,0.2,0.25,0.3,0.35,0.45})*BA$2-LOOKUP(BA$2/12,{0,1500.001,4500.001,9000.001,35000.001,55000.001,80000.001},{0,105,555,1005,2755,5505,13505})</f>
        <v>194085</v>
      </c>
      <c r="BB94" s="2">
        <f>12*ROUND(MAX(($B94-3500)*{0.03,0.1,0.2,0.25,0.3,0.35,0.45}-{0,105,555,1005,2755,5505,13505},0),2)+LOOKUP(BB$2/12,{0,1500.001,4500.001,9000.001,35000.001,55000.001,80000.001},{0.03,0.1,0.2,0.25,0.3,0.35,0.45})*BB$2-LOOKUP(BB$2/12,{0,1500.001,4500.001,9000.001,35000.001,55000.001,80000.001},{0,105,555,1005,2755,5505,13505})</f>
        <v>195085</v>
      </c>
      <c r="BC94" s="2">
        <f>12*ROUND(MAX(($B94-3500)*{0.03,0.1,0.2,0.25,0.3,0.35,0.45}-{0,105,555,1005,2755,5505,13505},0),2)+LOOKUP(BC$2/12,{0,1500.001,4500.001,9000.001,35000.001,55000.001,80000.001},{0.03,0.1,0.2,0.25,0.3,0.35,0.45})*BC$2-LOOKUP(BC$2/12,{0,1500.001,4500.001,9000.001,35000.001,55000.001,80000.001},{0,105,555,1005,2755,5505,13505})</f>
        <v>196085</v>
      </c>
      <c r="BD94" s="2">
        <f>12*ROUND(MAX(($B94-3500)*{0.03,0.1,0.2,0.25,0.3,0.35,0.45}-{0,105,555,1005,2755,5505,13505},0),2)+LOOKUP(BD$2/12,{0,1500.001,4500.001,9000.001,35000.001,55000.001,80000.001},{0.03,0.1,0.2,0.25,0.3,0.35,0.45})*BD$2-LOOKUP(BD$2/12,{0,1500.001,4500.001,9000.001,35000.001,55000.001,80000.001},{0,105,555,1005,2755,5505,13505})</f>
        <v>197085</v>
      </c>
      <c r="BE94" s="2">
        <f>12*ROUND(MAX(($B94-3500)*{0.03,0.1,0.2,0.25,0.3,0.35,0.45}-{0,105,555,1005,2755,5505,13505},0),2)+LOOKUP(BE$2/12,{0,1500.001,4500.001,9000.001,35000.001,55000.001,80000.001},{0.03,0.1,0.2,0.25,0.3,0.35,0.45})*BE$2-LOOKUP(BE$2/12,{0,1500.001,4500.001,9000.001,35000.001,55000.001,80000.001},{0,105,555,1005,2755,5505,13505})</f>
        <v>198085</v>
      </c>
      <c r="BF94" s="2">
        <f>12*ROUND(MAX(($B94-3500)*{0.03,0.1,0.2,0.25,0.3,0.35,0.45}-{0,105,555,1005,2755,5505,13505},0),2)+LOOKUP(BF$2/12,{0,1500.001,4500.001,9000.001,35000.001,55000.001,80000.001},{0.03,0.1,0.2,0.25,0.3,0.35,0.45})*BF$2-LOOKUP(BF$2/12,{0,1500.001,4500.001,9000.001,35000.001,55000.001,80000.001},{0,105,555,1005,2755,5505,13505})</f>
        <v>199085</v>
      </c>
    </row>
    <row r="95" spans="1:58">
      <c r="A95" s="21"/>
      <c r="B95" s="22">
        <v>64000</v>
      </c>
      <c r="C95" s="27">
        <f>12*ROUND(MAX(($B95-3500)*{0.03,0.1,0.2,0.25,0.3,0.35,0.45}-{0,105,555,1005,2755,5505,13505},0),2)+LOOKUP(C$2/12,{0,1500.001,4500.001,9000.001,35000.001,55000.001,80000.001},{0.03,0.1,0.2,0.25,0.3,0.35,0.45})*C$2-LOOKUP(C$2/12,{0,1500.001,4500.001,9000.001,35000.001,55000.001,80000.001},{0,105,555,1005,2755,5505,13505})</f>
        <v>188040</v>
      </c>
      <c r="D95" s="27">
        <f>12*ROUND(MAX(($B95-3500)*{0.03,0.1,0.2,0.25,0.3,0.35,0.45}-{0,105,555,1005,2755,5505,13505},0),2)+LOOKUP(D$2/12,{0,1500.001,4500.001,9000.001,35000.001,55000.001,80000.001},{0.03,0.1,0.2,0.25,0.3,0.35,0.45})*D$2-LOOKUP(D$2/12,{0,1500.001,4500.001,9000.001,35000.001,55000.001,80000.001},{0,105,555,1005,2755,5505,13505})</f>
        <v>188046</v>
      </c>
      <c r="E95" s="27">
        <f>12*ROUND(MAX(($B95-3500)*{0.03,0.1,0.2,0.25,0.3,0.35,0.45}-{0,105,555,1005,2755,5505,13505},0),2)+LOOKUP(E$2/12,{0,1500.001,4500.001,9000.001,35000.001,55000.001,80000.001},{0.03,0.1,0.2,0.25,0.3,0.35,0.45})*E$2-LOOKUP(E$2/12,{0,1500.001,4500.001,9000.001,35000.001,55000.001,80000.001},{0,105,555,1005,2755,5505,13505})</f>
        <v>188052</v>
      </c>
      <c r="F95" s="27">
        <f>12*ROUND(MAX(($B95-3500)*{0.03,0.1,0.2,0.25,0.3,0.35,0.45}-{0,105,555,1005,2755,5505,13505},0),2)+LOOKUP(F$2/12,{0,1500.001,4500.001,9000.001,35000.001,55000.001,80000.001},{0.03,0.1,0.2,0.25,0.3,0.35,0.45})*F$2-LOOKUP(F$2/12,{0,1500.001,4500.001,9000.001,35000.001,55000.001,80000.001},{0,105,555,1005,2755,5505,13505})</f>
        <v>188058</v>
      </c>
      <c r="G95" s="27">
        <f>12*ROUND(MAX(($B95-3500)*{0.03,0.1,0.2,0.25,0.3,0.35,0.45}-{0,105,555,1005,2755,5505,13505},0),2)+LOOKUP(G$2/12,{0,1500.001,4500.001,9000.001,35000.001,55000.001,80000.001},{0.03,0.1,0.2,0.25,0.3,0.35,0.45})*G$2-LOOKUP(G$2/12,{0,1500.001,4500.001,9000.001,35000.001,55000.001,80000.001},{0,105,555,1005,2755,5505,13505})</f>
        <v>188064</v>
      </c>
      <c r="H95" s="27">
        <f>12*ROUND(MAX(($B95-3500)*{0.03,0.1,0.2,0.25,0.3,0.35,0.45}-{0,105,555,1005,2755,5505,13505},0),2)+LOOKUP(H$2/12,{0,1500.001,4500.001,9000.001,35000.001,55000.001,80000.001},{0.03,0.1,0.2,0.25,0.3,0.35,0.45})*H$2-LOOKUP(H$2/12,{0,1500.001,4500.001,9000.001,35000.001,55000.001,80000.001},{0,105,555,1005,2755,5505,13505})</f>
        <v>188070</v>
      </c>
      <c r="I95" s="27">
        <f>12*ROUND(MAX(($B95-3500)*{0.03,0.1,0.2,0.25,0.3,0.35,0.45}-{0,105,555,1005,2755,5505,13505},0),2)+LOOKUP(I$2/12,{0,1500.001,4500.001,9000.001,35000.001,55000.001,80000.001},{0.03,0.1,0.2,0.25,0.3,0.35,0.45})*I$2-LOOKUP(I$2/12,{0,1500.001,4500.001,9000.001,35000.001,55000.001,80000.001},{0,105,555,1005,2755,5505,13505})</f>
        <v>188076</v>
      </c>
      <c r="J95" s="27">
        <f>12*ROUND(MAX(($B95-3500)*{0.03,0.1,0.2,0.25,0.3,0.35,0.45}-{0,105,555,1005,2755,5505,13505},0),2)+LOOKUP(J$2/12,{0,1500.001,4500.001,9000.001,35000.001,55000.001,80000.001},{0.03,0.1,0.2,0.25,0.3,0.35,0.45})*J$2-LOOKUP(J$2/12,{0,1500.001,4500.001,9000.001,35000.001,55000.001,80000.001},{0,105,555,1005,2755,5505,13505})</f>
        <v>188082</v>
      </c>
      <c r="K95" s="27">
        <f>12*ROUND(MAX(($B95-3500)*{0.03,0.1,0.2,0.25,0.3,0.35,0.45}-{0,105,555,1005,2755,5505,13505},0),2)+LOOKUP(K$2/12,{0,1500.001,4500.001,9000.001,35000.001,55000.001,80000.001},{0.03,0.1,0.2,0.25,0.3,0.35,0.45})*K$2-LOOKUP(K$2/12,{0,1500.001,4500.001,9000.001,35000.001,55000.001,80000.001},{0,105,555,1005,2755,5505,13505})</f>
        <v>188088</v>
      </c>
      <c r="L95" s="27">
        <f>12*ROUND(MAX(($B95-3500)*{0.03,0.1,0.2,0.25,0.3,0.35,0.45}-{0,105,555,1005,2755,5505,13505},0),2)+LOOKUP(L$2/12,{0,1500.001,4500.001,9000.001,35000.001,55000.001,80000.001},{0.03,0.1,0.2,0.25,0.3,0.35,0.45})*L$2-LOOKUP(L$2/12,{0,1500.001,4500.001,9000.001,35000.001,55000.001,80000.001},{0,105,555,1005,2755,5505,13505})</f>
        <v>188094</v>
      </c>
      <c r="M95" s="13">
        <f>12*ROUND(MAX(($B95-3500)*{0.03,0.1,0.2,0.25,0.3,0.35,0.45}-{0,105,555,1005,2755,5505,13505},0),2)+LOOKUP(M$2/12,{0,1500.001,4500.001,9000.001,35000.001,55000.001,80000.001},{0.03,0.1,0.2,0.25,0.3,0.35,0.45})*M$2-LOOKUP(M$2/12,{0,1500.001,4500.001,9000.001,35000.001,55000.001,80000.001},{0,105,555,1005,2755,5505,13505})</f>
        <v>188100</v>
      </c>
      <c r="N95" s="27">
        <f>12*ROUND(MAX(($B95-3500)*{0.03,0.1,0.2,0.25,0.3,0.35,0.45}-{0,105,555,1005,2755,5505,13505},0),2)+LOOKUP(N$2/12,{0,1500.001,4500.001,9000.001,35000.001,55000.001,80000.001},{0.03,0.1,0.2,0.25,0.3,0.35,0.45})*N$2-LOOKUP(N$2/12,{0,1500.001,4500.001,9000.001,35000.001,55000.001,80000.001},{0,105,555,1005,2755,5505,13505})</f>
        <v>188115</v>
      </c>
      <c r="O95" s="27">
        <f>12*ROUND(MAX(($B95-3500)*{0.03,0.1,0.2,0.25,0.3,0.35,0.45}-{0,105,555,1005,2755,5505,13505},0),2)+LOOKUP(O$2/12,{0,1500.001,4500.001,9000.001,35000.001,55000.001,80000.001},{0.03,0.1,0.2,0.25,0.3,0.35,0.45})*O$2-LOOKUP(O$2/12,{0,1500.001,4500.001,9000.001,35000.001,55000.001,80000.001},{0,105,555,1005,2755,5505,13505})</f>
        <v>188130</v>
      </c>
      <c r="P95" s="27">
        <f>12*ROUND(MAX(($B95-3500)*{0.03,0.1,0.2,0.25,0.3,0.35,0.45}-{0,105,555,1005,2755,5505,13505},0),2)+LOOKUP(P$2/12,{0,1500.001,4500.001,9000.001,35000.001,55000.001,80000.001},{0.03,0.1,0.2,0.25,0.3,0.35,0.45})*P$2-LOOKUP(P$2/12,{0,1500.001,4500.001,9000.001,35000.001,55000.001,80000.001},{0,105,555,1005,2755,5505,13505})</f>
        <v>188145</v>
      </c>
      <c r="Q95" s="27">
        <f>12*ROUND(MAX(($B95-3500)*{0.03,0.1,0.2,0.25,0.3,0.35,0.45}-{0,105,555,1005,2755,5505,13505},0),2)+LOOKUP(Q$2/12,{0,1500.001,4500.001,9000.001,35000.001,55000.001,80000.001},{0.03,0.1,0.2,0.25,0.3,0.35,0.45})*Q$2-LOOKUP(Q$2/12,{0,1500.001,4500.001,9000.001,35000.001,55000.001,80000.001},{0,105,555,1005,2755,5505,13505})</f>
        <v>188160</v>
      </c>
      <c r="R95" s="27">
        <f>12*ROUND(MAX(($B95-3500)*{0.03,0.1,0.2,0.25,0.3,0.35,0.45}-{0,105,555,1005,2755,5505,13505},0),2)+LOOKUP(R$2/12,{0,1500.001,4500.001,9000.001,35000.001,55000.001,80000.001},{0.03,0.1,0.2,0.25,0.3,0.35,0.45})*R$2-LOOKUP(R$2/12,{0,1500.001,4500.001,9000.001,35000.001,55000.001,80000.001},{0,105,555,1005,2755,5505,13505})</f>
        <v>188175</v>
      </c>
      <c r="S95" s="27">
        <f>12*ROUND(MAX(($B95-3500)*{0.03,0.1,0.2,0.25,0.3,0.35,0.45}-{0,105,555,1005,2755,5505,13505},0),2)+LOOKUP(S$2/12,{0,1500.001,4500.001,9000.001,35000.001,55000.001,80000.001},{0.03,0.1,0.2,0.25,0.3,0.35,0.45})*S$2-LOOKUP(S$2/12,{0,1500.001,4500.001,9000.001,35000.001,55000.001,80000.001},{0,105,555,1005,2755,5505,13505})</f>
        <v>188190</v>
      </c>
      <c r="T95" s="2">
        <f>12*ROUND(MAX(($B95-3500)*{0.03,0.1,0.2,0.25,0.3,0.35,0.45}-{0,105,555,1005,2755,5505,13505},0),2)+LOOKUP(T$2/12,{0,1500.001,4500.001,9000.001,35000.001,55000.001,80000.001},{0.03,0.1,0.2,0.25,0.3,0.35,0.45})*T$2-LOOKUP(T$2/12,{0,1500.001,4500.001,9000.001,35000.001,55000.001,80000.001},{0,105,555,1005,2755,5505,13505})</f>
        <v>188205</v>
      </c>
      <c r="U95" s="2">
        <f>12*ROUND(MAX(($B95-3500)*{0.03,0.1,0.2,0.25,0.3,0.35,0.45}-{0,105,555,1005,2755,5505,13505},0),2)+LOOKUP(U$2/12,{0,1500.001,4500.001,9000.001,35000.001,55000.001,80000.001},{0.03,0.1,0.2,0.25,0.3,0.35,0.45})*U$2-LOOKUP(U$2/12,{0,1500.001,4500.001,9000.001,35000.001,55000.001,80000.001},{0,105,555,1005,2755,5505,13505})</f>
        <v>188220</v>
      </c>
      <c r="V95" s="2">
        <f>12*ROUND(MAX(($B95-3500)*{0.03,0.1,0.2,0.25,0.3,0.35,0.45}-{0,105,555,1005,2755,5505,13505},0),2)+LOOKUP(V$2/12,{0,1500.001,4500.001,9000.001,35000.001,55000.001,80000.001},{0.03,0.1,0.2,0.25,0.3,0.35,0.45})*V$2-LOOKUP(V$2/12,{0,1500.001,4500.001,9000.001,35000.001,55000.001,80000.001},{0,105,555,1005,2755,5505,13505})</f>
        <v>188235</v>
      </c>
      <c r="W95" s="2">
        <f>12*ROUND(MAX(($B95-3500)*{0.03,0.1,0.2,0.25,0.3,0.35,0.45}-{0,105,555,1005,2755,5505,13505},0),2)+LOOKUP(W$2/12,{0,1500.001,4500.001,9000.001,35000.001,55000.001,80000.001},{0.03,0.1,0.2,0.25,0.3,0.35,0.45})*W$2-LOOKUP(W$2/12,{0,1500.001,4500.001,9000.001,35000.001,55000.001,80000.001},{0,105,555,1005,2755,5505,13505})</f>
        <v>188250</v>
      </c>
      <c r="X95" s="2">
        <f>12*ROUND(MAX(($B95-3500)*{0.03,0.1,0.2,0.25,0.3,0.35,0.45}-{0,105,555,1005,2755,5505,13505},0),2)+LOOKUP(X$2/12,{0,1500.001,4500.001,9000.001,35000.001,55000.001,80000.001},{0.03,0.1,0.2,0.25,0.3,0.35,0.45})*X$2-LOOKUP(X$2/12,{0,1500.001,4500.001,9000.001,35000.001,55000.001,80000.001},{0,105,555,1005,2755,5505,13505})</f>
        <v>188265</v>
      </c>
      <c r="Y95" s="2">
        <f>12*ROUND(MAX(($B95-3500)*{0.03,0.1,0.2,0.25,0.3,0.35,0.45}-{0,105,555,1005,2755,5505,13505},0),2)+LOOKUP(Y$2/12,{0,1500.001,4500.001,9000.001,35000.001,55000.001,80000.001},{0.03,0.1,0.2,0.25,0.3,0.35,0.45})*Y$2-LOOKUP(Y$2/12,{0,1500.001,4500.001,9000.001,35000.001,55000.001,80000.001},{0,105,555,1005,2755,5505,13505})</f>
        <v>188280</v>
      </c>
      <c r="Z95" s="2">
        <f>12*ROUND(MAX(($B95-3500)*{0.03,0.1,0.2,0.25,0.3,0.35,0.45}-{0,105,555,1005,2755,5505,13505},0),2)+LOOKUP(Z$2/12,{0,1500.001,4500.001,9000.001,35000.001,55000.001,80000.001},{0.03,0.1,0.2,0.25,0.3,0.35,0.45})*Z$2-LOOKUP(Z$2/12,{0,1500.001,4500.001,9000.001,35000.001,55000.001,80000.001},{0,105,555,1005,2755,5505,13505})</f>
        <v>188295</v>
      </c>
      <c r="AA95" s="2">
        <f>12*ROUND(MAX(($B95-3500)*{0.03,0.1,0.2,0.25,0.3,0.35,0.45}-{0,105,555,1005,2755,5505,13505},0),2)+LOOKUP(AA$2/12,{0,1500.001,4500.001,9000.001,35000.001,55000.001,80000.001},{0.03,0.1,0.2,0.25,0.3,0.35,0.45})*AA$2-LOOKUP(AA$2/12,{0,1500.001,4500.001,9000.001,35000.001,55000.001,80000.001},{0,105,555,1005,2755,5505,13505})</f>
        <v>188310</v>
      </c>
      <c r="AB95" s="2">
        <f>12*ROUND(MAX(($B95-3500)*{0.03,0.1,0.2,0.25,0.3,0.35,0.45}-{0,105,555,1005,2755,5505,13505},0),2)+LOOKUP(AB$2/12,{0,1500.001,4500.001,9000.001,35000.001,55000.001,80000.001},{0.03,0.1,0.2,0.25,0.3,0.35,0.45})*AB$2-LOOKUP(AB$2/12,{0,1500.001,4500.001,9000.001,35000.001,55000.001,80000.001},{0,105,555,1005,2755,5505,13505})</f>
        <v>188325</v>
      </c>
      <c r="AC95" s="12">
        <f>12*ROUND(MAX(($B95-3500)*{0.03,0.1,0.2,0.25,0.3,0.35,0.45}-{0,105,555,1005,2755,5505,13505},0),2)+LOOKUP(AC$2/12,{0,1500.001,4500.001,9000.001,35000.001,55000.001,80000.001},{0.03,0.1,0.2,0.25,0.3,0.35,0.45})*AC$2-LOOKUP(AC$2/12,{0,1500.001,4500.001,9000.001,35000.001,55000.001,80000.001},{0,105,555,1005,2755,5505,13505})</f>
        <v>188340</v>
      </c>
      <c r="AD95" s="2">
        <f>12*ROUND(MAX(($B95-3500)*{0.03,0.1,0.2,0.25,0.3,0.35,0.45}-{0,105,555,1005,2755,5505,13505},0),2)+LOOKUP(AD$2/12,{0,1500.001,4500.001,9000.001,35000.001,55000.001,80000.001},{0.03,0.1,0.2,0.25,0.3,0.35,0.45})*AD$2-LOOKUP(AD$2/12,{0,1500.001,4500.001,9000.001,35000.001,55000.001,80000.001},{0,105,555,1005,2755,5505,13505})</f>
        <v>188370</v>
      </c>
      <c r="AE95" s="2">
        <f>12*ROUND(MAX(($B95-3500)*{0.03,0.1,0.2,0.25,0.3,0.35,0.45}-{0,105,555,1005,2755,5505,13505},0),2)+LOOKUP(AE$2/12,{0,1500.001,4500.001,9000.001,35000.001,55000.001,80000.001},{0.03,0.1,0.2,0.25,0.3,0.35,0.45})*AE$2-LOOKUP(AE$2/12,{0,1500.001,4500.001,9000.001,35000.001,55000.001,80000.001},{0,105,555,1005,2755,5505,13505})</f>
        <v>188400</v>
      </c>
      <c r="AF95" s="2">
        <f>12*ROUND(MAX(($B95-3500)*{0.03,0.1,0.2,0.25,0.3,0.35,0.45}-{0,105,555,1005,2755,5505,13505},0),2)+LOOKUP(AF$2/12,{0,1500.001,4500.001,9000.001,35000.001,55000.001,80000.001},{0.03,0.1,0.2,0.25,0.3,0.35,0.45})*AF$2-LOOKUP(AF$2/12,{0,1500.001,4500.001,9000.001,35000.001,55000.001,80000.001},{0,105,555,1005,2755,5505,13505})</f>
        <v>188430</v>
      </c>
      <c r="AG95" s="2">
        <f>12*ROUND(MAX(($B95-3500)*{0.03,0.1,0.2,0.25,0.3,0.35,0.45}-{0,105,555,1005,2755,5505,13505},0),2)+LOOKUP(AG$2/12,{0,1500.001,4500.001,9000.001,35000.001,55000.001,80000.001},{0.03,0.1,0.2,0.25,0.3,0.35,0.45})*AG$2-LOOKUP(AG$2/12,{0,1500.001,4500.001,9000.001,35000.001,55000.001,80000.001},{0,105,555,1005,2755,5505,13505})</f>
        <v>188460</v>
      </c>
      <c r="AH95" s="2">
        <f>12*ROUND(MAX(($B95-3500)*{0.03,0.1,0.2,0.25,0.3,0.35,0.45}-{0,105,555,1005,2755,5505,13505},0),2)+LOOKUP(AH$2/12,{0,1500.001,4500.001,9000.001,35000.001,55000.001,80000.001},{0.03,0.1,0.2,0.25,0.3,0.35,0.45})*AH$2-LOOKUP(AH$2/12,{0,1500.001,4500.001,9000.001,35000.001,55000.001,80000.001},{0,105,555,1005,2755,5505,13505})</f>
        <v>188490</v>
      </c>
      <c r="AI95" s="2">
        <f>12*ROUND(MAX(($B95-3500)*{0.03,0.1,0.2,0.25,0.3,0.35,0.45}-{0,105,555,1005,2755,5505,13505},0),2)+LOOKUP(AI$2/12,{0,1500.001,4500.001,9000.001,35000.001,55000.001,80000.001},{0.03,0.1,0.2,0.25,0.3,0.35,0.45})*AI$2-LOOKUP(AI$2/12,{0,1500.001,4500.001,9000.001,35000.001,55000.001,80000.001},{0,105,555,1005,2755,5505,13505})</f>
        <v>188520</v>
      </c>
      <c r="AJ95" s="2">
        <f>12*ROUND(MAX(($B95-3500)*{0.03,0.1,0.2,0.25,0.3,0.35,0.45}-{0,105,555,1005,2755,5505,13505},0),2)+LOOKUP(AJ$2/12,{0,1500.001,4500.001,9000.001,35000.001,55000.001,80000.001},{0.03,0.1,0.2,0.25,0.3,0.35,0.45})*AJ$2-LOOKUP(AJ$2/12,{0,1500.001,4500.001,9000.001,35000.001,55000.001,80000.001},{0,105,555,1005,2755,5505,13505})</f>
        <v>188550</v>
      </c>
      <c r="AK95" s="2">
        <f>12*ROUND(MAX(($B95-3500)*{0.03,0.1,0.2,0.25,0.3,0.35,0.45}-{0,105,555,1005,2755,5505,13505},0),2)+LOOKUP(AK$2/12,{0,1500.001,4500.001,9000.001,35000.001,55000.001,80000.001},{0.03,0.1,0.2,0.25,0.3,0.35,0.45})*AK$2-LOOKUP(AK$2/12,{0,1500.001,4500.001,9000.001,35000.001,55000.001,80000.001},{0,105,555,1005,2755,5505,13505})</f>
        <v>188580</v>
      </c>
      <c r="AL95" s="2">
        <f>12*ROUND(MAX(($B95-3500)*{0.03,0.1,0.2,0.25,0.3,0.35,0.45}-{0,105,555,1005,2755,5505,13505},0),2)+LOOKUP(AL$2/12,{0,1500.001,4500.001,9000.001,35000.001,55000.001,80000.001},{0.03,0.1,0.2,0.25,0.3,0.35,0.45})*AL$2-LOOKUP(AL$2/12,{0,1500.001,4500.001,9000.001,35000.001,55000.001,80000.001},{0,105,555,1005,2755,5505,13505})</f>
        <v>189835</v>
      </c>
      <c r="AM95" s="2">
        <f>12*ROUND(MAX(($B95-3500)*{0.03,0.1,0.2,0.25,0.3,0.35,0.45}-{0,105,555,1005,2755,5505,13505},0),2)+LOOKUP(AM$2/12,{0,1500.001,4500.001,9000.001,35000.001,55000.001,80000.001},{0.03,0.1,0.2,0.25,0.3,0.35,0.45})*AM$2-LOOKUP(AM$2/12,{0,1500.001,4500.001,9000.001,35000.001,55000.001,80000.001},{0,105,555,1005,2755,5505,13505})</f>
        <v>189935</v>
      </c>
      <c r="AN95" s="2">
        <f>12*ROUND(MAX(($B95-3500)*{0.03,0.1,0.2,0.25,0.3,0.35,0.45}-{0,105,555,1005,2755,5505,13505},0),2)+LOOKUP(AN$2/12,{0,1500.001,4500.001,9000.001,35000.001,55000.001,80000.001},{0.03,0.1,0.2,0.25,0.3,0.35,0.45})*AN$2-LOOKUP(AN$2/12,{0,1500.001,4500.001,9000.001,35000.001,55000.001,80000.001},{0,105,555,1005,2755,5505,13505})</f>
        <v>190135</v>
      </c>
      <c r="AO95" s="2">
        <f>12*ROUND(MAX(($B95-3500)*{0.03,0.1,0.2,0.25,0.3,0.35,0.45}-{0,105,555,1005,2755,5505,13505},0),2)+LOOKUP(AO$2/12,{0,1500.001,4500.001,9000.001,35000.001,55000.001,80000.001},{0.03,0.1,0.2,0.25,0.3,0.35,0.45})*AO$2-LOOKUP(AO$2/12,{0,1500.001,4500.001,9000.001,35000.001,55000.001,80000.001},{0,105,555,1005,2755,5505,13505})</f>
        <v>190335</v>
      </c>
      <c r="AP95" s="2">
        <f>12*ROUND(MAX(($B95-3500)*{0.03,0.1,0.2,0.25,0.3,0.35,0.45}-{0,105,555,1005,2755,5505,13505},0),2)+LOOKUP(AP$2/12,{0,1500.001,4500.001,9000.001,35000.001,55000.001,80000.001},{0.03,0.1,0.2,0.25,0.3,0.35,0.45})*AP$2-LOOKUP(AP$2/12,{0,1500.001,4500.001,9000.001,35000.001,55000.001,80000.001},{0,105,555,1005,2755,5505,13505})</f>
        <v>190535</v>
      </c>
      <c r="AQ95" s="2">
        <f>12*ROUND(MAX(($B95-3500)*{0.03,0.1,0.2,0.25,0.3,0.35,0.45}-{0,105,555,1005,2755,5505,13505},0),2)+LOOKUP(AQ$2/12,{0,1500.001,4500.001,9000.001,35000.001,55000.001,80000.001},{0.03,0.1,0.2,0.25,0.3,0.35,0.45})*AQ$2-LOOKUP(AQ$2/12,{0,1500.001,4500.001,9000.001,35000.001,55000.001,80000.001},{0,105,555,1005,2755,5505,13505})</f>
        <v>190735</v>
      </c>
      <c r="AR95" s="2">
        <f>12*ROUND(MAX(($B95-3500)*{0.03,0.1,0.2,0.25,0.3,0.35,0.45}-{0,105,555,1005,2755,5505,13505},0),2)+LOOKUP(AR$2/12,{0,1500.001,4500.001,9000.001,35000.001,55000.001,80000.001},{0.03,0.1,0.2,0.25,0.3,0.35,0.45})*AR$2-LOOKUP(AR$2/12,{0,1500.001,4500.001,9000.001,35000.001,55000.001,80000.001},{0,105,555,1005,2755,5505,13505})</f>
        <v>190935</v>
      </c>
      <c r="AS95" s="2">
        <f>12*ROUND(MAX(($B95-3500)*{0.03,0.1,0.2,0.25,0.3,0.35,0.45}-{0,105,555,1005,2755,5505,13505},0),2)+LOOKUP(AS$2/12,{0,1500.001,4500.001,9000.001,35000.001,55000.001,80000.001},{0.03,0.1,0.2,0.25,0.3,0.35,0.45})*AS$2-LOOKUP(AS$2/12,{0,1500.001,4500.001,9000.001,35000.001,55000.001,80000.001},{0,105,555,1005,2755,5505,13505})</f>
        <v>191435</v>
      </c>
      <c r="AT95" s="12">
        <f>12*ROUND(MAX(($B95-3500)*{0.03,0.1,0.2,0.25,0.3,0.35,0.45}-{0,105,555,1005,2755,5505,13505},0),2)+LOOKUP(AT$2/12,{0,1500.001,4500.001,9000.001,35000.001,55000.001,80000.001},{0.03,0.1,0.2,0.25,0.3,0.35,0.45})*AT$2-LOOKUP(AT$2/12,{0,1500.001,4500.001,9000.001,35000.001,55000.001,80000.001},{0,105,555,1005,2755,5505,13505})</f>
        <v>191935</v>
      </c>
      <c r="AU95" s="2">
        <f>12*ROUND(MAX(($B95-3500)*{0.03,0.1,0.2,0.25,0.3,0.35,0.45}-{0,105,555,1005,2755,5505,13505},0),2)+LOOKUP(AU$2/12,{0,1500.001,4500.001,9000.001,35000.001,55000.001,80000.001},{0.03,0.1,0.2,0.25,0.3,0.35,0.45})*AU$2-LOOKUP(AU$2/12,{0,1500.001,4500.001,9000.001,35000.001,55000.001,80000.001},{0,105,555,1005,2755,5505,13505})</f>
        <v>192435</v>
      </c>
      <c r="AV95" s="2">
        <f>12*ROUND(MAX(($B95-3500)*{0.03,0.1,0.2,0.25,0.3,0.35,0.45}-{0,105,555,1005,2755,5505,13505},0),2)+LOOKUP(AV$2/12,{0,1500.001,4500.001,9000.001,35000.001,55000.001,80000.001},{0.03,0.1,0.2,0.25,0.3,0.35,0.45})*AV$2-LOOKUP(AV$2/12,{0,1500.001,4500.001,9000.001,35000.001,55000.001,80000.001},{0,105,555,1005,2755,5505,13505})</f>
        <v>192935</v>
      </c>
      <c r="AW95" s="2">
        <f>12*ROUND(MAX(($B95-3500)*{0.03,0.1,0.2,0.25,0.3,0.35,0.45}-{0,105,555,1005,2755,5505,13505},0),2)+LOOKUP(AW$2/12,{0,1500.001,4500.001,9000.001,35000.001,55000.001,80000.001},{0.03,0.1,0.2,0.25,0.3,0.35,0.45})*AW$2-LOOKUP(AW$2/12,{0,1500.001,4500.001,9000.001,35000.001,55000.001,80000.001},{0,105,555,1005,2755,5505,13505})</f>
        <v>198485</v>
      </c>
      <c r="AX95" s="2">
        <f>12*ROUND(MAX(($B95-3500)*{0.03,0.1,0.2,0.25,0.3,0.35,0.45}-{0,105,555,1005,2755,5505,13505},0),2)+LOOKUP(AX$2/12,{0,1500.001,4500.001,9000.001,35000.001,55000.001,80000.001},{0.03,0.1,0.2,0.25,0.3,0.35,0.45})*AX$2-LOOKUP(AX$2/12,{0,1500.001,4500.001,9000.001,35000.001,55000.001,80000.001},{0,105,555,1005,2755,5505,13505})</f>
        <v>199485</v>
      </c>
      <c r="AY95" s="2">
        <f>12*ROUND(MAX(($B95-3500)*{0.03,0.1,0.2,0.25,0.3,0.35,0.45}-{0,105,555,1005,2755,5505,13505},0),2)+LOOKUP(AY$2/12,{0,1500.001,4500.001,9000.001,35000.001,55000.001,80000.001},{0.03,0.1,0.2,0.25,0.3,0.35,0.45})*AY$2-LOOKUP(AY$2/12,{0,1500.001,4500.001,9000.001,35000.001,55000.001,80000.001},{0,105,555,1005,2755,5505,13505})</f>
        <v>200485</v>
      </c>
      <c r="AZ95" s="2">
        <f>12*ROUND(MAX(($B95-3500)*{0.03,0.1,0.2,0.25,0.3,0.35,0.45}-{0,105,555,1005,2755,5505,13505},0),2)+LOOKUP(AZ$2/12,{0,1500.001,4500.001,9000.001,35000.001,55000.001,80000.001},{0.03,0.1,0.2,0.25,0.3,0.35,0.45})*AZ$2-LOOKUP(AZ$2/12,{0,1500.001,4500.001,9000.001,35000.001,55000.001,80000.001},{0,105,555,1005,2755,5505,13505})</f>
        <v>201485</v>
      </c>
      <c r="BA95" s="2">
        <f>12*ROUND(MAX(($B95-3500)*{0.03,0.1,0.2,0.25,0.3,0.35,0.45}-{0,105,555,1005,2755,5505,13505},0),2)+LOOKUP(BA$2/12,{0,1500.001,4500.001,9000.001,35000.001,55000.001,80000.001},{0.03,0.1,0.2,0.25,0.3,0.35,0.45})*BA$2-LOOKUP(BA$2/12,{0,1500.001,4500.001,9000.001,35000.001,55000.001,80000.001},{0,105,555,1005,2755,5505,13505})</f>
        <v>202485</v>
      </c>
      <c r="BB95" s="2">
        <f>12*ROUND(MAX(($B95-3500)*{0.03,0.1,0.2,0.25,0.3,0.35,0.45}-{0,105,555,1005,2755,5505,13505},0),2)+LOOKUP(BB$2/12,{0,1500.001,4500.001,9000.001,35000.001,55000.001,80000.001},{0.03,0.1,0.2,0.25,0.3,0.35,0.45})*BB$2-LOOKUP(BB$2/12,{0,1500.001,4500.001,9000.001,35000.001,55000.001,80000.001},{0,105,555,1005,2755,5505,13505})</f>
        <v>203485</v>
      </c>
      <c r="BC95" s="2">
        <f>12*ROUND(MAX(($B95-3500)*{0.03,0.1,0.2,0.25,0.3,0.35,0.45}-{0,105,555,1005,2755,5505,13505},0),2)+LOOKUP(BC$2/12,{0,1500.001,4500.001,9000.001,35000.001,55000.001,80000.001},{0.03,0.1,0.2,0.25,0.3,0.35,0.45})*BC$2-LOOKUP(BC$2/12,{0,1500.001,4500.001,9000.001,35000.001,55000.001,80000.001},{0,105,555,1005,2755,5505,13505})</f>
        <v>204485</v>
      </c>
      <c r="BD95" s="2">
        <f>12*ROUND(MAX(($B95-3500)*{0.03,0.1,0.2,0.25,0.3,0.35,0.45}-{0,105,555,1005,2755,5505,13505},0),2)+LOOKUP(BD$2/12,{0,1500.001,4500.001,9000.001,35000.001,55000.001,80000.001},{0.03,0.1,0.2,0.25,0.3,0.35,0.45})*BD$2-LOOKUP(BD$2/12,{0,1500.001,4500.001,9000.001,35000.001,55000.001,80000.001},{0,105,555,1005,2755,5505,13505})</f>
        <v>205485</v>
      </c>
      <c r="BE95" s="2">
        <f>12*ROUND(MAX(($B95-3500)*{0.03,0.1,0.2,0.25,0.3,0.35,0.45}-{0,105,555,1005,2755,5505,13505},0),2)+LOOKUP(BE$2/12,{0,1500.001,4500.001,9000.001,35000.001,55000.001,80000.001},{0.03,0.1,0.2,0.25,0.3,0.35,0.45})*BE$2-LOOKUP(BE$2/12,{0,1500.001,4500.001,9000.001,35000.001,55000.001,80000.001},{0,105,555,1005,2755,5505,13505})</f>
        <v>206485</v>
      </c>
      <c r="BF95" s="2">
        <f>12*ROUND(MAX(($B95-3500)*{0.03,0.1,0.2,0.25,0.3,0.35,0.45}-{0,105,555,1005,2755,5505,13505},0),2)+LOOKUP(BF$2/12,{0,1500.001,4500.001,9000.001,35000.001,55000.001,80000.001},{0.03,0.1,0.2,0.25,0.3,0.35,0.45})*BF$2-LOOKUP(BF$2/12,{0,1500.001,4500.001,9000.001,35000.001,55000.001,80000.001},{0,105,555,1005,2755,5505,13505})</f>
        <v>207485</v>
      </c>
    </row>
    <row r="96" spans="1:58">
      <c r="A96" s="21"/>
      <c r="B96" s="22">
        <v>66000</v>
      </c>
      <c r="C96" s="27">
        <f>12*ROUND(MAX(($B96-3500)*{0.03,0.1,0.2,0.25,0.3,0.35,0.45}-{0,105,555,1005,2755,5505,13505},0),2)+LOOKUP(C$2/12,{0,1500.001,4500.001,9000.001,35000.001,55000.001,80000.001},{0.03,0.1,0.2,0.25,0.3,0.35,0.45})*C$2-LOOKUP(C$2/12,{0,1500.001,4500.001,9000.001,35000.001,55000.001,80000.001},{0,105,555,1005,2755,5505,13505})</f>
        <v>196440</v>
      </c>
      <c r="D96" s="27">
        <f>12*ROUND(MAX(($B96-3500)*{0.03,0.1,0.2,0.25,0.3,0.35,0.45}-{0,105,555,1005,2755,5505,13505},0),2)+LOOKUP(D$2/12,{0,1500.001,4500.001,9000.001,35000.001,55000.001,80000.001},{0.03,0.1,0.2,0.25,0.3,0.35,0.45})*D$2-LOOKUP(D$2/12,{0,1500.001,4500.001,9000.001,35000.001,55000.001,80000.001},{0,105,555,1005,2755,5505,13505})</f>
        <v>196446</v>
      </c>
      <c r="E96" s="27">
        <f>12*ROUND(MAX(($B96-3500)*{0.03,0.1,0.2,0.25,0.3,0.35,0.45}-{0,105,555,1005,2755,5505,13505},0),2)+LOOKUP(E$2/12,{0,1500.001,4500.001,9000.001,35000.001,55000.001,80000.001},{0.03,0.1,0.2,0.25,0.3,0.35,0.45})*E$2-LOOKUP(E$2/12,{0,1500.001,4500.001,9000.001,35000.001,55000.001,80000.001},{0,105,555,1005,2755,5505,13505})</f>
        <v>196452</v>
      </c>
      <c r="F96" s="27">
        <f>12*ROUND(MAX(($B96-3500)*{0.03,0.1,0.2,0.25,0.3,0.35,0.45}-{0,105,555,1005,2755,5505,13505},0),2)+LOOKUP(F$2/12,{0,1500.001,4500.001,9000.001,35000.001,55000.001,80000.001},{0.03,0.1,0.2,0.25,0.3,0.35,0.45})*F$2-LOOKUP(F$2/12,{0,1500.001,4500.001,9000.001,35000.001,55000.001,80000.001},{0,105,555,1005,2755,5505,13505})</f>
        <v>196458</v>
      </c>
      <c r="G96" s="27">
        <f>12*ROUND(MAX(($B96-3500)*{0.03,0.1,0.2,0.25,0.3,0.35,0.45}-{0,105,555,1005,2755,5505,13505},0),2)+LOOKUP(G$2/12,{0,1500.001,4500.001,9000.001,35000.001,55000.001,80000.001},{0.03,0.1,0.2,0.25,0.3,0.35,0.45})*G$2-LOOKUP(G$2/12,{0,1500.001,4500.001,9000.001,35000.001,55000.001,80000.001},{0,105,555,1005,2755,5505,13505})</f>
        <v>196464</v>
      </c>
      <c r="H96" s="27">
        <f>12*ROUND(MAX(($B96-3500)*{0.03,0.1,0.2,0.25,0.3,0.35,0.45}-{0,105,555,1005,2755,5505,13505},0),2)+LOOKUP(H$2/12,{0,1500.001,4500.001,9000.001,35000.001,55000.001,80000.001},{0.03,0.1,0.2,0.25,0.3,0.35,0.45})*H$2-LOOKUP(H$2/12,{0,1500.001,4500.001,9000.001,35000.001,55000.001,80000.001},{0,105,555,1005,2755,5505,13505})</f>
        <v>196470</v>
      </c>
      <c r="I96" s="27">
        <f>12*ROUND(MAX(($B96-3500)*{0.03,0.1,0.2,0.25,0.3,0.35,0.45}-{0,105,555,1005,2755,5505,13505},0),2)+LOOKUP(I$2/12,{0,1500.001,4500.001,9000.001,35000.001,55000.001,80000.001},{0.03,0.1,0.2,0.25,0.3,0.35,0.45})*I$2-LOOKUP(I$2/12,{0,1500.001,4500.001,9000.001,35000.001,55000.001,80000.001},{0,105,555,1005,2755,5505,13505})</f>
        <v>196476</v>
      </c>
      <c r="J96" s="27">
        <f>12*ROUND(MAX(($B96-3500)*{0.03,0.1,0.2,0.25,0.3,0.35,0.45}-{0,105,555,1005,2755,5505,13505},0),2)+LOOKUP(J$2/12,{0,1500.001,4500.001,9000.001,35000.001,55000.001,80000.001},{0.03,0.1,0.2,0.25,0.3,0.35,0.45})*J$2-LOOKUP(J$2/12,{0,1500.001,4500.001,9000.001,35000.001,55000.001,80000.001},{0,105,555,1005,2755,5505,13505})</f>
        <v>196482</v>
      </c>
      <c r="K96" s="27">
        <f>12*ROUND(MAX(($B96-3500)*{0.03,0.1,0.2,0.25,0.3,0.35,0.45}-{0,105,555,1005,2755,5505,13505},0),2)+LOOKUP(K$2/12,{0,1500.001,4500.001,9000.001,35000.001,55000.001,80000.001},{0.03,0.1,0.2,0.25,0.3,0.35,0.45})*K$2-LOOKUP(K$2/12,{0,1500.001,4500.001,9000.001,35000.001,55000.001,80000.001},{0,105,555,1005,2755,5505,13505})</f>
        <v>196488</v>
      </c>
      <c r="L96" s="27">
        <f>12*ROUND(MAX(($B96-3500)*{0.03,0.1,0.2,0.25,0.3,0.35,0.45}-{0,105,555,1005,2755,5505,13505},0),2)+LOOKUP(L$2/12,{0,1500.001,4500.001,9000.001,35000.001,55000.001,80000.001},{0.03,0.1,0.2,0.25,0.3,0.35,0.45})*L$2-LOOKUP(L$2/12,{0,1500.001,4500.001,9000.001,35000.001,55000.001,80000.001},{0,105,555,1005,2755,5505,13505})</f>
        <v>196494</v>
      </c>
      <c r="M96" s="13">
        <f>12*ROUND(MAX(($B96-3500)*{0.03,0.1,0.2,0.25,0.3,0.35,0.45}-{0,105,555,1005,2755,5505,13505},0),2)+LOOKUP(M$2/12,{0,1500.001,4500.001,9000.001,35000.001,55000.001,80000.001},{0.03,0.1,0.2,0.25,0.3,0.35,0.45})*M$2-LOOKUP(M$2/12,{0,1500.001,4500.001,9000.001,35000.001,55000.001,80000.001},{0,105,555,1005,2755,5505,13505})</f>
        <v>196500</v>
      </c>
      <c r="N96" s="27">
        <f>12*ROUND(MAX(($B96-3500)*{0.03,0.1,0.2,0.25,0.3,0.35,0.45}-{0,105,555,1005,2755,5505,13505},0),2)+LOOKUP(N$2/12,{0,1500.001,4500.001,9000.001,35000.001,55000.001,80000.001},{0.03,0.1,0.2,0.25,0.3,0.35,0.45})*N$2-LOOKUP(N$2/12,{0,1500.001,4500.001,9000.001,35000.001,55000.001,80000.001},{0,105,555,1005,2755,5505,13505})</f>
        <v>196515</v>
      </c>
      <c r="O96" s="27">
        <f>12*ROUND(MAX(($B96-3500)*{0.03,0.1,0.2,0.25,0.3,0.35,0.45}-{0,105,555,1005,2755,5505,13505},0),2)+LOOKUP(O$2/12,{0,1500.001,4500.001,9000.001,35000.001,55000.001,80000.001},{0.03,0.1,0.2,0.25,0.3,0.35,0.45})*O$2-LOOKUP(O$2/12,{0,1500.001,4500.001,9000.001,35000.001,55000.001,80000.001},{0,105,555,1005,2755,5505,13505})</f>
        <v>196530</v>
      </c>
      <c r="P96" s="27">
        <f>12*ROUND(MAX(($B96-3500)*{0.03,0.1,0.2,0.25,0.3,0.35,0.45}-{0,105,555,1005,2755,5505,13505},0),2)+LOOKUP(P$2/12,{0,1500.001,4500.001,9000.001,35000.001,55000.001,80000.001},{0.03,0.1,0.2,0.25,0.3,0.35,0.45})*P$2-LOOKUP(P$2/12,{0,1500.001,4500.001,9000.001,35000.001,55000.001,80000.001},{0,105,555,1005,2755,5505,13505})</f>
        <v>196545</v>
      </c>
      <c r="Q96" s="27">
        <f>12*ROUND(MAX(($B96-3500)*{0.03,0.1,0.2,0.25,0.3,0.35,0.45}-{0,105,555,1005,2755,5505,13505},0),2)+LOOKUP(Q$2/12,{0,1500.001,4500.001,9000.001,35000.001,55000.001,80000.001},{0.03,0.1,0.2,0.25,0.3,0.35,0.45})*Q$2-LOOKUP(Q$2/12,{0,1500.001,4500.001,9000.001,35000.001,55000.001,80000.001},{0,105,555,1005,2755,5505,13505})</f>
        <v>196560</v>
      </c>
      <c r="R96" s="27">
        <f>12*ROUND(MAX(($B96-3500)*{0.03,0.1,0.2,0.25,0.3,0.35,0.45}-{0,105,555,1005,2755,5505,13505},0),2)+LOOKUP(R$2/12,{0,1500.001,4500.001,9000.001,35000.001,55000.001,80000.001},{0.03,0.1,0.2,0.25,0.3,0.35,0.45})*R$2-LOOKUP(R$2/12,{0,1500.001,4500.001,9000.001,35000.001,55000.001,80000.001},{0,105,555,1005,2755,5505,13505})</f>
        <v>196575</v>
      </c>
      <c r="S96" s="27">
        <f>12*ROUND(MAX(($B96-3500)*{0.03,0.1,0.2,0.25,0.3,0.35,0.45}-{0,105,555,1005,2755,5505,13505},0),2)+LOOKUP(S$2/12,{0,1500.001,4500.001,9000.001,35000.001,55000.001,80000.001},{0.03,0.1,0.2,0.25,0.3,0.35,0.45})*S$2-LOOKUP(S$2/12,{0,1500.001,4500.001,9000.001,35000.001,55000.001,80000.001},{0,105,555,1005,2755,5505,13505})</f>
        <v>196590</v>
      </c>
      <c r="T96" s="2">
        <f>12*ROUND(MAX(($B96-3500)*{0.03,0.1,0.2,0.25,0.3,0.35,0.45}-{0,105,555,1005,2755,5505,13505},0),2)+LOOKUP(T$2/12,{0,1500.001,4500.001,9000.001,35000.001,55000.001,80000.001},{0.03,0.1,0.2,0.25,0.3,0.35,0.45})*T$2-LOOKUP(T$2/12,{0,1500.001,4500.001,9000.001,35000.001,55000.001,80000.001},{0,105,555,1005,2755,5505,13505})</f>
        <v>196605</v>
      </c>
      <c r="U96" s="2">
        <f>12*ROUND(MAX(($B96-3500)*{0.03,0.1,0.2,0.25,0.3,0.35,0.45}-{0,105,555,1005,2755,5505,13505},0),2)+LOOKUP(U$2/12,{0,1500.001,4500.001,9000.001,35000.001,55000.001,80000.001},{0.03,0.1,0.2,0.25,0.3,0.35,0.45})*U$2-LOOKUP(U$2/12,{0,1500.001,4500.001,9000.001,35000.001,55000.001,80000.001},{0,105,555,1005,2755,5505,13505})</f>
        <v>196620</v>
      </c>
      <c r="V96" s="2">
        <f>12*ROUND(MAX(($B96-3500)*{0.03,0.1,0.2,0.25,0.3,0.35,0.45}-{0,105,555,1005,2755,5505,13505},0),2)+LOOKUP(V$2/12,{0,1500.001,4500.001,9000.001,35000.001,55000.001,80000.001},{0.03,0.1,0.2,0.25,0.3,0.35,0.45})*V$2-LOOKUP(V$2/12,{0,1500.001,4500.001,9000.001,35000.001,55000.001,80000.001},{0,105,555,1005,2755,5505,13505})</f>
        <v>196635</v>
      </c>
      <c r="W96" s="2">
        <f>12*ROUND(MAX(($B96-3500)*{0.03,0.1,0.2,0.25,0.3,0.35,0.45}-{0,105,555,1005,2755,5505,13505},0),2)+LOOKUP(W$2/12,{0,1500.001,4500.001,9000.001,35000.001,55000.001,80000.001},{0.03,0.1,0.2,0.25,0.3,0.35,0.45})*W$2-LOOKUP(W$2/12,{0,1500.001,4500.001,9000.001,35000.001,55000.001,80000.001},{0,105,555,1005,2755,5505,13505})</f>
        <v>196650</v>
      </c>
      <c r="X96" s="2">
        <f>12*ROUND(MAX(($B96-3500)*{0.03,0.1,0.2,0.25,0.3,0.35,0.45}-{0,105,555,1005,2755,5505,13505},0),2)+LOOKUP(X$2/12,{0,1500.001,4500.001,9000.001,35000.001,55000.001,80000.001},{0.03,0.1,0.2,0.25,0.3,0.35,0.45})*X$2-LOOKUP(X$2/12,{0,1500.001,4500.001,9000.001,35000.001,55000.001,80000.001},{0,105,555,1005,2755,5505,13505})</f>
        <v>196665</v>
      </c>
      <c r="Y96" s="2">
        <f>12*ROUND(MAX(($B96-3500)*{0.03,0.1,0.2,0.25,0.3,0.35,0.45}-{0,105,555,1005,2755,5505,13505},0),2)+LOOKUP(Y$2/12,{0,1500.001,4500.001,9000.001,35000.001,55000.001,80000.001},{0.03,0.1,0.2,0.25,0.3,0.35,0.45})*Y$2-LOOKUP(Y$2/12,{0,1500.001,4500.001,9000.001,35000.001,55000.001,80000.001},{0,105,555,1005,2755,5505,13505})</f>
        <v>196680</v>
      </c>
      <c r="Z96" s="2">
        <f>12*ROUND(MAX(($B96-3500)*{0.03,0.1,0.2,0.25,0.3,0.35,0.45}-{0,105,555,1005,2755,5505,13505},0),2)+LOOKUP(Z$2/12,{0,1500.001,4500.001,9000.001,35000.001,55000.001,80000.001},{0.03,0.1,0.2,0.25,0.3,0.35,0.45})*Z$2-LOOKUP(Z$2/12,{0,1500.001,4500.001,9000.001,35000.001,55000.001,80000.001},{0,105,555,1005,2755,5505,13505})</f>
        <v>196695</v>
      </c>
      <c r="AA96" s="2">
        <f>12*ROUND(MAX(($B96-3500)*{0.03,0.1,0.2,0.25,0.3,0.35,0.45}-{0,105,555,1005,2755,5505,13505},0),2)+LOOKUP(AA$2/12,{0,1500.001,4500.001,9000.001,35000.001,55000.001,80000.001},{0.03,0.1,0.2,0.25,0.3,0.35,0.45})*AA$2-LOOKUP(AA$2/12,{0,1500.001,4500.001,9000.001,35000.001,55000.001,80000.001},{0,105,555,1005,2755,5505,13505})</f>
        <v>196710</v>
      </c>
      <c r="AB96" s="2">
        <f>12*ROUND(MAX(($B96-3500)*{0.03,0.1,0.2,0.25,0.3,0.35,0.45}-{0,105,555,1005,2755,5505,13505},0),2)+LOOKUP(AB$2/12,{0,1500.001,4500.001,9000.001,35000.001,55000.001,80000.001},{0.03,0.1,0.2,0.25,0.3,0.35,0.45})*AB$2-LOOKUP(AB$2/12,{0,1500.001,4500.001,9000.001,35000.001,55000.001,80000.001},{0,105,555,1005,2755,5505,13505})</f>
        <v>196725</v>
      </c>
      <c r="AC96" s="12">
        <f>12*ROUND(MAX(($B96-3500)*{0.03,0.1,0.2,0.25,0.3,0.35,0.45}-{0,105,555,1005,2755,5505,13505},0),2)+LOOKUP(AC$2/12,{0,1500.001,4500.001,9000.001,35000.001,55000.001,80000.001},{0.03,0.1,0.2,0.25,0.3,0.35,0.45})*AC$2-LOOKUP(AC$2/12,{0,1500.001,4500.001,9000.001,35000.001,55000.001,80000.001},{0,105,555,1005,2755,5505,13505})</f>
        <v>196740</v>
      </c>
      <c r="AD96" s="2">
        <f>12*ROUND(MAX(($B96-3500)*{0.03,0.1,0.2,0.25,0.3,0.35,0.45}-{0,105,555,1005,2755,5505,13505},0),2)+LOOKUP(AD$2/12,{0,1500.001,4500.001,9000.001,35000.001,55000.001,80000.001},{0.03,0.1,0.2,0.25,0.3,0.35,0.45})*AD$2-LOOKUP(AD$2/12,{0,1500.001,4500.001,9000.001,35000.001,55000.001,80000.001},{0,105,555,1005,2755,5505,13505})</f>
        <v>196770</v>
      </c>
      <c r="AE96" s="2">
        <f>12*ROUND(MAX(($B96-3500)*{0.03,0.1,0.2,0.25,0.3,0.35,0.45}-{0,105,555,1005,2755,5505,13505},0),2)+LOOKUP(AE$2/12,{0,1500.001,4500.001,9000.001,35000.001,55000.001,80000.001},{0.03,0.1,0.2,0.25,0.3,0.35,0.45})*AE$2-LOOKUP(AE$2/12,{0,1500.001,4500.001,9000.001,35000.001,55000.001,80000.001},{0,105,555,1005,2755,5505,13505})</f>
        <v>196800</v>
      </c>
      <c r="AF96" s="2">
        <f>12*ROUND(MAX(($B96-3500)*{0.03,0.1,0.2,0.25,0.3,0.35,0.45}-{0,105,555,1005,2755,5505,13505},0),2)+LOOKUP(AF$2/12,{0,1500.001,4500.001,9000.001,35000.001,55000.001,80000.001},{0.03,0.1,0.2,0.25,0.3,0.35,0.45})*AF$2-LOOKUP(AF$2/12,{0,1500.001,4500.001,9000.001,35000.001,55000.001,80000.001},{0,105,555,1005,2755,5505,13505})</f>
        <v>196830</v>
      </c>
      <c r="AG96" s="2">
        <f>12*ROUND(MAX(($B96-3500)*{0.03,0.1,0.2,0.25,0.3,0.35,0.45}-{0,105,555,1005,2755,5505,13505},0),2)+LOOKUP(AG$2/12,{0,1500.001,4500.001,9000.001,35000.001,55000.001,80000.001},{0.03,0.1,0.2,0.25,0.3,0.35,0.45})*AG$2-LOOKUP(AG$2/12,{0,1500.001,4500.001,9000.001,35000.001,55000.001,80000.001},{0,105,555,1005,2755,5505,13505})</f>
        <v>196860</v>
      </c>
      <c r="AH96" s="2">
        <f>12*ROUND(MAX(($B96-3500)*{0.03,0.1,0.2,0.25,0.3,0.35,0.45}-{0,105,555,1005,2755,5505,13505},0),2)+LOOKUP(AH$2/12,{0,1500.001,4500.001,9000.001,35000.001,55000.001,80000.001},{0.03,0.1,0.2,0.25,0.3,0.35,0.45})*AH$2-LOOKUP(AH$2/12,{0,1500.001,4500.001,9000.001,35000.001,55000.001,80000.001},{0,105,555,1005,2755,5505,13505})</f>
        <v>196890</v>
      </c>
      <c r="AI96" s="2">
        <f>12*ROUND(MAX(($B96-3500)*{0.03,0.1,0.2,0.25,0.3,0.35,0.45}-{0,105,555,1005,2755,5505,13505},0),2)+LOOKUP(AI$2/12,{0,1500.001,4500.001,9000.001,35000.001,55000.001,80000.001},{0.03,0.1,0.2,0.25,0.3,0.35,0.45})*AI$2-LOOKUP(AI$2/12,{0,1500.001,4500.001,9000.001,35000.001,55000.001,80000.001},{0,105,555,1005,2755,5505,13505})</f>
        <v>196920</v>
      </c>
      <c r="AJ96" s="2">
        <f>12*ROUND(MAX(($B96-3500)*{0.03,0.1,0.2,0.25,0.3,0.35,0.45}-{0,105,555,1005,2755,5505,13505},0),2)+LOOKUP(AJ$2/12,{0,1500.001,4500.001,9000.001,35000.001,55000.001,80000.001},{0.03,0.1,0.2,0.25,0.3,0.35,0.45})*AJ$2-LOOKUP(AJ$2/12,{0,1500.001,4500.001,9000.001,35000.001,55000.001,80000.001},{0,105,555,1005,2755,5505,13505})</f>
        <v>196950</v>
      </c>
      <c r="AK96" s="2">
        <f>12*ROUND(MAX(($B96-3500)*{0.03,0.1,0.2,0.25,0.3,0.35,0.45}-{0,105,555,1005,2755,5505,13505},0),2)+LOOKUP(AK$2/12,{0,1500.001,4500.001,9000.001,35000.001,55000.001,80000.001},{0.03,0.1,0.2,0.25,0.3,0.35,0.45})*AK$2-LOOKUP(AK$2/12,{0,1500.001,4500.001,9000.001,35000.001,55000.001,80000.001},{0,105,555,1005,2755,5505,13505})</f>
        <v>196980</v>
      </c>
      <c r="AL96" s="2">
        <f>12*ROUND(MAX(($B96-3500)*{0.03,0.1,0.2,0.25,0.3,0.35,0.45}-{0,105,555,1005,2755,5505,13505},0),2)+LOOKUP(AL$2/12,{0,1500.001,4500.001,9000.001,35000.001,55000.001,80000.001},{0.03,0.1,0.2,0.25,0.3,0.35,0.45})*AL$2-LOOKUP(AL$2/12,{0,1500.001,4500.001,9000.001,35000.001,55000.001,80000.001},{0,105,555,1005,2755,5505,13505})</f>
        <v>198235</v>
      </c>
      <c r="AM96" s="2">
        <f>12*ROUND(MAX(($B96-3500)*{0.03,0.1,0.2,0.25,0.3,0.35,0.45}-{0,105,555,1005,2755,5505,13505},0),2)+LOOKUP(AM$2/12,{0,1500.001,4500.001,9000.001,35000.001,55000.001,80000.001},{0.03,0.1,0.2,0.25,0.3,0.35,0.45})*AM$2-LOOKUP(AM$2/12,{0,1500.001,4500.001,9000.001,35000.001,55000.001,80000.001},{0,105,555,1005,2755,5505,13505})</f>
        <v>198335</v>
      </c>
      <c r="AN96" s="2">
        <f>12*ROUND(MAX(($B96-3500)*{0.03,0.1,0.2,0.25,0.3,0.35,0.45}-{0,105,555,1005,2755,5505,13505},0),2)+LOOKUP(AN$2/12,{0,1500.001,4500.001,9000.001,35000.001,55000.001,80000.001},{0.03,0.1,0.2,0.25,0.3,0.35,0.45})*AN$2-LOOKUP(AN$2/12,{0,1500.001,4500.001,9000.001,35000.001,55000.001,80000.001},{0,105,555,1005,2755,5505,13505})</f>
        <v>198535</v>
      </c>
      <c r="AO96" s="2">
        <f>12*ROUND(MAX(($B96-3500)*{0.03,0.1,0.2,0.25,0.3,0.35,0.45}-{0,105,555,1005,2755,5505,13505},0),2)+LOOKUP(AO$2/12,{0,1500.001,4500.001,9000.001,35000.001,55000.001,80000.001},{0.03,0.1,0.2,0.25,0.3,0.35,0.45})*AO$2-LOOKUP(AO$2/12,{0,1500.001,4500.001,9000.001,35000.001,55000.001,80000.001},{0,105,555,1005,2755,5505,13505})</f>
        <v>198735</v>
      </c>
      <c r="AP96" s="2">
        <f>12*ROUND(MAX(($B96-3500)*{0.03,0.1,0.2,0.25,0.3,0.35,0.45}-{0,105,555,1005,2755,5505,13505},0),2)+LOOKUP(AP$2/12,{0,1500.001,4500.001,9000.001,35000.001,55000.001,80000.001},{0.03,0.1,0.2,0.25,0.3,0.35,0.45})*AP$2-LOOKUP(AP$2/12,{0,1500.001,4500.001,9000.001,35000.001,55000.001,80000.001},{0,105,555,1005,2755,5505,13505})</f>
        <v>198935</v>
      </c>
      <c r="AQ96" s="2">
        <f>12*ROUND(MAX(($B96-3500)*{0.03,0.1,0.2,0.25,0.3,0.35,0.45}-{0,105,555,1005,2755,5505,13505},0),2)+LOOKUP(AQ$2/12,{0,1500.001,4500.001,9000.001,35000.001,55000.001,80000.001},{0.03,0.1,0.2,0.25,0.3,0.35,0.45})*AQ$2-LOOKUP(AQ$2/12,{0,1500.001,4500.001,9000.001,35000.001,55000.001,80000.001},{0,105,555,1005,2755,5505,13505})</f>
        <v>199135</v>
      </c>
      <c r="AR96" s="2">
        <f>12*ROUND(MAX(($B96-3500)*{0.03,0.1,0.2,0.25,0.3,0.35,0.45}-{0,105,555,1005,2755,5505,13505},0),2)+LOOKUP(AR$2/12,{0,1500.001,4500.001,9000.001,35000.001,55000.001,80000.001},{0.03,0.1,0.2,0.25,0.3,0.35,0.45})*AR$2-LOOKUP(AR$2/12,{0,1500.001,4500.001,9000.001,35000.001,55000.001,80000.001},{0,105,555,1005,2755,5505,13505})</f>
        <v>199335</v>
      </c>
      <c r="AS96" s="2">
        <f>12*ROUND(MAX(($B96-3500)*{0.03,0.1,0.2,0.25,0.3,0.35,0.45}-{0,105,555,1005,2755,5505,13505},0),2)+LOOKUP(AS$2/12,{0,1500.001,4500.001,9000.001,35000.001,55000.001,80000.001},{0.03,0.1,0.2,0.25,0.3,0.35,0.45})*AS$2-LOOKUP(AS$2/12,{0,1500.001,4500.001,9000.001,35000.001,55000.001,80000.001},{0,105,555,1005,2755,5505,13505})</f>
        <v>199835</v>
      </c>
      <c r="AT96" s="12">
        <f>12*ROUND(MAX(($B96-3500)*{0.03,0.1,0.2,0.25,0.3,0.35,0.45}-{0,105,555,1005,2755,5505,13505},0),2)+LOOKUP(AT$2/12,{0,1500.001,4500.001,9000.001,35000.001,55000.001,80000.001},{0.03,0.1,0.2,0.25,0.3,0.35,0.45})*AT$2-LOOKUP(AT$2/12,{0,1500.001,4500.001,9000.001,35000.001,55000.001,80000.001},{0,105,555,1005,2755,5505,13505})</f>
        <v>200335</v>
      </c>
      <c r="AU96" s="2">
        <f>12*ROUND(MAX(($B96-3500)*{0.03,0.1,0.2,0.25,0.3,0.35,0.45}-{0,105,555,1005,2755,5505,13505},0),2)+LOOKUP(AU$2/12,{0,1500.001,4500.001,9000.001,35000.001,55000.001,80000.001},{0.03,0.1,0.2,0.25,0.3,0.35,0.45})*AU$2-LOOKUP(AU$2/12,{0,1500.001,4500.001,9000.001,35000.001,55000.001,80000.001},{0,105,555,1005,2755,5505,13505})</f>
        <v>200835</v>
      </c>
      <c r="AV96" s="2">
        <f>12*ROUND(MAX(($B96-3500)*{0.03,0.1,0.2,0.25,0.3,0.35,0.45}-{0,105,555,1005,2755,5505,13505},0),2)+LOOKUP(AV$2/12,{0,1500.001,4500.001,9000.001,35000.001,55000.001,80000.001},{0.03,0.1,0.2,0.25,0.3,0.35,0.45})*AV$2-LOOKUP(AV$2/12,{0,1500.001,4500.001,9000.001,35000.001,55000.001,80000.001},{0,105,555,1005,2755,5505,13505})</f>
        <v>201335</v>
      </c>
      <c r="AW96" s="2">
        <f>12*ROUND(MAX(($B96-3500)*{0.03,0.1,0.2,0.25,0.3,0.35,0.45}-{0,105,555,1005,2755,5505,13505},0),2)+LOOKUP(AW$2/12,{0,1500.001,4500.001,9000.001,35000.001,55000.001,80000.001},{0.03,0.1,0.2,0.25,0.3,0.35,0.45})*AW$2-LOOKUP(AW$2/12,{0,1500.001,4500.001,9000.001,35000.001,55000.001,80000.001},{0,105,555,1005,2755,5505,13505})</f>
        <v>206885</v>
      </c>
      <c r="AX96" s="2">
        <f>12*ROUND(MAX(($B96-3500)*{0.03,0.1,0.2,0.25,0.3,0.35,0.45}-{0,105,555,1005,2755,5505,13505},0),2)+LOOKUP(AX$2/12,{0,1500.001,4500.001,9000.001,35000.001,55000.001,80000.001},{0.03,0.1,0.2,0.25,0.3,0.35,0.45})*AX$2-LOOKUP(AX$2/12,{0,1500.001,4500.001,9000.001,35000.001,55000.001,80000.001},{0,105,555,1005,2755,5505,13505})</f>
        <v>207885</v>
      </c>
      <c r="AY96" s="2">
        <f>12*ROUND(MAX(($B96-3500)*{0.03,0.1,0.2,0.25,0.3,0.35,0.45}-{0,105,555,1005,2755,5505,13505},0),2)+LOOKUP(AY$2/12,{0,1500.001,4500.001,9000.001,35000.001,55000.001,80000.001},{0.03,0.1,0.2,0.25,0.3,0.35,0.45})*AY$2-LOOKUP(AY$2/12,{0,1500.001,4500.001,9000.001,35000.001,55000.001,80000.001},{0,105,555,1005,2755,5505,13505})</f>
        <v>208885</v>
      </c>
      <c r="AZ96" s="2">
        <f>12*ROUND(MAX(($B96-3500)*{0.03,0.1,0.2,0.25,0.3,0.35,0.45}-{0,105,555,1005,2755,5505,13505},0),2)+LOOKUP(AZ$2/12,{0,1500.001,4500.001,9000.001,35000.001,55000.001,80000.001},{0.03,0.1,0.2,0.25,0.3,0.35,0.45})*AZ$2-LOOKUP(AZ$2/12,{0,1500.001,4500.001,9000.001,35000.001,55000.001,80000.001},{0,105,555,1005,2755,5505,13505})</f>
        <v>209885</v>
      </c>
      <c r="BA96" s="2">
        <f>12*ROUND(MAX(($B96-3500)*{0.03,0.1,0.2,0.25,0.3,0.35,0.45}-{0,105,555,1005,2755,5505,13505},0),2)+LOOKUP(BA$2/12,{0,1500.001,4500.001,9000.001,35000.001,55000.001,80000.001},{0.03,0.1,0.2,0.25,0.3,0.35,0.45})*BA$2-LOOKUP(BA$2/12,{0,1500.001,4500.001,9000.001,35000.001,55000.001,80000.001},{0,105,555,1005,2755,5505,13505})</f>
        <v>210885</v>
      </c>
      <c r="BB96" s="2">
        <f>12*ROUND(MAX(($B96-3500)*{0.03,0.1,0.2,0.25,0.3,0.35,0.45}-{0,105,555,1005,2755,5505,13505},0),2)+LOOKUP(BB$2/12,{0,1500.001,4500.001,9000.001,35000.001,55000.001,80000.001},{0.03,0.1,0.2,0.25,0.3,0.35,0.45})*BB$2-LOOKUP(BB$2/12,{0,1500.001,4500.001,9000.001,35000.001,55000.001,80000.001},{0,105,555,1005,2755,5505,13505})</f>
        <v>211885</v>
      </c>
      <c r="BC96" s="2">
        <f>12*ROUND(MAX(($B96-3500)*{0.03,0.1,0.2,0.25,0.3,0.35,0.45}-{0,105,555,1005,2755,5505,13505},0),2)+LOOKUP(BC$2/12,{0,1500.001,4500.001,9000.001,35000.001,55000.001,80000.001},{0.03,0.1,0.2,0.25,0.3,0.35,0.45})*BC$2-LOOKUP(BC$2/12,{0,1500.001,4500.001,9000.001,35000.001,55000.001,80000.001},{0,105,555,1005,2755,5505,13505})</f>
        <v>212885</v>
      </c>
      <c r="BD96" s="2">
        <f>12*ROUND(MAX(($B96-3500)*{0.03,0.1,0.2,0.25,0.3,0.35,0.45}-{0,105,555,1005,2755,5505,13505},0),2)+LOOKUP(BD$2/12,{0,1500.001,4500.001,9000.001,35000.001,55000.001,80000.001},{0.03,0.1,0.2,0.25,0.3,0.35,0.45})*BD$2-LOOKUP(BD$2/12,{0,1500.001,4500.001,9000.001,35000.001,55000.001,80000.001},{0,105,555,1005,2755,5505,13505})</f>
        <v>213885</v>
      </c>
      <c r="BE96" s="2">
        <f>12*ROUND(MAX(($B96-3500)*{0.03,0.1,0.2,0.25,0.3,0.35,0.45}-{0,105,555,1005,2755,5505,13505},0),2)+LOOKUP(BE$2/12,{0,1500.001,4500.001,9000.001,35000.001,55000.001,80000.001},{0.03,0.1,0.2,0.25,0.3,0.35,0.45})*BE$2-LOOKUP(BE$2/12,{0,1500.001,4500.001,9000.001,35000.001,55000.001,80000.001},{0,105,555,1005,2755,5505,13505})</f>
        <v>214885</v>
      </c>
      <c r="BF96" s="2">
        <f>12*ROUND(MAX(($B96-3500)*{0.03,0.1,0.2,0.25,0.3,0.35,0.45}-{0,105,555,1005,2755,5505,13505},0),2)+LOOKUP(BF$2/12,{0,1500.001,4500.001,9000.001,35000.001,55000.001,80000.001},{0.03,0.1,0.2,0.25,0.3,0.35,0.45})*BF$2-LOOKUP(BF$2/12,{0,1500.001,4500.001,9000.001,35000.001,55000.001,80000.001},{0,105,555,1005,2755,5505,13505})</f>
        <v>215885</v>
      </c>
    </row>
    <row r="97" spans="1:58">
      <c r="A97" s="21"/>
      <c r="B97" s="22">
        <v>68000</v>
      </c>
      <c r="C97" s="27">
        <f>12*ROUND(MAX(($B97-3500)*{0.03,0.1,0.2,0.25,0.3,0.35,0.45}-{0,105,555,1005,2755,5505,13505},0),2)+LOOKUP(C$2/12,{0,1500.001,4500.001,9000.001,35000.001,55000.001,80000.001},{0.03,0.1,0.2,0.25,0.3,0.35,0.45})*C$2-LOOKUP(C$2/12,{0,1500.001,4500.001,9000.001,35000.001,55000.001,80000.001},{0,105,555,1005,2755,5505,13505})</f>
        <v>204840</v>
      </c>
      <c r="D97" s="27">
        <f>12*ROUND(MAX(($B97-3500)*{0.03,0.1,0.2,0.25,0.3,0.35,0.45}-{0,105,555,1005,2755,5505,13505},0),2)+LOOKUP(D$2/12,{0,1500.001,4500.001,9000.001,35000.001,55000.001,80000.001},{0.03,0.1,0.2,0.25,0.3,0.35,0.45})*D$2-LOOKUP(D$2/12,{0,1500.001,4500.001,9000.001,35000.001,55000.001,80000.001},{0,105,555,1005,2755,5505,13505})</f>
        <v>204846</v>
      </c>
      <c r="E97" s="27">
        <f>12*ROUND(MAX(($B97-3500)*{0.03,0.1,0.2,0.25,0.3,0.35,0.45}-{0,105,555,1005,2755,5505,13505},0),2)+LOOKUP(E$2/12,{0,1500.001,4500.001,9000.001,35000.001,55000.001,80000.001},{0.03,0.1,0.2,0.25,0.3,0.35,0.45})*E$2-LOOKUP(E$2/12,{0,1500.001,4500.001,9000.001,35000.001,55000.001,80000.001},{0,105,555,1005,2755,5505,13505})</f>
        <v>204852</v>
      </c>
      <c r="F97" s="27">
        <f>12*ROUND(MAX(($B97-3500)*{0.03,0.1,0.2,0.25,0.3,0.35,0.45}-{0,105,555,1005,2755,5505,13505},0),2)+LOOKUP(F$2/12,{0,1500.001,4500.001,9000.001,35000.001,55000.001,80000.001},{0.03,0.1,0.2,0.25,0.3,0.35,0.45})*F$2-LOOKUP(F$2/12,{0,1500.001,4500.001,9000.001,35000.001,55000.001,80000.001},{0,105,555,1005,2755,5505,13505})</f>
        <v>204858</v>
      </c>
      <c r="G97" s="27">
        <f>12*ROUND(MAX(($B97-3500)*{0.03,0.1,0.2,0.25,0.3,0.35,0.45}-{0,105,555,1005,2755,5505,13505},0),2)+LOOKUP(G$2/12,{0,1500.001,4500.001,9000.001,35000.001,55000.001,80000.001},{0.03,0.1,0.2,0.25,0.3,0.35,0.45})*G$2-LOOKUP(G$2/12,{0,1500.001,4500.001,9000.001,35000.001,55000.001,80000.001},{0,105,555,1005,2755,5505,13505})</f>
        <v>204864</v>
      </c>
      <c r="H97" s="27">
        <f>12*ROUND(MAX(($B97-3500)*{0.03,0.1,0.2,0.25,0.3,0.35,0.45}-{0,105,555,1005,2755,5505,13505},0),2)+LOOKUP(H$2/12,{0,1500.001,4500.001,9000.001,35000.001,55000.001,80000.001},{0.03,0.1,0.2,0.25,0.3,0.35,0.45})*H$2-LOOKUP(H$2/12,{0,1500.001,4500.001,9000.001,35000.001,55000.001,80000.001},{0,105,555,1005,2755,5505,13505})</f>
        <v>204870</v>
      </c>
      <c r="I97" s="27">
        <f>12*ROUND(MAX(($B97-3500)*{0.03,0.1,0.2,0.25,0.3,0.35,0.45}-{0,105,555,1005,2755,5505,13505},0),2)+LOOKUP(I$2/12,{0,1500.001,4500.001,9000.001,35000.001,55000.001,80000.001},{0.03,0.1,0.2,0.25,0.3,0.35,0.45})*I$2-LOOKUP(I$2/12,{0,1500.001,4500.001,9000.001,35000.001,55000.001,80000.001},{0,105,555,1005,2755,5505,13505})</f>
        <v>204876</v>
      </c>
      <c r="J97" s="27">
        <f>12*ROUND(MAX(($B97-3500)*{0.03,0.1,0.2,0.25,0.3,0.35,0.45}-{0,105,555,1005,2755,5505,13505},0),2)+LOOKUP(J$2/12,{0,1500.001,4500.001,9000.001,35000.001,55000.001,80000.001},{0.03,0.1,0.2,0.25,0.3,0.35,0.45})*J$2-LOOKUP(J$2/12,{0,1500.001,4500.001,9000.001,35000.001,55000.001,80000.001},{0,105,555,1005,2755,5505,13505})</f>
        <v>204882</v>
      </c>
      <c r="K97" s="27">
        <f>12*ROUND(MAX(($B97-3500)*{0.03,0.1,0.2,0.25,0.3,0.35,0.45}-{0,105,555,1005,2755,5505,13505},0),2)+LOOKUP(K$2/12,{0,1500.001,4500.001,9000.001,35000.001,55000.001,80000.001},{0.03,0.1,0.2,0.25,0.3,0.35,0.45})*K$2-LOOKUP(K$2/12,{0,1500.001,4500.001,9000.001,35000.001,55000.001,80000.001},{0,105,555,1005,2755,5505,13505})</f>
        <v>204888</v>
      </c>
      <c r="L97" s="27">
        <f>12*ROUND(MAX(($B97-3500)*{0.03,0.1,0.2,0.25,0.3,0.35,0.45}-{0,105,555,1005,2755,5505,13505},0),2)+LOOKUP(L$2/12,{0,1500.001,4500.001,9000.001,35000.001,55000.001,80000.001},{0.03,0.1,0.2,0.25,0.3,0.35,0.45})*L$2-LOOKUP(L$2/12,{0,1500.001,4500.001,9000.001,35000.001,55000.001,80000.001},{0,105,555,1005,2755,5505,13505})</f>
        <v>204894</v>
      </c>
      <c r="M97" s="13">
        <f>12*ROUND(MAX(($B97-3500)*{0.03,0.1,0.2,0.25,0.3,0.35,0.45}-{0,105,555,1005,2755,5505,13505},0),2)+LOOKUP(M$2/12,{0,1500.001,4500.001,9000.001,35000.001,55000.001,80000.001},{0.03,0.1,0.2,0.25,0.3,0.35,0.45})*M$2-LOOKUP(M$2/12,{0,1500.001,4500.001,9000.001,35000.001,55000.001,80000.001},{0,105,555,1005,2755,5505,13505})</f>
        <v>204900</v>
      </c>
      <c r="N97" s="27">
        <f>12*ROUND(MAX(($B97-3500)*{0.03,0.1,0.2,0.25,0.3,0.35,0.45}-{0,105,555,1005,2755,5505,13505},0),2)+LOOKUP(N$2/12,{0,1500.001,4500.001,9000.001,35000.001,55000.001,80000.001},{0.03,0.1,0.2,0.25,0.3,0.35,0.45})*N$2-LOOKUP(N$2/12,{0,1500.001,4500.001,9000.001,35000.001,55000.001,80000.001},{0,105,555,1005,2755,5505,13505})</f>
        <v>204915</v>
      </c>
      <c r="O97" s="27">
        <f>12*ROUND(MAX(($B97-3500)*{0.03,0.1,0.2,0.25,0.3,0.35,0.45}-{0,105,555,1005,2755,5505,13505},0),2)+LOOKUP(O$2/12,{0,1500.001,4500.001,9000.001,35000.001,55000.001,80000.001},{0.03,0.1,0.2,0.25,0.3,0.35,0.45})*O$2-LOOKUP(O$2/12,{0,1500.001,4500.001,9000.001,35000.001,55000.001,80000.001},{0,105,555,1005,2755,5505,13505})</f>
        <v>204930</v>
      </c>
      <c r="P97" s="27">
        <f>12*ROUND(MAX(($B97-3500)*{0.03,0.1,0.2,0.25,0.3,0.35,0.45}-{0,105,555,1005,2755,5505,13505},0),2)+LOOKUP(P$2/12,{0,1500.001,4500.001,9000.001,35000.001,55000.001,80000.001},{0.03,0.1,0.2,0.25,0.3,0.35,0.45})*P$2-LOOKUP(P$2/12,{0,1500.001,4500.001,9000.001,35000.001,55000.001,80000.001},{0,105,555,1005,2755,5505,13505})</f>
        <v>204945</v>
      </c>
      <c r="Q97" s="27">
        <f>12*ROUND(MAX(($B97-3500)*{0.03,0.1,0.2,0.25,0.3,0.35,0.45}-{0,105,555,1005,2755,5505,13505},0),2)+LOOKUP(Q$2/12,{0,1500.001,4500.001,9000.001,35000.001,55000.001,80000.001},{0.03,0.1,0.2,0.25,0.3,0.35,0.45})*Q$2-LOOKUP(Q$2/12,{0,1500.001,4500.001,9000.001,35000.001,55000.001,80000.001},{0,105,555,1005,2755,5505,13505})</f>
        <v>204960</v>
      </c>
      <c r="R97" s="27">
        <f>12*ROUND(MAX(($B97-3500)*{0.03,0.1,0.2,0.25,0.3,0.35,0.45}-{0,105,555,1005,2755,5505,13505},0),2)+LOOKUP(R$2/12,{0,1500.001,4500.001,9000.001,35000.001,55000.001,80000.001},{0.03,0.1,0.2,0.25,0.3,0.35,0.45})*R$2-LOOKUP(R$2/12,{0,1500.001,4500.001,9000.001,35000.001,55000.001,80000.001},{0,105,555,1005,2755,5505,13505})</f>
        <v>204975</v>
      </c>
      <c r="S97" s="27">
        <f>12*ROUND(MAX(($B97-3500)*{0.03,0.1,0.2,0.25,0.3,0.35,0.45}-{0,105,555,1005,2755,5505,13505},0),2)+LOOKUP(S$2/12,{0,1500.001,4500.001,9000.001,35000.001,55000.001,80000.001},{0.03,0.1,0.2,0.25,0.3,0.35,0.45})*S$2-LOOKUP(S$2/12,{0,1500.001,4500.001,9000.001,35000.001,55000.001,80000.001},{0,105,555,1005,2755,5505,13505})</f>
        <v>204990</v>
      </c>
      <c r="T97" s="2">
        <f>12*ROUND(MAX(($B97-3500)*{0.03,0.1,0.2,0.25,0.3,0.35,0.45}-{0,105,555,1005,2755,5505,13505},0),2)+LOOKUP(T$2/12,{0,1500.001,4500.001,9000.001,35000.001,55000.001,80000.001},{0.03,0.1,0.2,0.25,0.3,0.35,0.45})*T$2-LOOKUP(T$2/12,{0,1500.001,4500.001,9000.001,35000.001,55000.001,80000.001},{0,105,555,1005,2755,5505,13505})</f>
        <v>205005</v>
      </c>
      <c r="U97" s="2">
        <f>12*ROUND(MAX(($B97-3500)*{0.03,0.1,0.2,0.25,0.3,0.35,0.45}-{0,105,555,1005,2755,5505,13505},0),2)+LOOKUP(U$2/12,{0,1500.001,4500.001,9000.001,35000.001,55000.001,80000.001},{0.03,0.1,0.2,0.25,0.3,0.35,0.45})*U$2-LOOKUP(U$2/12,{0,1500.001,4500.001,9000.001,35000.001,55000.001,80000.001},{0,105,555,1005,2755,5505,13505})</f>
        <v>205020</v>
      </c>
      <c r="V97" s="2">
        <f>12*ROUND(MAX(($B97-3500)*{0.03,0.1,0.2,0.25,0.3,0.35,0.45}-{0,105,555,1005,2755,5505,13505},0),2)+LOOKUP(V$2/12,{0,1500.001,4500.001,9000.001,35000.001,55000.001,80000.001},{0.03,0.1,0.2,0.25,0.3,0.35,0.45})*V$2-LOOKUP(V$2/12,{0,1500.001,4500.001,9000.001,35000.001,55000.001,80000.001},{0,105,555,1005,2755,5505,13505})</f>
        <v>205035</v>
      </c>
      <c r="W97" s="2">
        <f>12*ROUND(MAX(($B97-3500)*{0.03,0.1,0.2,0.25,0.3,0.35,0.45}-{0,105,555,1005,2755,5505,13505},0),2)+LOOKUP(W$2/12,{0,1500.001,4500.001,9000.001,35000.001,55000.001,80000.001},{0.03,0.1,0.2,0.25,0.3,0.35,0.45})*W$2-LOOKUP(W$2/12,{0,1500.001,4500.001,9000.001,35000.001,55000.001,80000.001},{0,105,555,1005,2755,5505,13505})</f>
        <v>205050</v>
      </c>
      <c r="X97" s="2">
        <f>12*ROUND(MAX(($B97-3500)*{0.03,0.1,0.2,0.25,0.3,0.35,0.45}-{0,105,555,1005,2755,5505,13505},0),2)+LOOKUP(X$2/12,{0,1500.001,4500.001,9000.001,35000.001,55000.001,80000.001},{0.03,0.1,0.2,0.25,0.3,0.35,0.45})*X$2-LOOKUP(X$2/12,{0,1500.001,4500.001,9000.001,35000.001,55000.001,80000.001},{0,105,555,1005,2755,5505,13505})</f>
        <v>205065</v>
      </c>
      <c r="Y97" s="2">
        <f>12*ROUND(MAX(($B97-3500)*{0.03,0.1,0.2,0.25,0.3,0.35,0.45}-{0,105,555,1005,2755,5505,13505},0),2)+LOOKUP(Y$2/12,{0,1500.001,4500.001,9000.001,35000.001,55000.001,80000.001},{0.03,0.1,0.2,0.25,0.3,0.35,0.45})*Y$2-LOOKUP(Y$2/12,{0,1500.001,4500.001,9000.001,35000.001,55000.001,80000.001},{0,105,555,1005,2755,5505,13505})</f>
        <v>205080</v>
      </c>
      <c r="Z97" s="2">
        <f>12*ROUND(MAX(($B97-3500)*{0.03,0.1,0.2,0.25,0.3,0.35,0.45}-{0,105,555,1005,2755,5505,13505},0),2)+LOOKUP(Z$2/12,{0,1500.001,4500.001,9000.001,35000.001,55000.001,80000.001},{0.03,0.1,0.2,0.25,0.3,0.35,0.45})*Z$2-LOOKUP(Z$2/12,{0,1500.001,4500.001,9000.001,35000.001,55000.001,80000.001},{0,105,555,1005,2755,5505,13505})</f>
        <v>205095</v>
      </c>
      <c r="AA97" s="2">
        <f>12*ROUND(MAX(($B97-3500)*{0.03,0.1,0.2,0.25,0.3,0.35,0.45}-{0,105,555,1005,2755,5505,13505},0),2)+LOOKUP(AA$2/12,{0,1500.001,4500.001,9000.001,35000.001,55000.001,80000.001},{0.03,0.1,0.2,0.25,0.3,0.35,0.45})*AA$2-LOOKUP(AA$2/12,{0,1500.001,4500.001,9000.001,35000.001,55000.001,80000.001},{0,105,555,1005,2755,5505,13505})</f>
        <v>205110</v>
      </c>
      <c r="AB97" s="2">
        <f>12*ROUND(MAX(($B97-3500)*{0.03,0.1,0.2,0.25,0.3,0.35,0.45}-{0,105,555,1005,2755,5505,13505},0),2)+LOOKUP(AB$2/12,{0,1500.001,4500.001,9000.001,35000.001,55000.001,80000.001},{0.03,0.1,0.2,0.25,0.3,0.35,0.45})*AB$2-LOOKUP(AB$2/12,{0,1500.001,4500.001,9000.001,35000.001,55000.001,80000.001},{0,105,555,1005,2755,5505,13505})</f>
        <v>205125</v>
      </c>
      <c r="AC97" s="12">
        <f>12*ROUND(MAX(($B97-3500)*{0.03,0.1,0.2,0.25,0.3,0.35,0.45}-{0,105,555,1005,2755,5505,13505},0),2)+LOOKUP(AC$2/12,{0,1500.001,4500.001,9000.001,35000.001,55000.001,80000.001},{0.03,0.1,0.2,0.25,0.3,0.35,0.45})*AC$2-LOOKUP(AC$2/12,{0,1500.001,4500.001,9000.001,35000.001,55000.001,80000.001},{0,105,555,1005,2755,5505,13505})</f>
        <v>205140</v>
      </c>
      <c r="AD97" s="2">
        <f>12*ROUND(MAX(($B97-3500)*{0.03,0.1,0.2,0.25,0.3,0.35,0.45}-{0,105,555,1005,2755,5505,13505},0),2)+LOOKUP(AD$2/12,{0,1500.001,4500.001,9000.001,35000.001,55000.001,80000.001},{0.03,0.1,0.2,0.25,0.3,0.35,0.45})*AD$2-LOOKUP(AD$2/12,{0,1500.001,4500.001,9000.001,35000.001,55000.001,80000.001},{0,105,555,1005,2755,5505,13505})</f>
        <v>205170</v>
      </c>
      <c r="AE97" s="2">
        <f>12*ROUND(MAX(($B97-3500)*{0.03,0.1,0.2,0.25,0.3,0.35,0.45}-{0,105,555,1005,2755,5505,13505},0),2)+LOOKUP(AE$2/12,{0,1500.001,4500.001,9000.001,35000.001,55000.001,80000.001},{0.03,0.1,0.2,0.25,0.3,0.35,0.45})*AE$2-LOOKUP(AE$2/12,{0,1500.001,4500.001,9000.001,35000.001,55000.001,80000.001},{0,105,555,1005,2755,5505,13505})</f>
        <v>205200</v>
      </c>
      <c r="AF97" s="2">
        <f>12*ROUND(MAX(($B97-3500)*{0.03,0.1,0.2,0.25,0.3,0.35,0.45}-{0,105,555,1005,2755,5505,13505},0),2)+LOOKUP(AF$2/12,{0,1500.001,4500.001,9000.001,35000.001,55000.001,80000.001},{0.03,0.1,0.2,0.25,0.3,0.35,0.45})*AF$2-LOOKUP(AF$2/12,{0,1500.001,4500.001,9000.001,35000.001,55000.001,80000.001},{0,105,555,1005,2755,5505,13505})</f>
        <v>205230</v>
      </c>
      <c r="AG97" s="2">
        <f>12*ROUND(MAX(($B97-3500)*{0.03,0.1,0.2,0.25,0.3,0.35,0.45}-{0,105,555,1005,2755,5505,13505},0),2)+LOOKUP(AG$2/12,{0,1500.001,4500.001,9000.001,35000.001,55000.001,80000.001},{0.03,0.1,0.2,0.25,0.3,0.35,0.45})*AG$2-LOOKUP(AG$2/12,{0,1500.001,4500.001,9000.001,35000.001,55000.001,80000.001},{0,105,555,1005,2755,5505,13505})</f>
        <v>205260</v>
      </c>
      <c r="AH97" s="2">
        <f>12*ROUND(MAX(($B97-3500)*{0.03,0.1,0.2,0.25,0.3,0.35,0.45}-{0,105,555,1005,2755,5505,13505},0),2)+LOOKUP(AH$2/12,{0,1500.001,4500.001,9000.001,35000.001,55000.001,80000.001},{0.03,0.1,0.2,0.25,0.3,0.35,0.45})*AH$2-LOOKUP(AH$2/12,{0,1500.001,4500.001,9000.001,35000.001,55000.001,80000.001},{0,105,555,1005,2755,5505,13505})</f>
        <v>205290</v>
      </c>
      <c r="AI97" s="2">
        <f>12*ROUND(MAX(($B97-3500)*{0.03,0.1,0.2,0.25,0.3,0.35,0.45}-{0,105,555,1005,2755,5505,13505},0),2)+LOOKUP(AI$2/12,{0,1500.001,4500.001,9000.001,35000.001,55000.001,80000.001},{0.03,0.1,0.2,0.25,0.3,0.35,0.45})*AI$2-LOOKUP(AI$2/12,{0,1500.001,4500.001,9000.001,35000.001,55000.001,80000.001},{0,105,555,1005,2755,5505,13505})</f>
        <v>205320</v>
      </c>
      <c r="AJ97" s="2">
        <f>12*ROUND(MAX(($B97-3500)*{0.03,0.1,0.2,0.25,0.3,0.35,0.45}-{0,105,555,1005,2755,5505,13505},0),2)+LOOKUP(AJ$2/12,{0,1500.001,4500.001,9000.001,35000.001,55000.001,80000.001},{0.03,0.1,0.2,0.25,0.3,0.35,0.45})*AJ$2-LOOKUP(AJ$2/12,{0,1500.001,4500.001,9000.001,35000.001,55000.001,80000.001},{0,105,555,1005,2755,5505,13505})</f>
        <v>205350</v>
      </c>
      <c r="AK97" s="2">
        <f>12*ROUND(MAX(($B97-3500)*{0.03,0.1,0.2,0.25,0.3,0.35,0.45}-{0,105,555,1005,2755,5505,13505},0),2)+LOOKUP(AK$2/12,{0,1500.001,4500.001,9000.001,35000.001,55000.001,80000.001},{0.03,0.1,0.2,0.25,0.3,0.35,0.45})*AK$2-LOOKUP(AK$2/12,{0,1500.001,4500.001,9000.001,35000.001,55000.001,80000.001},{0,105,555,1005,2755,5505,13505})</f>
        <v>205380</v>
      </c>
      <c r="AL97" s="2">
        <f>12*ROUND(MAX(($B97-3500)*{0.03,0.1,0.2,0.25,0.3,0.35,0.45}-{0,105,555,1005,2755,5505,13505},0),2)+LOOKUP(AL$2/12,{0,1500.001,4500.001,9000.001,35000.001,55000.001,80000.001},{0.03,0.1,0.2,0.25,0.3,0.35,0.45})*AL$2-LOOKUP(AL$2/12,{0,1500.001,4500.001,9000.001,35000.001,55000.001,80000.001},{0,105,555,1005,2755,5505,13505})</f>
        <v>206635</v>
      </c>
      <c r="AM97" s="2">
        <f>12*ROUND(MAX(($B97-3500)*{0.03,0.1,0.2,0.25,0.3,0.35,0.45}-{0,105,555,1005,2755,5505,13505},0),2)+LOOKUP(AM$2/12,{0,1500.001,4500.001,9000.001,35000.001,55000.001,80000.001},{0.03,0.1,0.2,0.25,0.3,0.35,0.45})*AM$2-LOOKUP(AM$2/12,{0,1500.001,4500.001,9000.001,35000.001,55000.001,80000.001},{0,105,555,1005,2755,5505,13505})</f>
        <v>206735</v>
      </c>
      <c r="AN97" s="2">
        <f>12*ROUND(MAX(($B97-3500)*{0.03,0.1,0.2,0.25,0.3,0.35,0.45}-{0,105,555,1005,2755,5505,13505},0),2)+LOOKUP(AN$2/12,{0,1500.001,4500.001,9000.001,35000.001,55000.001,80000.001},{0.03,0.1,0.2,0.25,0.3,0.35,0.45})*AN$2-LOOKUP(AN$2/12,{0,1500.001,4500.001,9000.001,35000.001,55000.001,80000.001},{0,105,555,1005,2755,5505,13505})</f>
        <v>206935</v>
      </c>
      <c r="AO97" s="2">
        <f>12*ROUND(MAX(($B97-3500)*{0.03,0.1,0.2,0.25,0.3,0.35,0.45}-{0,105,555,1005,2755,5505,13505},0),2)+LOOKUP(AO$2/12,{0,1500.001,4500.001,9000.001,35000.001,55000.001,80000.001},{0.03,0.1,0.2,0.25,0.3,0.35,0.45})*AO$2-LOOKUP(AO$2/12,{0,1500.001,4500.001,9000.001,35000.001,55000.001,80000.001},{0,105,555,1005,2755,5505,13505})</f>
        <v>207135</v>
      </c>
      <c r="AP97" s="2">
        <f>12*ROUND(MAX(($B97-3500)*{0.03,0.1,0.2,0.25,0.3,0.35,0.45}-{0,105,555,1005,2755,5505,13505},0),2)+LOOKUP(AP$2/12,{0,1500.001,4500.001,9000.001,35000.001,55000.001,80000.001},{0.03,0.1,0.2,0.25,0.3,0.35,0.45})*AP$2-LOOKUP(AP$2/12,{0,1500.001,4500.001,9000.001,35000.001,55000.001,80000.001},{0,105,555,1005,2755,5505,13505})</f>
        <v>207335</v>
      </c>
      <c r="AQ97" s="2">
        <f>12*ROUND(MAX(($B97-3500)*{0.03,0.1,0.2,0.25,0.3,0.35,0.45}-{0,105,555,1005,2755,5505,13505},0),2)+LOOKUP(AQ$2/12,{0,1500.001,4500.001,9000.001,35000.001,55000.001,80000.001},{0.03,0.1,0.2,0.25,0.3,0.35,0.45})*AQ$2-LOOKUP(AQ$2/12,{0,1500.001,4500.001,9000.001,35000.001,55000.001,80000.001},{0,105,555,1005,2755,5505,13505})</f>
        <v>207535</v>
      </c>
      <c r="AR97" s="2">
        <f>12*ROUND(MAX(($B97-3500)*{0.03,0.1,0.2,0.25,0.3,0.35,0.45}-{0,105,555,1005,2755,5505,13505},0),2)+LOOKUP(AR$2/12,{0,1500.001,4500.001,9000.001,35000.001,55000.001,80000.001},{0.03,0.1,0.2,0.25,0.3,0.35,0.45})*AR$2-LOOKUP(AR$2/12,{0,1500.001,4500.001,9000.001,35000.001,55000.001,80000.001},{0,105,555,1005,2755,5505,13505})</f>
        <v>207735</v>
      </c>
      <c r="AS97" s="2">
        <f>12*ROUND(MAX(($B97-3500)*{0.03,0.1,0.2,0.25,0.3,0.35,0.45}-{0,105,555,1005,2755,5505,13505},0),2)+LOOKUP(AS$2/12,{0,1500.001,4500.001,9000.001,35000.001,55000.001,80000.001},{0.03,0.1,0.2,0.25,0.3,0.35,0.45})*AS$2-LOOKUP(AS$2/12,{0,1500.001,4500.001,9000.001,35000.001,55000.001,80000.001},{0,105,555,1005,2755,5505,13505})</f>
        <v>208235</v>
      </c>
      <c r="AT97" s="12">
        <f>12*ROUND(MAX(($B97-3500)*{0.03,0.1,0.2,0.25,0.3,0.35,0.45}-{0,105,555,1005,2755,5505,13505},0),2)+LOOKUP(AT$2/12,{0,1500.001,4500.001,9000.001,35000.001,55000.001,80000.001},{0.03,0.1,0.2,0.25,0.3,0.35,0.45})*AT$2-LOOKUP(AT$2/12,{0,1500.001,4500.001,9000.001,35000.001,55000.001,80000.001},{0,105,555,1005,2755,5505,13505})</f>
        <v>208735</v>
      </c>
      <c r="AU97" s="2">
        <f>12*ROUND(MAX(($B97-3500)*{0.03,0.1,0.2,0.25,0.3,0.35,0.45}-{0,105,555,1005,2755,5505,13505},0),2)+LOOKUP(AU$2/12,{0,1500.001,4500.001,9000.001,35000.001,55000.001,80000.001},{0.03,0.1,0.2,0.25,0.3,0.35,0.45})*AU$2-LOOKUP(AU$2/12,{0,1500.001,4500.001,9000.001,35000.001,55000.001,80000.001},{0,105,555,1005,2755,5505,13505})</f>
        <v>209235</v>
      </c>
      <c r="AV97" s="2">
        <f>12*ROUND(MAX(($B97-3500)*{0.03,0.1,0.2,0.25,0.3,0.35,0.45}-{0,105,555,1005,2755,5505,13505},0),2)+LOOKUP(AV$2/12,{0,1500.001,4500.001,9000.001,35000.001,55000.001,80000.001},{0.03,0.1,0.2,0.25,0.3,0.35,0.45})*AV$2-LOOKUP(AV$2/12,{0,1500.001,4500.001,9000.001,35000.001,55000.001,80000.001},{0,105,555,1005,2755,5505,13505})</f>
        <v>209735</v>
      </c>
      <c r="AW97" s="2">
        <f>12*ROUND(MAX(($B97-3500)*{0.03,0.1,0.2,0.25,0.3,0.35,0.45}-{0,105,555,1005,2755,5505,13505},0),2)+LOOKUP(AW$2/12,{0,1500.001,4500.001,9000.001,35000.001,55000.001,80000.001},{0.03,0.1,0.2,0.25,0.3,0.35,0.45})*AW$2-LOOKUP(AW$2/12,{0,1500.001,4500.001,9000.001,35000.001,55000.001,80000.001},{0,105,555,1005,2755,5505,13505})</f>
        <v>215285</v>
      </c>
      <c r="AX97" s="2">
        <f>12*ROUND(MAX(($B97-3500)*{0.03,0.1,0.2,0.25,0.3,0.35,0.45}-{0,105,555,1005,2755,5505,13505},0),2)+LOOKUP(AX$2/12,{0,1500.001,4500.001,9000.001,35000.001,55000.001,80000.001},{0.03,0.1,0.2,0.25,0.3,0.35,0.45})*AX$2-LOOKUP(AX$2/12,{0,1500.001,4500.001,9000.001,35000.001,55000.001,80000.001},{0,105,555,1005,2755,5505,13505})</f>
        <v>216285</v>
      </c>
      <c r="AY97" s="2">
        <f>12*ROUND(MAX(($B97-3500)*{0.03,0.1,0.2,0.25,0.3,0.35,0.45}-{0,105,555,1005,2755,5505,13505},0),2)+LOOKUP(AY$2/12,{0,1500.001,4500.001,9000.001,35000.001,55000.001,80000.001},{0.03,0.1,0.2,0.25,0.3,0.35,0.45})*AY$2-LOOKUP(AY$2/12,{0,1500.001,4500.001,9000.001,35000.001,55000.001,80000.001},{0,105,555,1005,2755,5505,13505})</f>
        <v>217285</v>
      </c>
      <c r="AZ97" s="2">
        <f>12*ROUND(MAX(($B97-3500)*{0.03,0.1,0.2,0.25,0.3,0.35,0.45}-{0,105,555,1005,2755,5505,13505},0),2)+LOOKUP(AZ$2/12,{0,1500.001,4500.001,9000.001,35000.001,55000.001,80000.001},{0.03,0.1,0.2,0.25,0.3,0.35,0.45})*AZ$2-LOOKUP(AZ$2/12,{0,1500.001,4500.001,9000.001,35000.001,55000.001,80000.001},{0,105,555,1005,2755,5505,13505})</f>
        <v>218285</v>
      </c>
      <c r="BA97" s="2">
        <f>12*ROUND(MAX(($B97-3500)*{0.03,0.1,0.2,0.25,0.3,0.35,0.45}-{0,105,555,1005,2755,5505,13505},0),2)+LOOKUP(BA$2/12,{0,1500.001,4500.001,9000.001,35000.001,55000.001,80000.001},{0.03,0.1,0.2,0.25,0.3,0.35,0.45})*BA$2-LOOKUP(BA$2/12,{0,1500.001,4500.001,9000.001,35000.001,55000.001,80000.001},{0,105,555,1005,2755,5505,13505})</f>
        <v>219285</v>
      </c>
      <c r="BB97" s="2">
        <f>12*ROUND(MAX(($B97-3500)*{0.03,0.1,0.2,0.25,0.3,0.35,0.45}-{0,105,555,1005,2755,5505,13505},0),2)+LOOKUP(BB$2/12,{0,1500.001,4500.001,9000.001,35000.001,55000.001,80000.001},{0.03,0.1,0.2,0.25,0.3,0.35,0.45})*BB$2-LOOKUP(BB$2/12,{0,1500.001,4500.001,9000.001,35000.001,55000.001,80000.001},{0,105,555,1005,2755,5505,13505})</f>
        <v>220285</v>
      </c>
      <c r="BC97" s="2">
        <f>12*ROUND(MAX(($B97-3500)*{0.03,0.1,0.2,0.25,0.3,0.35,0.45}-{0,105,555,1005,2755,5505,13505},0),2)+LOOKUP(BC$2/12,{0,1500.001,4500.001,9000.001,35000.001,55000.001,80000.001},{0.03,0.1,0.2,0.25,0.3,0.35,0.45})*BC$2-LOOKUP(BC$2/12,{0,1500.001,4500.001,9000.001,35000.001,55000.001,80000.001},{0,105,555,1005,2755,5505,13505})</f>
        <v>221285</v>
      </c>
      <c r="BD97" s="2">
        <f>12*ROUND(MAX(($B97-3500)*{0.03,0.1,0.2,0.25,0.3,0.35,0.45}-{0,105,555,1005,2755,5505,13505},0),2)+LOOKUP(BD$2/12,{0,1500.001,4500.001,9000.001,35000.001,55000.001,80000.001},{0.03,0.1,0.2,0.25,0.3,0.35,0.45})*BD$2-LOOKUP(BD$2/12,{0,1500.001,4500.001,9000.001,35000.001,55000.001,80000.001},{0,105,555,1005,2755,5505,13505})</f>
        <v>222285</v>
      </c>
      <c r="BE97" s="2">
        <f>12*ROUND(MAX(($B97-3500)*{0.03,0.1,0.2,0.25,0.3,0.35,0.45}-{0,105,555,1005,2755,5505,13505},0),2)+LOOKUP(BE$2/12,{0,1500.001,4500.001,9000.001,35000.001,55000.001,80000.001},{0.03,0.1,0.2,0.25,0.3,0.35,0.45})*BE$2-LOOKUP(BE$2/12,{0,1500.001,4500.001,9000.001,35000.001,55000.001,80000.001},{0,105,555,1005,2755,5505,13505})</f>
        <v>223285</v>
      </c>
      <c r="BF97" s="2">
        <f>12*ROUND(MAX(($B97-3500)*{0.03,0.1,0.2,0.25,0.3,0.35,0.45}-{0,105,555,1005,2755,5505,13505},0),2)+LOOKUP(BF$2/12,{0,1500.001,4500.001,9000.001,35000.001,55000.001,80000.001},{0.03,0.1,0.2,0.25,0.3,0.35,0.45})*BF$2-LOOKUP(BF$2/12,{0,1500.001,4500.001,9000.001,35000.001,55000.001,80000.001},{0,105,555,1005,2755,5505,13505})</f>
        <v>224285</v>
      </c>
    </row>
    <row r="98" spans="1:58">
      <c r="A98" s="21"/>
      <c r="B98" s="22">
        <v>70000</v>
      </c>
      <c r="C98" s="27">
        <f>12*ROUND(MAX(($B98-3500)*{0.03,0.1,0.2,0.25,0.3,0.35,0.45}-{0,105,555,1005,2755,5505,13505},0),2)+LOOKUP(C$2/12,{0,1500.001,4500.001,9000.001,35000.001,55000.001,80000.001},{0.03,0.1,0.2,0.25,0.3,0.35,0.45})*C$2-LOOKUP(C$2/12,{0,1500.001,4500.001,9000.001,35000.001,55000.001,80000.001},{0,105,555,1005,2755,5505,13505})</f>
        <v>213240</v>
      </c>
      <c r="D98" s="27">
        <f>12*ROUND(MAX(($B98-3500)*{0.03,0.1,0.2,0.25,0.3,0.35,0.45}-{0,105,555,1005,2755,5505,13505},0),2)+LOOKUP(D$2/12,{0,1500.001,4500.001,9000.001,35000.001,55000.001,80000.001},{0.03,0.1,0.2,0.25,0.3,0.35,0.45})*D$2-LOOKUP(D$2/12,{0,1500.001,4500.001,9000.001,35000.001,55000.001,80000.001},{0,105,555,1005,2755,5505,13505})</f>
        <v>213246</v>
      </c>
      <c r="E98" s="27">
        <f>12*ROUND(MAX(($B98-3500)*{0.03,0.1,0.2,0.25,0.3,0.35,0.45}-{0,105,555,1005,2755,5505,13505},0),2)+LOOKUP(E$2/12,{0,1500.001,4500.001,9000.001,35000.001,55000.001,80000.001},{0.03,0.1,0.2,0.25,0.3,0.35,0.45})*E$2-LOOKUP(E$2/12,{0,1500.001,4500.001,9000.001,35000.001,55000.001,80000.001},{0,105,555,1005,2755,5505,13505})</f>
        <v>213252</v>
      </c>
      <c r="F98" s="27">
        <f>12*ROUND(MAX(($B98-3500)*{0.03,0.1,0.2,0.25,0.3,0.35,0.45}-{0,105,555,1005,2755,5505,13505},0),2)+LOOKUP(F$2/12,{0,1500.001,4500.001,9000.001,35000.001,55000.001,80000.001},{0.03,0.1,0.2,0.25,0.3,0.35,0.45})*F$2-LOOKUP(F$2/12,{0,1500.001,4500.001,9000.001,35000.001,55000.001,80000.001},{0,105,555,1005,2755,5505,13505})</f>
        <v>213258</v>
      </c>
      <c r="G98" s="27">
        <f>12*ROUND(MAX(($B98-3500)*{0.03,0.1,0.2,0.25,0.3,0.35,0.45}-{0,105,555,1005,2755,5505,13505},0),2)+LOOKUP(G$2/12,{0,1500.001,4500.001,9000.001,35000.001,55000.001,80000.001},{0.03,0.1,0.2,0.25,0.3,0.35,0.45})*G$2-LOOKUP(G$2/12,{0,1500.001,4500.001,9000.001,35000.001,55000.001,80000.001},{0,105,555,1005,2755,5505,13505})</f>
        <v>213264</v>
      </c>
      <c r="H98" s="27">
        <f>12*ROUND(MAX(($B98-3500)*{0.03,0.1,0.2,0.25,0.3,0.35,0.45}-{0,105,555,1005,2755,5505,13505},0),2)+LOOKUP(H$2/12,{0,1500.001,4500.001,9000.001,35000.001,55000.001,80000.001},{0.03,0.1,0.2,0.25,0.3,0.35,0.45})*H$2-LOOKUP(H$2/12,{0,1500.001,4500.001,9000.001,35000.001,55000.001,80000.001},{0,105,555,1005,2755,5505,13505})</f>
        <v>213270</v>
      </c>
      <c r="I98" s="27">
        <f>12*ROUND(MAX(($B98-3500)*{0.03,0.1,0.2,0.25,0.3,0.35,0.45}-{0,105,555,1005,2755,5505,13505},0),2)+LOOKUP(I$2/12,{0,1500.001,4500.001,9000.001,35000.001,55000.001,80000.001},{0.03,0.1,0.2,0.25,0.3,0.35,0.45})*I$2-LOOKUP(I$2/12,{0,1500.001,4500.001,9000.001,35000.001,55000.001,80000.001},{0,105,555,1005,2755,5505,13505})</f>
        <v>213276</v>
      </c>
      <c r="J98" s="27">
        <f>12*ROUND(MAX(($B98-3500)*{0.03,0.1,0.2,0.25,0.3,0.35,0.45}-{0,105,555,1005,2755,5505,13505},0),2)+LOOKUP(J$2/12,{0,1500.001,4500.001,9000.001,35000.001,55000.001,80000.001},{0.03,0.1,0.2,0.25,0.3,0.35,0.45})*J$2-LOOKUP(J$2/12,{0,1500.001,4500.001,9000.001,35000.001,55000.001,80000.001},{0,105,555,1005,2755,5505,13505})</f>
        <v>213282</v>
      </c>
      <c r="K98" s="27">
        <f>12*ROUND(MAX(($B98-3500)*{0.03,0.1,0.2,0.25,0.3,0.35,0.45}-{0,105,555,1005,2755,5505,13505},0),2)+LOOKUP(K$2/12,{0,1500.001,4500.001,9000.001,35000.001,55000.001,80000.001},{0.03,0.1,0.2,0.25,0.3,0.35,0.45})*K$2-LOOKUP(K$2/12,{0,1500.001,4500.001,9000.001,35000.001,55000.001,80000.001},{0,105,555,1005,2755,5505,13505})</f>
        <v>213288</v>
      </c>
      <c r="L98" s="27">
        <f>12*ROUND(MAX(($B98-3500)*{0.03,0.1,0.2,0.25,0.3,0.35,0.45}-{0,105,555,1005,2755,5505,13505},0),2)+LOOKUP(L$2/12,{0,1500.001,4500.001,9000.001,35000.001,55000.001,80000.001},{0.03,0.1,0.2,0.25,0.3,0.35,0.45})*L$2-LOOKUP(L$2/12,{0,1500.001,4500.001,9000.001,35000.001,55000.001,80000.001},{0,105,555,1005,2755,5505,13505})</f>
        <v>213294</v>
      </c>
      <c r="M98" s="13">
        <f>12*ROUND(MAX(($B98-3500)*{0.03,0.1,0.2,0.25,0.3,0.35,0.45}-{0,105,555,1005,2755,5505,13505},0),2)+LOOKUP(M$2/12,{0,1500.001,4500.001,9000.001,35000.001,55000.001,80000.001},{0.03,0.1,0.2,0.25,0.3,0.35,0.45})*M$2-LOOKUP(M$2/12,{0,1500.001,4500.001,9000.001,35000.001,55000.001,80000.001},{0,105,555,1005,2755,5505,13505})</f>
        <v>213300</v>
      </c>
      <c r="N98" s="27">
        <f>12*ROUND(MAX(($B98-3500)*{0.03,0.1,0.2,0.25,0.3,0.35,0.45}-{0,105,555,1005,2755,5505,13505},0),2)+LOOKUP(N$2/12,{0,1500.001,4500.001,9000.001,35000.001,55000.001,80000.001},{0.03,0.1,0.2,0.25,0.3,0.35,0.45})*N$2-LOOKUP(N$2/12,{0,1500.001,4500.001,9000.001,35000.001,55000.001,80000.001},{0,105,555,1005,2755,5505,13505})</f>
        <v>213315</v>
      </c>
      <c r="O98" s="27">
        <f>12*ROUND(MAX(($B98-3500)*{0.03,0.1,0.2,0.25,0.3,0.35,0.45}-{0,105,555,1005,2755,5505,13505},0),2)+LOOKUP(O$2/12,{0,1500.001,4500.001,9000.001,35000.001,55000.001,80000.001},{0.03,0.1,0.2,0.25,0.3,0.35,0.45})*O$2-LOOKUP(O$2/12,{0,1500.001,4500.001,9000.001,35000.001,55000.001,80000.001},{0,105,555,1005,2755,5505,13505})</f>
        <v>213330</v>
      </c>
      <c r="P98" s="27">
        <f>12*ROUND(MAX(($B98-3500)*{0.03,0.1,0.2,0.25,0.3,0.35,0.45}-{0,105,555,1005,2755,5505,13505},0),2)+LOOKUP(P$2/12,{0,1500.001,4500.001,9000.001,35000.001,55000.001,80000.001},{0.03,0.1,0.2,0.25,0.3,0.35,0.45})*P$2-LOOKUP(P$2/12,{0,1500.001,4500.001,9000.001,35000.001,55000.001,80000.001},{0,105,555,1005,2755,5505,13505})</f>
        <v>213345</v>
      </c>
      <c r="Q98" s="27">
        <f>12*ROUND(MAX(($B98-3500)*{0.03,0.1,0.2,0.25,0.3,0.35,0.45}-{0,105,555,1005,2755,5505,13505},0),2)+LOOKUP(Q$2/12,{0,1500.001,4500.001,9000.001,35000.001,55000.001,80000.001},{0.03,0.1,0.2,0.25,0.3,0.35,0.45})*Q$2-LOOKUP(Q$2/12,{0,1500.001,4500.001,9000.001,35000.001,55000.001,80000.001},{0,105,555,1005,2755,5505,13505})</f>
        <v>213360</v>
      </c>
      <c r="R98" s="27">
        <f>12*ROUND(MAX(($B98-3500)*{0.03,0.1,0.2,0.25,0.3,0.35,0.45}-{0,105,555,1005,2755,5505,13505},0),2)+LOOKUP(R$2/12,{0,1500.001,4500.001,9000.001,35000.001,55000.001,80000.001},{0.03,0.1,0.2,0.25,0.3,0.35,0.45})*R$2-LOOKUP(R$2/12,{0,1500.001,4500.001,9000.001,35000.001,55000.001,80000.001},{0,105,555,1005,2755,5505,13505})</f>
        <v>213375</v>
      </c>
      <c r="S98" s="27">
        <f>12*ROUND(MAX(($B98-3500)*{0.03,0.1,0.2,0.25,0.3,0.35,0.45}-{0,105,555,1005,2755,5505,13505},0),2)+LOOKUP(S$2/12,{0,1500.001,4500.001,9000.001,35000.001,55000.001,80000.001},{0.03,0.1,0.2,0.25,0.3,0.35,0.45})*S$2-LOOKUP(S$2/12,{0,1500.001,4500.001,9000.001,35000.001,55000.001,80000.001},{0,105,555,1005,2755,5505,13505})</f>
        <v>213390</v>
      </c>
      <c r="T98" s="2">
        <f>12*ROUND(MAX(($B98-3500)*{0.03,0.1,0.2,0.25,0.3,0.35,0.45}-{0,105,555,1005,2755,5505,13505},0),2)+LOOKUP(T$2/12,{0,1500.001,4500.001,9000.001,35000.001,55000.001,80000.001},{0.03,0.1,0.2,0.25,0.3,0.35,0.45})*T$2-LOOKUP(T$2/12,{0,1500.001,4500.001,9000.001,35000.001,55000.001,80000.001},{0,105,555,1005,2755,5505,13505})</f>
        <v>213405</v>
      </c>
      <c r="U98" s="2">
        <f>12*ROUND(MAX(($B98-3500)*{0.03,0.1,0.2,0.25,0.3,0.35,0.45}-{0,105,555,1005,2755,5505,13505},0),2)+LOOKUP(U$2/12,{0,1500.001,4500.001,9000.001,35000.001,55000.001,80000.001},{0.03,0.1,0.2,0.25,0.3,0.35,0.45})*U$2-LOOKUP(U$2/12,{0,1500.001,4500.001,9000.001,35000.001,55000.001,80000.001},{0,105,555,1005,2755,5505,13505})</f>
        <v>213420</v>
      </c>
      <c r="V98" s="2">
        <f>12*ROUND(MAX(($B98-3500)*{0.03,0.1,0.2,0.25,0.3,0.35,0.45}-{0,105,555,1005,2755,5505,13505},0),2)+LOOKUP(V$2/12,{0,1500.001,4500.001,9000.001,35000.001,55000.001,80000.001},{0.03,0.1,0.2,0.25,0.3,0.35,0.45})*V$2-LOOKUP(V$2/12,{0,1500.001,4500.001,9000.001,35000.001,55000.001,80000.001},{0,105,555,1005,2755,5505,13505})</f>
        <v>213435</v>
      </c>
      <c r="W98" s="2">
        <f>12*ROUND(MAX(($B98-3500)*{0.03,0.1,0.2,0.25,0.3,0.35,0.45}-{0,105,555,1005,2755,5505,13505},0),2)+LOOKUP(W$2/12,{0,1500.001,4500.001,9000.001,35000.001,55000.001,80000.001},{0.03,0.1,0.2,0.25,0.3,0.35,0.45})*W$2-LOOKUP(W$2/12,{0,1500.001,4500.001,9000.001,35000.001,55000.001,80000.001},{0,105,555,1005,2755,5505,13505})</f>
        <v>213450</v>
      </c>
      <c r="X98" s="2">
        <f>12*ROUND(MAX(($B98-3500)*{0.03,0.1,0.2,0.25,0.3,0.35,0.45}-{0,105,555,1005,2755,5505,13505},0),2)+LOOKUP(X$2/12,{0,1500.001,4500.001,9000.001,35000.001,55000.001,80000.001},{0.03,0.1,0.2,0.25,0.3,0.35,0.45})*X$2-LOOKUP(X$2/12,{0,1500.001,4500.001,9000.001,35000.001,55000.001,80000.001},{0,105,555,1005,2755,5505,13505})</f>
        <v>213465</v>
      </c>
      <c r="Y98" s="2">
        <f>12*ROUND(MAX(($B98-3500)*{0.03,0.1,0.2,0.25,0.3,0.35,0.45}-{0,105,555,1005,2755,5505,13505},0),2)+LOOKUP(Y$2/12,{0,1500.001,4500.001,9000.001,35000.001,55000.001,80000.001},{0.03,0.1,0.2,0.25,0.3,0.35,0.45})*Y$2-LOOKUP(Y$2/12,{0,1500.001,4500.001,9000.001,35000.001,55000.001,80000.001},{0,105,555,1005,2755,5505,13505})</f>
        <v>213480</v>
      </c>
      <c r="Z98" s="2">
        <f>12*ROUND(MAX(($B98-3500)*{0.03,0.1,0.2,0.25,0.3,0.35,0.45}-{0,105,555,1005,2755,5505,13505},0),2)+LOOKUP(Z$2/12,{0,1500.001,4500.001,9000.001,35000.001,55000.001,80000.001},{0.03,0.1,0.2,0.25,0.3,0.35,0.45})*Z$2-LOOKUP(Z$2/12,{0,1500.001,4500.001,9000.001,35000.001,55000.001,80000.001},{0,105,555,1005,2755,5505,13505})</f>
        <v>213495</v>
      </c>
      <c r="AA98" s="2">
        <f>12*ROUND(MAX(($B98-3500)*{0.03,0.1,0.2,0.25,0.3,0.35,0.45}-{0,105,555,1005,2755,5505,13505},0),2)+LOOKUP(AA$2/12,{0,1500.001,4500.001,9000.001,35000.001,55000.001,80000.001},{0.03,0.1,0.2,0.25,0.3,0.35,0.45})*AA$2-LOOKUP(AA$2/12,{0,1500.001,4500.001,9000.001,35000.001,55000.001,80000.001},{0,105,555,1005,2755,5505,13505})</f>
        <v>213510</v>
      </c>
      <c r="AB98" s="2">
        <f>12*ROUND(MAX(($B98-3500)*{0.03,0.1,0.2,0.25,0.3,0.35,0.45}-{0,105,555,1005,2755,5505,13505},0),2)+LOOKUP(AB$2/12,{0,1500.001,4500.001,9000.001,35000.001,55000.001,80000.001},{0.03,0.1,0.2,0.25,0.3,0.35,0.45})*AB$2-LOOKUP(AB$2/12,{0,1500.001,4500.001,9000.001,35000.001,55000.001,80000.001},{0,105,555,1005,2755,5505,13505})</f>
        <v>213525</v>
      </c>
      <c r="AC98" s="12">
        <f>12*ROUND(MAX(($B98-3500)*{0.03,0.1,0.2,0.25,0.3,0.35,0.45}-{0,105,555,1005,2755,5505,13505},0),2)+LOOKUP(AC$2/12,{0,1500.001,4500.001,9000.001,35000.001,55000.001,80000.001},{0.03,0.1,0.2,0.25,0.3,0.35,0.45})*AC$2-LOOKUP(AC$2/12,{0,1500.001,4500.001,9000.001,35000.001,55000.001,80000.001},{0,105,555,1005,2755,5505,13505})</f>
        <v>213540</v>
      </c>
      <c r="AD98" s="2">
        <f>12*ROUND(MAX(($B98-3500)*{0.03,0.1,0.2,0.25,0.3,0.35,0.45}-{0,105,555,1005,2755,5505,13505},0),2)+LOOKUP(AD$2/12,{0,1500.001,4500.001,9000.001,35000.001,55000.001,80000.001},{0.03,0.1,0.2,0.25,0.3,0.35,0.45})*AD$2-LOOKUP(AD$2/12,{0,1500.001,4500.001,9000.001,35000.001,55000.001,80000.001},{0,105,555,1005,2755,5505,13505})</f>
        <v>213570</v>
      </c>
      <c r="AE98" s="2">
        <f>12*ROUND(MAX(($B98-3500)*{0.03,0.1,0.2,0.25,0.3,0.35,0.45}-{0,105,555,1005,2755,5505,13505},0),2)+LOOKUP(AE$2/12,{0,1500.001,4500.001,9000.001,35000.001,55000.001,80000.001},{0.03,0.1,0.2,0.25,0.3,0.35,0.45})*AE$2-LOOKUP(AE$2/12,{0,1500.001,4500.001,9000.001,35000.001,55000.001,80000.001},{0,105,555,1005,2755,5505,13505})</f>
        <v>213600</v>
      </c>
      <c r="AF98" s="2">
        <f>12*ROUND(MAX(($B98-3500)*{0.03,0.1,0.2,0.25,0.3,0.35,0.45}-{0,105,555,1005,2755,5505,13505},0),2)+LOOKUP(AF$2/12,{0,1500.001,4500.001,9000.001,35000.001,55000.001,80000.001},{0.03,0.1,0.2,0.25,0.3,0.35,0.45})*AF$2-LOOKUP(AF$2/12,{0,1500.001,4500.001,9000.001,35000.001,55000.001,80000.001},{0,105,555,1005,2755,5505,13505})</f>
        <v>213630</v>
      </c>
      <c r="AG98" s="2">
        <f>12*ROUND(MAX(($B98-3500)*{0.03,0.1,0.2,0.25,0.3,0.35,0.45}-{0,105,555,1005,2755,5505,13505},0),2)+LOOKUP(AG$2/12,{0,1500.001,4500.001,9000.001,35000.001,55000.001,80000.001},{0.03,0.1,0.2,0.25,0.3,0.35,0.45})*AG$2-LOOKUP(AG$2/12,{0,1500.001,4500.001,9000.001,35000.001,55000.001,80000.001},{0,105,555,1005,2755,5505,13505})</f>
        <v>213660</v>
      </c>
      <c r="AH98" s="2">
        <f>12*ROUND(MAX(($B98-3500)*{0.03,0.1,0.2,0.25,0.3,0.35,0.45}-{0,105,555,1005,2755,5505,13505},0),2)+LOOKUP(AH$2/12,{0,1500.001,4500.001,9000.001,35000.001,55000.001,80000.001},{0.03,0.1,0.2,0.25,0.3,0.35,0.45})*AH$2-LOOKUP(AH$2/12,{0,1500.001,4500.001,9000.001,35000.001,55000.001,80000.001},{0,105,555,1005,2755,5505,13505})</f>
        <v>213690</v>
      </c>
      <c r="AI98" s="2">
        <f>12*ROUND(MAX(($B98-3500)*{0.03,0.1,0.2,0.25,0.3,0.35,0.45}-{0,105,555,1005,2755,5505,13505},0),2)+LOOKUP(AI$2/12,{0,1500.001,4500.001,9000.001,35000.001,55000.001,80000.001},{0.03,0.1,0.2,0.25,0.3,0.35,0.45})*AI$2-LOOKUP(AI$2/12,{0,1500.001,4500.001,9000.001,35000.001,55000.001,80000.001},{0,105,555,1005,2755,5505,13505})</f>
        <v>213720</v>
      </c>
      <c r="AJ98" s="2">
        <f>12*ROUND(MAX(($B98-3500)*{0.03,0.1,0.2,0.25,0.3,0.35,0.45}-{0,105,555,1005,2755,5505,13505},0),2)+LOOKUP(AJ$2/12,{0,1500.001,4500.001,9000.001,35000.001,55000.001,80000.001},{0.03,0.1,0.2,0.25,0.3,0.35,0.45})*AJ$2-LOOKUP(AJ$2/12,{0,1500.001,4500.001,9000.001,35000.001,55000.001,80000.001},{0,105,555,1005,2755,5505,13505})</f>
        <v>213750</v>
      </c>
      <c r="AK98" s="2">
        <f>12*ROUND(MAX(($B98-3500)*{0.03,0.1,0.2,0.25,0.3,0.35,0.45}-{0,105,555,1005,2755,5505,13505},0),2)+LOOKUP(AK$2/12,{0,1500.001,4500.001,9000.001,35000.001,55000.001,80000.001},{0.03,0.1,0.2,0.25,0.3,0.35,0.45})*AK$2-LOOKUP(AK$2/12,{0,1500.001,4500.001,9000.001,35000.001,55000.001,80000.001},{0,105,555,1005,2755,5505,13505})</f>
        <v>213780</v>
      </c>
      <c r="AL98" s="2">
        <f>12*ROUND(MAX(($B98-3500)*{0.03,0.1,0.2,0.25,0.3,0.35,0.45}-{0,105,555,1005,2755,5505,13505},0),2)+LOOKUP(AL$2/12,{0,1500.001,4500.001,9000.001,35000.001,55000.001,80000.001},{0.03,0.1,0.2,0.25,0.3,0.35,0.45})*AL$2-LOOKUP(AL$2/12,{0,1500.001,4500.001,9000.001,35000.001,55000.001,80000.001},{0,105,555,1005,2755,5505,13505})</f>
        <v>215035</v>
      </c>
      <c r="AM98" s="2">
        <f>12*ROUND(MAX(($B98-3500)*{0.03,0.1,0.2,0.25,0.3,0.35,0.45}-{0,105,555,1005,2755,5505,13505},0),2)+LOOKUP(AM$2/12,{0,1500.001,4500.001,9000.001,35000.001,55000.001,80000.001},{0.03,0.1,0.2,0.25,0.3,0.35,0.45})*AM$2-LOOKUP(AM$2/12,{0,1500.001,4500.001,9000.001,35000.001,55000.001,80000.001},{0,105,555,1005,2755,5505,13505})</f>
        <v>215135</v>
      </c>
      <c r="AN98" s="2">
        <f>12*ROUND(MAX(($B98-3500)*{0.03,0.1,0.2,0.25,0.3,0.35,0.45}-{0,105,555,1005,2755,5505,13505},0),2)+LOOKUP(AN$2/12,{0,1500.001,4500.001,9000.001,35000.001,55000.001,80000.001},{0.03,0.1,0.2,0.25,0.3,0.35,0.45})*AN$2-LOOKUP(AN$2/12,{0,1500.001,4500.001,9000.001,35000.001,55000.001,80000.001},{0,105,555,1005,2755,5505,13505})</f>
        <v>215335</v>
      </c>
      <c r="AO98" s="2">
        <f>12*ROUND(MAX(($B98-3500)*{0.03,0.1,0.2,0.25,0.3,0.35,0.45}-{0,105,555,1005,2755,5505,13505},0),2)+LOOKUP(AO$2/12,{0,1500.001,4500.001,9000.001,35000.001,55000.001,80000.001},{0.03,0.1,0.2,0.25,0.3,0.35,0.45})*AO$2-LOOKUP(AO$2/12,{0,1500.001,4500.001,9000.001,35000.001,55000.001,80000.001},{0,105,555,1005,2755,5505,13505})</f>
        <v>215535</v>
      </c>
      <c r="AP98" s="2">
        <f>12*ROUND(MAX(($B98-3500)*{0.03,0.1,0.2,0.25,0.3,0.35,0.45}-{0,105,555,1005,2755,5505,13505},0),2)+LOOKUP(AP$2/12,{0,1500.001,4500.001,9000.001,35000.001,55000.001,80000.001},{0.03,0.1,0.2,0.25,0.3,0.35,0.45})*AP$2-LOOKUP(AP$2/12,{0,1500.001,4500.001,9000.001,35000.001,55000.001,80000.001},{0,105,555,1005,2755,5505,13505})</f>
        <v>215735</v>
      </c>
      <c r="AQ98" s="2">
        <f>12*ROUND(MAX(($B98-3500)*{0.03,0.1,0.2,0.25,0.3,0.35,0.45}-{0,105,555,1005,2755,5505,13505},0),2)+LOOKUP(AQ$2/12,{0,1500.001,4500.001,9000.001,35000.001,55000.001,80000.001},{0.03,0.1,0.2,0.25,0.3,0.35,0.45})*AQ$2-LOOKUP(AQ$2/12,{0,1500.001,4500.001,9000.001,35000.001,55000.001,80000.001},{0,105,555,1005,2755,5505,13505})</f>
        <v>215935</v>
      </c>
      <c r="AR98" s="2">
        <f>12*ROUND(MAX(($B98-3500)*{0.03,0.1,0.2,0.25,0.3,0.35,0.45}-{0,105,555,1005,2755,5505,13505},0),2)+LOOKUP(AR$2/12,{0,1500.001,4500.001,9000.001,35000.001,55000.001,80000.001},{0.03,0.1,0.2,0.25,0.3,0.35,0.45})*AR$2-LOOKUP(AR$2/12,{0,1500.001,4500.001,9000.001,35000.001,55000.001,80000.001},{0,105,555,1005,2755,5505,13505})</f>
        <v>216135</v>
      </c>
      <c r="AS98" s="2">
        <f>12*ROUND(MAX(($B98-3500)*{0.03,0.1,0.2,0.25,0.3,0.35,0.45}-{0,105,555,1005,2755,5505,13505},0),2)+LOOKUP(AS$2/12,{0,1500.001,4500.001,9000.001,35000.001,55000.001,80000.001},{0.03,0.1,0.2,0.25,0.3,0.35,0.45})*AS$2-LOOKUP(AS$2/12,{0,1500.001,4500.001,9000.001,35000.001,55000.001,80000.001},{0,105,555,1005,2755,5505,13505})</f>
        <v>216635</v>
      </c>
      <c r="AT98" s="12">
        <f>12*ROUND(MAX(($B98-3500)*{0.03,0.1,0.2,0.25,0.3,0.35,0.45}-{0,105,555,1005,2755,5505,13505},0),2)+LOOKUP(AT$2/12,{0,1500.001,4500.001,9000.001,35000.001,55000.001,80000.001},{0.03,0.1,0.2,0.25,0.3,0.35,0.45})*AT$2-LOOKUP(AT$2/12,{0,1500.001,4500.001,9000.001,35000.001,55000.001,80000.001},{0,105,555,1005,2755,5505,13505})</f>
        <v>217135</v>
      </c>
      <c r="AU98" s="2">
        <f>12*ROUND(MAX(($B98-3500)*{0.03,0.1,0.2,0.25,0.3,0.35,0.45}-{0,105,555,1005,2755,5505,13505},0),2)+LOOKUP(AU$2/12,{0,1500.001,4500.001,9000.001,35000.001,55000.001,80000.001},{0.03,0.1,0.2,0.25,0.3,0.35,0.45})*AU$2-LOOKUP(AU$2/12,{0,1500.001,4500.001,9000.001,35000.001,55000.001,80000.001},{0,105,555,1005,2755,5505,13505})</f>
        <v>217635</v>
      </c>
      <c r="AV98" s="2">
        <f>12*ROUND(MAX(($B98-3500)*{0.03,0.1,0.2,0.25,0.3,0.35,0.45}-{0,105,555,1005,2755,5505,13505},0),2)+LOOKUP(AV$2/12,{0,1500.001,4500.001,9000.001,35000.001,55000.001,80000.001},{0.03,0.1,0.2,0.25,0.3,0.35,0.45})*AV$2-LOOKUP(AV$2/12,{0,1500.001,4500.001,9000.001,35000.001,55000.001,80000.001},{0,105,555,1005,2755,5505,13505})</f>
        <v>218135</v>
      </c>
      <c r="AW98" s="2">
        <f>12*ROUND(MAX(($B98-3500)*{0.03,0.1,0.2,0.25,0.3,0.35,0.45}-{0,105,555,1005,2755,5505,13505},0),2)+LOOKUP(AW$2/12,{0,1500.001,4500.001,9000.001,35000.001,55000.001,80000.001},{0.03,0.1,0.2,0.25,0.3,0.35,0.45})*AW$2-LOOKUP(AW$2/12,{0,1500.001,4500.001,9000.001,35000.001,55000.001,80000.001},{0,105,555,1005,2755,5505,13505})</f>
        <v>223685</v>
      </c>
      <c r="AX98" s="2">
        <f>12*ROUND(MAX(($B98-3500)*{0.03,0.1,0.2,0.25,0.3,0.35,0.45}-{0,105,555,1005,2755,5505,13505},0),2)+LOOKUP(AX$2/12,{0,1500.001,4500.001,9000.001,35000.001,55000.001,80000.001},{0.03,0.1,0.2,0.25,0.3,0.35,0.45})*AX$2-LOOKUP(AX$2/12,{0,1500.001,4500.001,9000.001,35000.001,55000.001,80000.001},{0,105,555,1005,2755,5505,13505})</f>
        <v>224685</v>
      </c>
      <c r="AY98" s="2">
        <f>12*ROUND(MAX(($B98-3500)*{0.03,0.1,0.2,0.25,0.3,0.35,0.45}-{0,105,555,1005,2755,5505,13505},0),2)+LOOKUP(AY$2/12,{0,1500.001,4500.001,9000.001,35000.001,55000.001,80000.001},{0.03,0.1,0.2,0.25,0.3,0.35,0.45})*AY$2-LOOKUP(AY$2/12,{0,1500.001,4500.001,9000.001,35000.001,55000.001,80000.001},{0,105,555,1005,2755,5505,13505})</f>
        <v>225685</v>
      </c>
      <c r="AZ98" s="2">
        <f>12*ROUND(MAX(($B98-3500)*{0.03,0.1,0.2,0.25,0.3,0.35,0.45}-{0,105,555,1005,2755,5505,13505},0),2)+LOOKUP(AZ$2/12,{0,1500.001,4500.001,9000.001,35000.001,55000.001,80000.001},{0.03,0.1,0.2,0.25,0.3,0.35,0.45})*AZ$2-LOOKUP(AZ$2/12,{0,1500.001,4500.001,9000.001,35000.001,55000.001,80000.001},{0,105,555,1005,2755,5505,13505})</f>
        <v>226685</v>
      </c>
      <c r="BA98" s="2">
        <f>12*ROUND(MAX(($B98-3500)*{0.03,0.1,0.2,0.25,0.3,0.35,0.45}-{0,105,555,1005,2755,5505,13505},0),2)+LOOKUP(BA$2/12,{0,1500.001,4500.001,9000.001,35000.001,55000.001,80000.001},{0.03,0.1,0.2,0.25,0.3,0.35,0.45})*BA$2-LOOKUP(BA$2/12,{0,1500.001,4500.001,9000.001,35000.001,55000.001,80000.001},{0,105,555,1005,2755,5505,13505})</f>
        <v>227685</v>
      </c>
      <c r="BB98" s="2">
        <f>12*ROUND(MAX(($B98-3500)*{0.03,0.1,0.2,0.25,0.3,0.35,0.45}-{0,105,555,1005,2755,5505,13505},0),2)+LOOKUP(BB$2/12,{0,1500.001,4500.001,9000.001,35000.001,55000.001,80000.001},{0.03,0.1,0.2,0.25,0.3,0.35,0.45})*BB$2-LOOKUP(BB$2/12,{0,1500.001,4500.001,9000.001,35000.001,55000.001,80000.001},{0,105,555,1005,2755,5505,13505})</f>
        <v>228685</v>
      </c>
      <c r="BC98" s="2">
        <f>12*ROUND(MAX(($B98-3500)*{0.03,0.1,0.2,0.25,0.3,0.35,0.45}-{0,105,555,1005,2755,5505,13505},0),2)+LOOKUP(BC$2/12,{0,1500.001,4500.001,9000.001,35000.001,55000.001,80000.001},{0.03,0.1,0.2,0.25,0.3,0.35,0.45})*BC$2-LOOKUP(BC$2/12,{0,1500.001,4500.001,9000.001,35000.001,55000.001,80000.001},{0,105,555,1005,2755,5505,13505})</f>
        <v>229685</v>
      </c>
      <c r="BD98" s="2">
        <f>12*ROUND(MAX(($B98-3500)*{0.03,0.1,0.2,0.25,0.3,0.35,0.45}-{0,105,555,1005,2755,5505,13505},0),2)+LOOKUP(BD$2/12,{0,1500.001,4500.001,9000.001,35000.001,55000.001,80000.001},{0.03,0.1,0.2,0.25,0.3,0.35,0.45})*BD$2-LOOKUP(BD$2/12,{0,1500.001,4500.001,9000.001,35000.001,55000.001,80000.001},{0,105,555,1005,2755,5505,13505})</f>
        <v>230685</v>
      </c>
      <c r="BE98" s="2">
        <f>12*ROUND(MAX(($B98-3500)*{0.03,0.1,0.2,0.25,0.3,0.35,0.45}-{0,105,555,1005,2755,5505,13505},0),2)+LOOKUP(BE$2/12,{0,1500.001,4500.001,9000.001,35000.001,55000.001,80000.001},{0.03,0.1,0.2,0.25,0.3,0.35,0.45})*BE$2-LOOKUP(BE$2/12,{0,1500.001,4500.001,9000.001,35000.001,55000.001,80000.001},{0,105,555,1005,2755,5505,13505})</f>
        <v>231685</v>
      </c>
      <c r="BF98" s="2">
        <f>12*ROUND(MAX(($B98-3500)*{0.03,0.1,0.2,0.25,0.3,0.35,0.45}-{0,105,555,1005,2755,5505,13505},0),2)+LOOKUP(BF$2/12,{0,1500.001,4500.001,9000.001,35000.001,55000.001,80000.001},{0.03,0.1,0.2,0.25,0.3,0.35,0.45})*BF$2-LOOKUP(BF$2/12,{0,1500.001,4500.001,9000.001,35000.001,55000.001,80000.001},{0,105,555,1005,2755,5505,13505})</f>
        <v>232685</v>
      </c>
    </row>
    <row r="99" spans="1:58">
      <c r="A99" s="21"/>
      <c r="B99" s="22">
        <v>72000</v>
      </c>
      <c r="C99" s="27">
        <f>12*ROUND(MAX(($B99-3500)*{0.03,0.1,0.2,0.25,0.3,0.35,0.45}-{0,105,555,1005,2755,5505,13505},0),2)+LOOKUP(C$2/12,{0,1500.001,4500.001,9000.001,35000.001,55000.001,80000.001},{0.03,0.1,0.2,0.25,0.3,0.35,0.45})*C$2-LOOKUP(C$2/12,{0,1500.001,4500.001,9000.001,35000.001,55000.001,80000.001},{0,105,555,1005,2755,5505,13505})</f>
        <v>221640</v>
      </c>
      <c r="D99" s="27">
        <f>12*ROUND(MAX(($B99-3500)*{0.03,0.1,0.2,0.25,0.3,0.35,0.45}-{0,105,555,1005,2755,5505,13505},0),2)+LOOKUP(D$2/12,{0,1500.001,4500.001,9000.001,35000.001,55000.001,80000.001},{0.03,0.1,0.2,0.25,0.3,0.35,0.45})*D$2-LOOKUP(D$2/12,{0,1500.001,4500.001,9000.001,35000.001,55000.001,80000.001},{0,105,555,1005,2755,5505,13505})</f>
        <v>221646</v>
      </c>
      <c r="E99" s="27">
        <f>12*ROUND(MAX(($B99-3500)*{0.03,0.1,0.2,0.25,0.3,0.35,0.45}-{0,105,555,1005,2755,5505,13505},0),2)+LOOKUP(E$2/12,{0,1500.001,4500.001,9000.001,35000.001,55000.001,80000.001},{0.03,0.1,0.2,0.25,0.3,0.35,0.45})*E$2-LOOKUP(E$2/12,{0,1500.001,4500.001,9000.001,35000.001,55000.001,80000.001},{0,105,555,1005,2755,5505,13505})</f>
        <v>221652</v>
      </c>
      <c r="F99" s="27">
        <f>12*ROUND(MAX(($B99-3500)*{0.03,0.1,0.2,0.25,0.3,0.35,0.45}-{0,105,555,1005,2755,5505,13505},0),2)+LOOKUP(F$2/12,{0,1500.001,4500.001,9000.001,35000.001,55000.001,80000.001},{0.03,0.1,0.2,0.25,0.3,0.35,0.45})*F$2-LOOKUP(F$2/12,{0,1500.001,4500.001,9000.001,35000.001,55000.001,80000.001},{0,105,555,1005,2755,5505,13505})</f>
        <v>221658</v>
      </c>
      <c r="G99" s="27">
        <f>12*ROUND(MAX(($B99-3500)*{0.03,0.1,0.2,0.25,0.3,0.35,0.45}-{0,105,555,1005,2755,5505,13505},0),2)+LOOKUP(G$2/12,{0,1500.001,4500.001,9000.001,35000.001,55000.001,80000.001},{0.03,0.1,0.2,0.25,0.3,0.35,0.45})*G$2-LOOKUP(G$2/12,{0,1500.001,4500.001,9000.001,35000.001,55000.001,80000.001},{0,105,555,1005,2755,5505,13505})</f>
        <v>221664</v>
      </c>
      <c r="H99" s="27">
        <f>12*ROUND(MAX(($B99-3500)*{0.03,0.1,0.2,0.25,0.3,0.35,0.45}-{0,105,555,1005,2755,5505,13505},0),2)+LOOKUP(H$2/12,{0,1500.001,4500.001,9000.001,35000.001,55000.001,80000.001},{0.03,0.1,0.2,0.25,0.3,0.35,0.45})*H$2-LOOKUP(H$2/12,{0,1500.001,4500.001,9000.001,35000.001,55000.001,80000.001},{0,105,555,1005,2755,5505,13505})</f>
        <v>221670</v>
      </c>
      <c r="I99" s="27">
        <f>12*ROUND(MAX(($B99-3500)*{0.03,0.1,0.2,0.25,0.3,0.35,0.45}-{0,105,555,1005,2755,5505,13505},0),2)+LOOKUP(I$2/12,{0,1500.001,4500.001,9000.001,35000.001,55000.001,80000.001},{0.03,0.1,0.2,0.25,0.3,0.35,0.45})*I$2-LOOKUP(I$2/12,{0,1500.001,4500.001,9000.001,35000.001,55000.001,80000.001},{0,105,555,1005,2755,5505,13505})</f>
        <v>221676</v>
      </c>
      <c r="J99" s="27">
        <f>12*ROUND(MAX(($B99-3500)*{0.03,0.1,0.2,0.25,0.3,0.35,0.45}-{0,105,555,1005,2755,5505,13505},0),2)+LOOKUP(J$2/12,{0,1500.001,4500.001,9000.001,35000.001,55000.001,80000.001},{0.03,0.1,0.2,0.25,0.3,0.35,0.45})*J$2-LOOKUP(J$2/12,{0,1500.001,4500.001,9000.001,35000.001,55000.001,80000.001},{0,105,555,1005,2755,5505,13505})</f>
        <v>221682</v>
      </c>
      <c r="K99" s="27">
        <f>12*ROUND(MAX(($B99-3500)*{0.03,0.1,0.2,0.25,0.3,0.35,0.45}-{0,105,555,1005,2755,5505,13505},0),2)+LOOKUP(K$2/12,{0,1500.001,4500.001,9000.001,35000.001,55000.001,80000.001},{0.03,0.1,0.2,0.25,0.3,0.35,0.45})*K$2-LOOKUP(K$2/12,{0,1500.001,4500.001,9000.001,35000.001,55000.001,80000.001},{0,105,555,1005,2755,5505,13505})</f>
        <v>221688</v>
      </c>
      <c r="L99" s="27">
        <f>12*ROUND(MAX(($B99-3500)*{0.03,0.1,0.2,0.25,0.3,0.35,0.45}-{0,105,555,1005,2755,5505,13505},0),2)+LOOKUP(L$2/12,{0,1500.001,4500.001,9000.001,35000.001,55000.001,80000.001},{0.03,0.1,0.2,0.25,0.3,0.35,0.45})*L$2-LOOKUP(L$2/12,{0,1500.001,4500.001,9000.001,35000.001,55000.001,80000.001},{0,105,555,1005,2755,5505,13505})</f>
        <v>221694</v>
      </c>
      <c r="M99" s="13">
        <f>12*ROUND(MAX(($B99-3500)*{0.03,0.1,0.2,0.25,0.3,0.35,0.45}-{0,105,555,1005,2755,5505,13505},0),2)+LOOKUP(M$2/12,{0,1500.001,4500.001,9000.001,35000.001,55000.001,80000.001},{0.03,0.1,0.2,0.25,0.3,0.35,0.45})*M$2-LOOKUP(M$2/12,{0,1500.001,4500.001,9000.001,35000.001,55000.001,80000.001},{0,105,555,1005,2755,5505,13505})</f>
        <v>221700</v>
      </c>
      <c r="N99" s="27">
        <f>12*ROUND(MAX(($B99-3500)*{0.03,0.1,0.2,0.25,0.3,0.35,0.45}-{0,105,555,1005,2755,5505,13505},0),2)+LOOKUP(N$2/12,{0,1500.001,4500.001,9000.001,35000.001,55000.001,80000.001},{0.03,0.1,0.2,0.25,0.3,0.35,0.45})*N$2-LOOKUP(N$2/12,{0,1500.001,4500.001,9000.001,35000.001,55000.001,80000.001},{0,105,555,1005,2755,5505,13505})</f>
        <v>221715</v>
      </c>
      <c r="O99" s="27">
        <f>12*ROUND(MAX(($B99-3500)*{0.03,0.1,0.2,0.25,0.3,0.35,0.45}-{0,105,555,1005,2755,5505,13505},0),2)+LOOKUP(O$2/12,{0,1500.001,4500.001,9000.001,35000.001,55000.001,80000.001},{0.03,0.1,0.2,0.25,0.3,0.35,0.45})*O$2-LOOKUP(O$2/12,{0,1500.001,4500.001,9000.001,35000.001,55000.001,80000.001},{0,105,555,1005,2755,5505,13505})</f>
        <v>221730</v>
      </c>
      <c r="P99" s="27">
        <f>12*ROUND(MAX(($B99-3500)*{0.03,0.1,0.2,0.25,0.3,0.35,0.45}-{0,105,555,1005,2755,5505,13505},0),2)+LOOKUP(P$2/12,{0,1500.001,4500.001,9000.001,35000.001,55000.001,80000.001},{0.03,0.1,0.2,0.25,0.3,0.35,0.45})*P$2-LOOKUP(P$2/12,{0,1500.001,4500.001,9000.001,35000.001,55000.001,80000.001},{0,105,555,1005,2755,5505,13505})</f>
        <v>221745</v>
      </c>
      <c r="Q99" s="27">
        <f>12*ROUND(MAX(($B99-3500)*{0.03,0.1,0.2,0.25,0.3,0.35,0.45}-{0,105,555,1005,2755,5505,13505},0),2)+LOOKUP(Q$2/12,{0,1500.001,4500.001,9000.001,35000.001,55000.001,80000.001},{0.03,0.1,0.2,0.25,0.3,0.35,0.45})*Q$2-LOOKUP(Q$2/12,{0,1500.001,4500.001,9000.001,35000.001,55000.001,80000.001},{0,105,555,1005,2755,5505,13505})</f>
        <v>221760</v>
      </c>
      <c r="R99" s="27">
        <f>12*ROUND(MAX(($B99-3500)*{0.03,0.1,0.2,0.25,0.3,0.35,0.45}-{0,105,555,1005,2755,5505,13505},0),2)+LOOKUP(R$2/12,{0,1500.001,4500.001,9000.001,35000.001,55000.001,80000.001},{0.03,0.1,0.2,0.25,0.3,0.35,0.45})*R$2-LOOKUP(R$2/12,{0,1500.001,4500.001,9000.001,35000.001,55000.001,80000.001},{0,105,555,1005,2755,5505,13505})</f>
        <v>221775</v>
      </c>
      <c r="S99" s="27">
        <f>12*ROUND(MAX(($B99-3500)*{0.03,0.1,0.2,0.25,0.3,0.35,0.45}-{0,105,555,1005,2755,5505,13505},0),2)+LOOKUP(S$2/12,{0,1500.001,4500.001,9000.001,35000.001,55000.001,80000.001},{0.03,0.1,0.2,0.25,0.3,0.35,0.45})*S$2-LOOKUP(S$2/12,{0,1500.001,4500.001,9000.001,35000.001,55000.001,80000.001},{0,105,555,1005,2755,5505,13505})</f>
        <v>221790</v>
      </c>
      <c r="T99" s="2">
        <f>12*ROUND(MAX(($B99-3500)*{0.03,0.1,0.2,0.25,0.3,0.35,0.45}-{0,105,555,1005,2755,5505,13505},0),2)+LOOKUP(T$2/12,{0,1500.001,4500.001,9000.001,35000.001,55000.001,80000.001},{0.03,0.1,0.2,0.25,0.3,0.35,0.45})*T$2-LOOKUP(T$2/12,{0,1500.001,4500.001,9000.001,35000.001,55000.001,80000.001},{0,105,555,1005,2755,5505,13505})</f>
        <v>221805</v>
      </c>
      <c r="U99" s="2">
        <f>12*ROUND(MAX(($B99-3500)*{0.03,0.1,0.2,0.25,0.3,0.35,0.45}-{0,105,555,1005,2755,5505,13505},0),2)+LOOKUP(U$2/12,{0,1500.001,4500.001,9000.001,35000.001,55000.001,80000.001},{0.03,0.1,0.2,0.25,0.3,0.35,0.45})*U$2-LOOKUP(U$2/12,{0,1500.001,4500.001,9000.001,35000.001,55000.001,80000.001},{0,105,555,1005,2755,5505,13505})</f>
        <v>221820</v>
      </c>
      <c r="V99" s="2">
        <f>12*ROUND(MAX(($B99-3500)*{0.03,0.1,0.2,0.25,0.3,0.35,0.45}-{0,105,555,1005,2755,5505,13505},0),2)+LOOKUP(V$2/12,{0,1500.001,4500.001,9000.001,35000.001,55000.001,80000.001},{0.03,0.1,0.2,0.25,0.3,0.35,0.45})*V$2-LOOKUP(V$2/12,{0,1500.001,4500.001,9000.001,35000.001,55000.001,80000.001},{0,105,555,1005,2755,5505,13505})</f>
        <v>221835</v>
      </c>
      <c r="W99" s="2">
        <f>12*ROUND(MAX(($B99-3500)*{0.03,0.1,0.2,0.25,0.3,0.35,0.45}-{0,105,555,1005,2755,5505,13505},0),2)+LOOKUP(W$2/12,{0,1500.001,4500.001,9000.001,35000.001,55000.001,80000.001},{0.03,0.1,0.2,0.25,0.3,0.35,0.45})*W$2-LOOKUP(W$2/12,{0,1500.001,4500.001,9000.001,35000.001,55000.001,80000.001},{0,105,555,1005,2755,5505,13505})</f>
        <v>221850</v>
      </c>
      <c r="X99" s="2">
        <f>12*ROUND(MAX(($B99-3500)*{0.03,0.1,0.2,0.25,0.3,0.35,0.45}-{0,105,555,1005,2755,5505,13505},0),2)+LOOKUP(X$2/12,{0,1500.001,4500.001,9000.001,35000.001,55000.001,80000.001},{0.03,0.1,0.2,0.25,0.3,0.35,0.45})*X$2-LOOKUP(X$2/12,{0,1500.001,4500.001,9000.001,35000.001,55000.001,80000.001},{0,105,555,1005,2755,5505,13505})</f>
        <v>221865</v>
      </c>
      <c r="Y99" s="2">
        <f>12*ROUND(MAX(($B99-3500)*{0.03,0.1,0.2,0.25,0.3,0.35,0.45}-{0,105,555,1005,2755,5505,13505},0),2)+LOOKUP(Y$2/12,{0,1500.001,4500.001,9000.001,35000.001,55000.001,80000.001},{0.03,0.1,0.2,0.25,0.3,0.35,0.45})*Y$2-LOOKUP(Y$2/12,{0,1500.001,4500.001,9000.001,35000.001,55000.001,80000.001},{0,105,555,1005,2755,5505,13505})</f>
        <v>221880</v>
      </c>
      <c r="Z99" s="2">
        <f>12*ROUND(MAX(($B99-3500)*{0.03,0.1,0.2,0.25,0.3,0.35,0.45}-{0,105,555,1005,2755,5505,13505},0),2)+LOOKUP(Z$2/12,{0,1500.001,4500.001,9000.001,35000.001,55000.001,80000.001},{0.03,0.1,0.2,0.25,0.3,0.35,0.45})*Z$2-LOOKUP(Z$2/12,{0,1500.001,4500.001,9000.001,35000.001,55000.001,80000.001},{0,105,555,1005,2755,5505,13505})</f>
        <v>221895</v>
      </c>
      <c r="AA99" s="2">
        <f>12*ROUND(MAX(($B99-3500)*{0.03,0.1,0.2,0.25,0.3,0.35,0.45}-{0,105,555,1005,2755,5505,13505},0),2)+LOOKUP(AA$2/12,{0,1500.001,4500.001,9000.001,35000.001,55000.001,80000.001},{0.03,0.1,0.2,0.25,0.3,0.35,0.45})*AA$2-LOOKUP(AA$2/12,{0,1500.001,4500.001,9000.001,35000.001,55000.001,80000.001},{0,105,555,1005,2755,5505,13505})</f>
        <v>221910</v>
      </c>
      <c r="AB99" s="2">
        <f>12*ROUND(MAX(($B99-3500)*{0.03,0.1,0.2,0.25,0.3,0.35,0.45}-{0,105,555,1005,2755,5505,13505},0),2)+LOOKUP(AB$2/12,{0,1500.001,4500.001,9000.001,35000.001,55000.001,80000.001},{0.03,0.1,0.2,0.25,0.3,0.35,0.45})*AB$2-LOOKUP(AB$2/12,{0,1500.001,4500.001,9000.001,35000.001,55000.001,80000.001},{0,105,555,1005,2755,5505,13505})</f>
        <v>221925</v>
      </c>
      <c r="AC99" s="12">
        <f>12*ROUND(MAX(($B99-3500)*{0.03,0.1,0.2,0.25,0.3,0.35,0.45}-{0,105,555,1005,2755,5505,13505},0),2)+LOOKUP(AC$2/12,{0,1500.001,4500.001,9000.001,35000.001,55000.001,80000.001},{0.03,0.1,0.2,0.25,0.3,0.35,0.45})*AC$2-LOOKUP(AC$2/12,{0,1500.001,4500.001,9000.001,35000.001,55000.001,80000.001},{0,105,555,1005,2755,5505,13505})</f>
        <v>221940</v>
      </c>
      <c r="AD99" s="2">
        <f>12*ROUND(MAX(($B99-3500)*{0.03,0.1,0.2,0.25,0.3,0.35,0.45}-{0,105,555,1005,2755,5505,13505},0),2)+LOOKUP(AD$2/12,{0,1500.001,4500.001,9000.001,35000.001,55000.001,80000.001},{0.03,0.1,0.2,0.25,0.3,0.35,0.45})*AD$2-LOOKUP(AD$2/12,{0,1500.001,4500.001,9000.001,35000.001,55000.001,80000.001},{0,105,555,1005,2755,5505,13505})</f>
        <v>221970</v>
      </c>
      <c r="AE99" s="2">
        <f>12*ROUND(MAX(($B99-3500)*{0.03,0.1,0.2,0.25,0.3,0.35,0.45}-{0,105,555,1005,2755,5505,13505},0),2)+LOOKUP(AE$2/12,{0,1500.001,4500.001,9000.001,35000.001,55000.001,80000.001},{0.03,0.1,0.2,0.25,0.3,0.35,0.45})*AE$2-LOOKUP(AE$2/12,{0,1500.001,4500.001,9000.001,35000.001,55000.001,80000.001},{0,105,555,1005,2755,5505,13505})</f>
        <v>222000</v>
      </c>
      <c r="AF99" s="2">
        <f>12*ROUND(MAX(($B99-3500)*{0.03,0.1,0.2,0.25,0.3,0.35,0.45}-{0,105,555,1005,2755,5505,13505},0),2)+LOOKUP(AF$2/12,{0,1500.001,4500.001,9000.001,35000.001,55000.001,80000.001},{0.03,0.1,0.2,0.25,0.3,0.35,0.45})*AF$2-LOOKUP(AF$2/12,{0,1500.001,4500.001,9000.001,35000.001,55000.001,80000.001},{0,105,555,1005,2755,5505,13505})</f>
        <v>222030</v>
      </c>
      <c r="AG99" s="2">
        <f>12*ROUND(MAX(($B99-3500)*{0.03,0.1,0.2,0.25,0.3,0.35,0.45}-{0,105,555,1005,2755,5505,13505},0),2)+LOOKUP(AG$2/12,{0,1500.001,4500.001,9000.001,35000.001,55000.001,80000.001},{0.03,0.1,0.2,0.25,0.3,0.35,0.45})*AG$2-LOOKUP(AG$2/12,{0,1500.001,4500.001,9000.001,35000.001,55000.001,80000.001},{0,105,555,1005,2755,5505,13505})</f>
        <v>222060</v>
      </c>
      <c r="AH99" s="2">
        <f>12*ROUND(MAX(($B99-3500)*{0.03,0.1,0.2,0.25,0.3,0.35,0.45}-{0,105,555,1005,2755,5505,13505},0),2)+LOOKUP(AH$2/12,{0,1500.001,4500.001,9000.001,35000.001,55000.001,80000.001},{0.03,0.1,0.2,0.25,0.3,0.35,0.45})*AH$2-LOOKUP(AH$2/12,{0,1500.001,4500.001,9000.001,35000.001,55000.001,80000.001},{0,105,555,1005,2755,5505,13505})</f>
        <v>222090</v>
      </c>
      <c r="AI99" s="2">
        <f>12*ROUND(MAX(($B99-3500)*{0.03,0.1,0.2,0.25,0.3,0.35,0.45}-{0,105,555,1005,2755,5505,13505},0),2)+LOOKUP(AI$2/12,{0,1500.001,4500.001,9000.001,35000.001,55000.001,80000.001},{0.03,0.1,0.2,0.25,0.3,0.35,0.45})*AI$2-LOOKUP(AI$2/12,{0,1500.001,4500.001,9000.001,35000.001,55000.001,80000.001},{0,105,555,1005,2755,5505,13505})</f>
        <v>222120</v>
      </c>
      <c r="AJ99" s="2">
        <f>12*ROUND(MAX(($B99-3500)*{0.03,0.1,0.2,0.25,0.3,0.35,0.45}-{0,105,555,1005,2755,5505,13505},0),2)+LOOKUP(AJ$2/12,{0,1500.001,4500.001,9000.001,35000.001,55000.001,80000.001},{0.03,0.1,0.2,0.25,0.3,0.35,0.45})*AJ$2-LOOKUP(AJ$2/12,{0,1500.001,4500.001,9000.001,35000.001,55000.001,80000.001},{0,105,555,1005,2755,5505,13505})</f>
        <v>222150</v>
      </c>
      <c r="AK99" s="2">
        <f>12*ROUND(MAX(($B99-3500)*{0.03,0.1,0.2,0.25,0.3,0.35,0.45}-{0,105,555,1005,2755,5505,13505},0),2)+LOOKUP(AK$2/12,{0,1500.001,4500.001,9000.001,35000.001,55000.001,80000.001},{0.03,0.1,0.2,0.25,0.3,0.35,0.45})*AK$2-LOOKUP(AK$2/12,{0,1500.001,4500.001,9000.001,35000.001,55000.001,80000.001},{0,105,555,1005,2755,5505,13505})</f>
        <v>222180</v>
      </c>
      <c r="AL99" s="2">
        <f>12*ROUND(MAX(($B99-3500)*{0.03,0.1,0.2,0.25,0.3,0.35,0.45}-{0,105,555,1005,2755,5505,13505},0),2)+LOOKUP(AL$2/12,{0,1500.001,4500.001,9000.001,35000.001,55000.001,80000.001},{0.03,0.1,0.2,0.25,0.3,0.35,0.45})*AL$2-LOOKUP(AL$2/12,{0,1500.001,4500.001,9000.001,35000.001,55000.001,80000.001},{0,105,555,1005,2755,5505,13505})</f>
        <v>223435</v>
      </c>
      <c r="AM99" s="2">
        <f>12*ROUND(MAX(($B99-3500)*{0.03,0.1,0.2,0.25,0.3,0.35,0.45}-{0,105,555,1005,2755,5505,13505},0),2)+LOOKUP(AM$2/12,{0,1500.001,4500.001,9000.001,35000.001,55000.001,80000.001},{0.03,0.1,0.2,0.25,0.3,0.35,0.45})*AM$2-LOOKUP(AM$2/12,{0,1500.001,4500.001,9000.001,35000.001,55000.001,80000.001},{0,105,555,1005,2755,5505,13505})</f>
        <v>223535</v>
      </c>
      <c r="AN99" s="2">
        <f>12*ROUND(MAX(($B99-3500)*{0.03,0.1,0.2,0.25,0.3,0.35,0.45}-{0,105,555,1005,2755,5505,13505},0),2)+LOOKUP(AN$2/12,{0,1500.001,4500.001,9000.001,35000.001,55000.001,80000.001},{0.03,0.1,0.2,0.25,0.3,0.35,0.45})*AN$2-LOOKUP(AN$2/12,{0,1500.001,4500.001,9000.001,35000.001,55000.001,80000.001},{0,105,555,1005,2755,5505,13505})</f>
        <v>223735</v>
      </c>
      <c r="AO99" s="2">
        <f>12*ROUND(MAX(($B99-3500)*{0.03,0.1,0.2,0.25,0.3,0.35,0.45}-{0,105,555,1005,2755,5505,13505},0),2)+LOOKUP(AO$2/12,{0,1500.001,4500.001,9000.001,35000.001,55000.001,80000.001},{0.03,0.1,0.2,0.25,0.3,0.35,0.45})*AO$2-LOOKUP(AO$2/12,{0,1500.001,4500.001,9000.001,35000.001,55000.001,80000.001},{0,105,555,1005,2755,5505,13505})</f>
        <v>223935</v>
      </c>
      <c r="AP99" s="2">
        <f>12*ROUND(MAX(($B99-3500)*{0.03,0.1,0.2,0.25,0.3,0.35,0.45}-{0,105,555,1005,2755,5505,13505},0),2)+LOOKUP(AP$2/12,{0,1500.001,4500.001,9000.001,35000.001,55000.001,80000.001},{0.03,0.1,0.2,0.25,0.3,0.35,0.45})*AP$2-LOOKUP(AP$2/12,{0,1500.001,4500.001,9000.001,35000.001,55000.001,80000.001},{0,105,555,1005,2755,5505,13505})</f>
        <v>224135</v>
      </c>
      <c r="AQ99" s="2">
        <f>12*ROUND(MAX(($B99-3500)*{0.03,0.1,0.2,0.25,0.3,0.35,0.45}-{0,105,555,1005,2755,5505,13505},0),2)+LOOKUP(AQ$2/12,{0,1500.001,4500.001,9000.001,35000.001,55000.001,80000.001},{0.03,0.1,0.2,0.25,0.3,0.35,0.45})*AQ$2-LOOKUP(AQ$2/12,{0,1500.001,4500.001,9000.001,35000.001,55000.001,80000.001},{0,105,555,1005,2755,5505,13505})</f>
        <v>224335</v>
      </c>
      <c r="AR99" s="2">
        <f>12*ROUND(MAX(($B99-3500)*{0.03,0.1,0.2,0.25,0.3,0.35,0.45}-{0,105,555,1005,2755,5505,13505},0),2)+LOOKUP(AR$2/12,{0,1500.001,4500.001,9000.001,35000.001,55000.001,80000.001},{0.03,0.1,0.2,0.25,0.3,0.35,0.45})*AR$2-LOOKUP(AR$2/12,{0,1500.001,4500.001,9000.001,35000.001,55000.001,80000.001},{0,105,555,1005,2755,5505,13505})</f>
        <v>224535</v>
      </c>
      <c r="AS99" s="2">
        <f>12*ROUND(MAX(($B99-3500)*{0.03,0.1,0.2,0.25,0.3,0.35,0.45}-{0,105,555,1005,2755,5505,13505},0),2)+LOOKUP(AS$2/12,{0,1500.001,4500.001,9000.001,35000.001,55000.001,80000.001},{0.03,0.1,0.2,0.25,0.3,0.35,0.45})*AS$2-LOOKUP(AS$2/12,{0,1500.001,4500.001,9000.001,35000.001,55000.001,80000.001},{0,105,555,1005,2755,5505,13505})</f>
        <v>225035</v>
      </c>
      <c r="AT99" s="12">
        <f>12*ROUND(MAX(($B99-3500)*{0.03,0.1,0.2,0.25,0.3,0.35,0.45}-{0,105,555,1005,2755,5505,13505},0),2)+LOOKUP(AT$2/12,{0,1500.001,4500.001,9000.001,35000.001,55000.001,80000.001},{0.03,0.1,0.2,0.25,0.3,0.35,0.45})*AT$2-LOOKUP(AT$2/12,{0,1500.001,4500.001,9000.001,35000.001,55000.001,80000.001},{0,105,555,1005,2755,5505,13505})</f>
        <v>225535</v>
      </c>
      <c r="AU99" s="2">
        <f>12*ROUND(MAX(($B99-3500)*{0.03,0.1,0.2,0.25,0.3,0.35,0.45}-{0,105,555,1005,2755,5505,13505},0),2)+LOOKUP(AU$2/12,{0,1500.001,4500.001,9000.001,35000.001,55000.001,80000.001},{0.03,0.1,0.2,0.25,0.3,0.35,0.45})*AU$2-LOOKUP(AU$2/12,{0,1500.001,4500.001,9000.001,35000.001,55000.001,80000.001},{0,105,555,1005,2755,5505,13505})</f>
        <v>226035</v>
      </c>
      <c r="AV99" s="2">
        <f>12*ROUND(MAX(($B99-3500)*{0.03,0.1,0.2,0.25,0.3,0.35,0.45}-{0,105,555,1005,2755,5505,13505},0),2)+LOOKUP(AV$2/12,{0,1500.001,4500.001,9000.001,35000.001,55000.001,80000.001},{0.03,0.1,0.2,0.25,0.3,0.35,0.45})*AV$2-LOOKUP(AV$2/12,{0,1500.001,4500.001,9000.001,35000.001,55000.001,80000.001},{0,105,555,1005,2755,5505,13505})</f>
        <v>226535</v>
      </c>
      <c r="AW99" s="2">
        <f>12*ROUND(MAX(($B99-3500)*{0.03,0.1,0.2,0.25,0.3,0.35,0.45}-{0,105,555,1005,2755,5505,13505},0),2)+LOOKUP(AW$2/12,{0,1500.001,4500.001,9000.001,35000.001,55000.001,80000.001},{0.03,0.1,0.2,0.25,0.3,0.35,0.45})*AW$2-LOOKUP(AW$2/12,{0,1500.001,4500.001,9000.001,35000.001,55000.001,80000.001},{0,105,555,1005,2755,5505,13505})</f>
        <v>232085</v>
      </c>
      <c r="AX99" s="2">
        <f>12*ROUND(MAX(($B99-3500)*{0.03,0.1,0.2,0.25,0.3,0.35,0.45}-{0,105,555,1005,2755,5505,13505},0),2)+LOOKUP(AX$2/12,{0,1500.001,4500.001,9000.001,35000.001,55000.001,80000.001},{0.03,0.1,0.2,0.25,0.3,0.35,0.45})*AX$2-LOOKUP(AX$2/12,{0,1500.001,4500.001,9000.001,35000.001,55000.001,80000.001},{0,105,555,1005,2755,5505,13505})</f>
        <v>233085</v>
      </c>
      <c r="AY99" s="2">
        <f>12*ROUND(MAX(($B99-3500)*{0.03,0.1,0.2,0.25,0.3,0.35,0.45}-{0,105,555,1005,2755,5505,13505},0),2)+LOOKUP(AY$2/12,{0,1500.001,4500.001,9000.001,35000.001,55000.001,80000.001},{0.03,0.1,0.2,0.25,0.3,0.35,0.45})*AY$2-LOOKUP(AY$2/12,{0,1500.001,4500.001,9000.001,35000.001,55000.001,80000.001},{0,105,555,1005,2755,5505,13505})</f>
        <v>234085</v>
      </c>
      <c r="AZ99" s="2">
        <f>12*ROUND(MAX(($B99-3500)*{0.03,0.1,0.2,0.25,0.3,0.35,0.45}-{0,105,555,1005,2755,5505,13505},0),2)+LOOKUP(AZ$2/12,{0,1500.001,4500.001,9000.001,35000.001,55000.001,80000.001},{0.03,0.1,0.2,0.25,0.3,0.35,0.45})*AZ$2-LOOKUP(AZ$2/12,{0,1500.001,4500.001,9000.001,35000.001,55000.001,80000.001},{0,105,555,1005,2755,5505,13505})</f>
        <v>235085</v>
      </c>
      <c r="BA99" s="2">
        <f>12*ROUND(MAX(($B99-3500)*{0.03,0.1,0.2,0.25,0.3,0.35,0.45}-{0,105,555,1005,2755,5505,13505},0),2)+LOOKUP(BA$2/12,{0,1500.001,4500.001,9000.001,35000.001,55000.001,80000.001},{0.03,0.1,0.2,0.25,0.3,0.35,0.45})*BA$2-LOOKUP(BA$2/12,{0,1500.001,4500.001,9000.001,35000.001,55000.001,80000.001},{0,105,555,1005,2755,5505,13505})</f>
        <v>236085</v>
      </c>
      <c r="BB99" s="2">
        <f>12*ROUND(MAX(($B99-3500)*{0.03,0.1,0.2,0.25,0.3,0.35,0.45}-{0,105,555,1005,2755,5505,13505},0),2)+LOOKUP(BB$2/12,{0,1500.001,4500.001,9000.001,35000.001,55000.001,80000.001},{0.03,0.1,0.2,0.25,0.3,0.35,0.45})*BB$2-LOOKUP(BB$2/12,{0,1500.001,4500.001,9000.001,35000.001,55000.001,80000.001},{0,105,555,1005,2755,5505,13505})</f>
        <v>237085</v>
      </c>
      <c r="BC99" s="2">
        <f>12*ROUND(MAX(($B99-3500)*{0.03,0.1,0.2,0.25,0.3,0.35,0.45}-{0,105,555,1005,2755,5505,13505},0),2)+LOOKUP(BC$2/12,{0,1500.001,4500.001,9000.001,35000.001,55000.001,80000.001},{0.03,0.1,0.2,0.25,0.3,0.35,0.45})*BC$2-LOOKUP(BC$2/12,{0,1500.001,4500.001,9000.001,35000.001,55000.001,80000.001},{0,105,555,1005,2755,5505,13505})</f>
        <v>238085</v>
      </c>
      <c r="BD99" s="2">
        <f>12*ROUND(MAX(($B99-3500)*{0.03,0.1,0.2,0.25,0.3,0.35,0.45}-{0,105,555,1005,2755,5505,13505},0),2)+LOOKUP(BD$2/12,{0,1500.001,4500.001,9000.001,35000.001,55000.001,80000.001},{0.03,0.1,0.2,0.25,0.3,0.35,0.45})*BD$2-LOOKUP(BD$2/12,{0,1500.001,4500.001,9000.001,35000.001,55000.001,80000.001},{0,105,555,1005,2755,5505,13505})</f>
        <v>239085</v>
      </c>
      <c r="BE99" s="2">
        <f>12*ROUND(MAX(($B99-3500)*{0.03,0.1,0.2,0.25,0.3,0.35,0.45}-{0,105,555,1005,2755,5505,13505},0),2)+LOOKUP(BE$2/12,{0,1500.001,4500.001,9000.001,35000.001,55000.001,80000.001},{0.03,0.1,0.2,0.25,0.3,0.35,0.45})*BE$2-LOOKUP(BE$2/12,{0,1500.001,4500.001,9000.001,35000.001,55000.001,80000.001},{0,105,555,1005,2755,5505,13505})</f>
        <v>240085</v>
      </c>
      <c r="BF99" s="2">
        <f>12*ROUND(MAX(($B99-3500)*{0.03,0.1,0.2,0.25,0.3,0.35,0.45}-{0,105,555,1005,2755,5505,13505},0),2)+LOOKUP(BF$2/12,{0,1500.001,4500.001,9000.001,35000.001,55000.001,80000.001},{0.03,0.1,0.2,0.25,0.3,0.35,0.45})*BF$2-LOOKUP(BF$2/12,{0,1500.001,4500.001,9000.001,35000.001,55000.001,80000.001},{0,105,555,1005,2755,5505,13505})</f>
        <v>241085</v>
      </c>
    </row>
    <row r="100" spans="1:58">
      <c r="A100" s="21"/>
      <c r="B100" s="22">
        <v>74000</v>
      </c>
      <c r="C100" s="27">
        <f>12*ROUND(MAX(($B100-3500)*{0.03,0.1,0.2,0.25,0.3,0.35,0.45}-{0,105,555,1005,2755,5505,13505},0),2)+LOOKUP(C$2/12,{0,1500.001,4500.001,9000.001,35000.001,55000.001,80000.001},{0.03,0.1,0.2,0.25,0.3,0.35,0.45})*C$2-LOOKUP(C$2/12,{0,1500.001,4500.001,9000.001,35000.001,55000.001,80000.001},{0,105,555,1005,2755,5505,13505})</f>
        <v>230040</v>
      </c>
      <c r="D100" s="27">
        <f>12*ROUND(MAX(($B100-3500)*{0.03,0.1,0.2,0.25,0.3,0.35,0.45}-{0,105,555,1005,2755,5505,13505},0),2)+LOOKUP(D$2/12,{0,1500.001,4500.001,9000.001,35000.001,55000.001,80000.001},{0.03,0.1,0.2,0.25,0.3,0.35,0.45})*D$2-LOOKUP(D$2/12,{0,1500.001,4500.001,9000.001,35000.001,55000.001,80000.001},{0,105,555,1005,2755,5505,13505})</f>
        <v>230046</v>
      </c>
      <c r="E100" s="27">
        <f>12*ROUND(MAX(($B100-3500)*{0.03,0.1,0.2,0.25,0.3,0.35,0.45}-{0,105,555,1005,2755,5505,13505},0),2)+LOOKUP(E$2/12,{0,1500.001,4500.001,9000.001,35000.001,55000.001,80000.001},{0.03,0.1,0.2,0.25,0.3,0.35,0.45})*E$2-LOOKUP(E$2/12,{0,1500.001,4500.001,9000.001,35000.001,55000.001,80000.001},{0,105,555,1005,2755,5505,13505})</f>
        <v>230052</v>
      </c>
      <c r="F100" s="27">
        <f>12*ROUND(MAX(($B100-3500)*{0.03,0.1,0.2,0.25,0.3,0.35,0.45}-{0,105,555,1005,2755,5505,13505},0),2)+LOOKUP(F$2/12,{0,1500.001,4500.001,9000.001,35000.001,55000.001,80000.001},{0.03,0.1,0.2,0.25,0.3,0.35,0.45})*F$2-LOOKUP(F$2/12,{0,1500.001,4500.001,9000.001,35000.001,55000.001,80000.001},{0,105,555,1005,2755,5505,13505})</f>
        <v>230058</v>
      </c>
      <c r="G100" s="27">
        <f>12*ROUND(MAX(($B100-3500)*{0.03,0.1,0.2,0.25,0.3,0.35,0.45}-{0,105,555,1005,2755,5505,13505},0),2)+LOOKUP(G$2/12,{0,1500.001,4500.001,9000.001,35000.001,55000.001,80000.001},{0.03,0.1,0.2,0.25,0.3,0.35,0.45})*G$2-LOOKUP(G$2/12,{0,1500.001,4500.001,9000.001,35000.001,55000.001,80000.001},{0,105,555,1005,2755,5505,13505})</f>
        <v>230064</v>
      </c>
      <c r="H100" s="27">
        <f>12*ROUND(MAX(($B100-3500)*{0.03,0.1,0.2,0.25,0.3,0.35,0.45}-{0,105,555,1005,2755,5505,13505},0),2)+LOOKUP(H$2/12,{0,1500.001,4500.001,9000.001,35000.001,55000.001,80000.001},{0.03,0.1,0.2,0.25,0.3,0.35,0.45})*H$2-LOOKUP(H$2/12,{0,1500.001,4500.001,9000.001,35000.001,55000.001,80000.001},{0,105,555,1005,2755,5505,13505})</f>
        <v>230070</v>
      </c>
      <c r="I100" s="27">
        <f>12*ROUND(MAX(($B100-3500)*{0.03,0.1,0.2,0.25,0.3,0.35,0.45}-{0,105,555,1005,2755,5505,13505},0),2)+LOOKUP(I$2/12,{0,1500.001,4500.001,9000.001,35000.001,55000.001,80000.001},{0.03,0.1,0.2,0.25,0.3,0.35,0.45})*I$2-LOOKUP(I$2/12,{0,1500.001,4500.001,9000.001,35000.001,55000.001,80000.001},{0,105,555,1005,2755,5505,13505})</f>
        <v>230076</v>
      </c>
      <c r="J100" s="27">
        <f>12*ROUND(MAX(($B100-3500)*{0.03,0.1,0.2,0.25,0.3,0.35,0.45}-{0,105,555,1005,2755,5505,13505},0),2)+LOOKUP(J$2/12,{0,1500.001,4500.001,9000.001,35000.001,55000.001,80000.001},{0.03,0.1,0.2,0.25,0.3,0.35,0.45})*J$2-LOOKUP(J$2/12,{0,1500.001,4500.001,9000.001,35000.001,55000.001,80000.001},{0,105,555,1005,2755,5505,13505})</f>
        <v>230082</v>
      </c>
      <c r="K100" s="27">
        <f>12*ROUND(MAX(($B100-3500)*{0.03,0.1,0.2,0.25,0.3,0.35,0.45}-{0,105,555,1005,2755,5505,13505},0),2)+LOOKUP(K$2/12,{0,1500.001,4500.001,9000.001,35000.001,55000.001,80000.001},{0.03,0.1,0.2,0.25,0.3,0.35,0.45})*K$2-LOOKUP(K$2/12,{0,1500.001,4500.001,9000.001,35000.001,55000.001,80000.001},{0,105,555,1005,2755,5505,13505})</f>
        <v>230088</v>
      </c>
      <c r="L100" s="27">
        <f>12*ROUND(MAX(($B100-3500)*{0.03,0.1,0.2,0.25,0.3,0.35,0.45}-{0,105,555,1005,2755,5505,13505},0),2)+LOOKUP(L$2/12,{0,1500.001,4500.001,9000.001,35000.001,55000.001,80000.001},{0.03,0.1,0.2,0.25,0.3,0.35,0.45})*L$2-LOOKUP(L$2/12,{0,1500.001,4500.001,9000.001,35000.001,55000.001,80000.001},{0,105,555,1005,2755,5505,13505})</f>
        <v>230094</v>
      </c>
      <c r="M100" s="13">
        <f>12*ROUND(MAX(($B100-3500)*{0.03,0.1,0.2,0.25,0.3,0.35,0.45}-{0,105,555,1005,2755,5505,13505},0),2)+LOOKUP(M$2/12,{0,1500.001,4500.001,9000.001,35000.001,55000.001,80000.001},{0.03,0.1,0.2,0.25,0.3,0.35,0.45})*M$2-LOOKUP(M$2/12,{0,1500.001,4500.001,9000.001,35000.001,55000.001,80000.001},{0,105,555,1005,2755,5505,13505})</f>
        <v>230100</v>
      </c>
      <c r="N100" s="27">
        <f>12*ROUND(MAX(($B100-3500)*{0.03,0.1,0.2,0.25,0.3,0.35,0.45}-{0,105,555,1005,2755,5505,13505},0),2)+LOOKUP(N$2/12,{0,1500.001,4500.001,9000.001,35000.001,55000.001,80000.001},{0.03,0.1,0.2,0.25,0.3,0.35,0.45})*N$2-LOOKUP(N$2/12,{0,1500.001,4500.001,9000.001,35000.001,55000.001,80000.001},{0,105,555,1005,2755,5505,13505})</f>
        <v>230115</v>
      </c>
      <c r="O100" s="27">
        <f>12*ROUND(MAX(($B100-3500)*{0.03,0.1,0.2,0.25,0.3,0.35,0.45}-{0,105,555,1005,2755,5505,13505},0),2)+LOOKUP(O$2/12,{0,1500.001,4500.001,9000.001,35000.001,55000.001,80000.001},{0.03,0.1,0.2,0.25,0.3,0.35,0.45})*O$2-LOOKUP(O$2/12,{0,1500.001,4500.001,9000.001,35000.001,55000.001,80000.001},{0,105,555,1005,2755,5505,13505})</f>
        <v>230130</v>
      </c>
      <c r="P100" s="27">
        <f>12*ROUND(MAX(($B100-3500)*{0.03,0.1,0.2,0.25,0.3,0.35,0.45}-{0,105,555,1005,2755,5505,13505},0),2)+LOOKUP(P$2/12,{0,1500.001,4500.001,9000.001,35000.001,55000.001,80000.001},{0.03,0.1,0.2,0.25,0.3,0.35,0.45})*P$2-LOOKUP(P$2/12,{0,1500.001,4500.001,9000.001,35000.001,55000.001,80000.001},{0,105,555,1005,2755,5505,13505})</f>
        <v>230145</v>
      </c>
      <c r="Q100" s="27">
        <f>12*ROUND(MAX(($B100-3500)*{0.03,0.1,0.2,0.25,0.3,0.35,0.45}-{0,105,555,1005,2755,5505,13505},0),2)+LOOKUP(Q$2/12,{0,1500.001,4500.001,9000.001,35000.001,55000.001,80000.001},{0.03,0.1,0.2,0.25,0.3,0.35,0.45})*Q$2-LOOKUP(Q$2/12,{0,1500.001,4500.001,9000.001,35000.001,55000.001,80000.001},{0,105,555,1005,2755,5505,13505})</f>
        <v>230160</v>
      </c>
      <c r="R100" s="27">
        <f>12*ROUND(MAX(($B100-3500)*{0.03,0.1,0.2,0.25,0.3,0.35,0.45}-{0,105,555,1005,2755,5505,13505},0),2)+LOOKUP(R$2/12,{0,1500.001,4500.001,9000.001,35000.001,55000.001,80000.001},{0.03,0.1,0.2,0.25,0.3,0.35,0.45})*R$2-LOOKUP(R$2/12,{0,1500.001,4500.001,9000.001,35000.001,55000.001,80000.001},{0,105,555,1005,2755,5505,13505})</f>
        <v>230175</v>
      </c>
      <c r="S100" s="27">
        <f>12*ROUND(MAX(($B100-3500)*{0.03,0.1,0.2,0.25,0.3,0.35,0.45}-{0,105,555,1005,2755,5505,13505},0),2)+LOOKUP(S$2/12,{0,1500.001,4500.001,9000.001,35000.001,55000.001,80000.001},{0.03,0.1,0.2,0.25,0.3,0.35,0.45})*S$2-LOOKUP(S$2/12,{0,1500.001,4500.001,9000.001,35000.001,55000.001,80000.001},{0,105,555,1005,2755,5505,13505})</f>
        <v>230190</v>
      </c>
      <c r="T100" s="2">
        <f>12*ROUND(MAX(($B100-3500)*{0.03,0.1,0.2,0.25,0.3,0.35,0.45}-{0,105,555,1005,2755,5505,13505},0),2)+LOOKUP(T$2/12,{0,1500.001,4500.001,9000.001,35000.001,55000.001,80000.001},{0.03,0.1,0.2,0.25,0.3,0.35,0.45})*T$2-LOOKUP(T$2/12,{0,1500.001,4500.001,9000.001,35000.001,55000.001,80000.001},{0,105,555,1005,2755,5505,13505})</f>
        <v>230205</v>
      </c>
      <c r="U100" s="2">
        <f>12*ROUND(MAX(($B100-3500)*{0.03,0.1,0.2,0.25,0.3,0.35,0.45}-{0,105,555,1005,2755,5505,13505},0),2)+LOOKUP(U$2/12,{0,1500.001,4500.001,9000.001,35000.001,55000.001,80000.001},{0.03,0.1,0.2,0.25,0.3,0.35,0.45})*U$2-LOOKUP(U$2/12,{0,1500.001,4500.001,9000.001,35000.001,55000.001,80000.001},{0,105,555,1005,2755,5505,13505})</f>
        <v>230220</v>
      </c>
      <c r="V100" s="2">
        <f>12*ROUND(MAX(($B100-3500)*{0.03,0.1,0.2,0.25,0.3,0.35,0.45}-{0,105,555,1005,2755,5505,13505},0),2)+LOOKUP(V$2/12,{0,1500.001,4500.001,9000.001,35000.001,55000.001,80000.001},{0.03,0.1,0.2,0.25,0.3,0.35,0.45})*V$2-LOOKUP(V$2/12,{0,1500.001,4500.001,9000.001,35000.001,55000.001,80000.001},{0,105,555,1005,2755,5505,13505})</f>
        <v>230235</v>
      </c>
      <c r="W100" s="2">
        <f>12*ROUND(MAX(($B100-3500)*{0.03,0.1,0.2,0.25,0.3,0.35,0.45}-{0,105,555,1005,2755,5505,13505},0),2)+LOOKUP(W$2/12,{0,1500.001,4500.001,9000.001,35000.001,55000.001,80000.001},{0.03,0.1,0.2,0.25,0.3,0.35,0.45})*W$2-LOOKUP(W$2/12,{0,1500.001,4500.001,9000.001,35000.001,55000.001,80000.001},{0,105,555,1005,2755,5505,13505})</f>
        <v>230250</v>
      </c>
      <c r="X100" s="2">
        <f>12*ROUND(MAX(($B100-3500)*{0.03,0.1,0.2,0.25,0.3,0.35,0.45}-{0,105,555,1005,2755,5505,13505},0),2)+LOOKUP(X$2/12,{0,1500.001,4500.001,9000.001,35000.001,55000.001,80000.001},{0.03,0.1,0.2,0.25,0.3,0.35,0.45})*X$2-LOOKUP(X$2/12,{0,1500.001,4500.001,9000.001,35000.001,55000.001,80000.001},{0,105,555,1005,2755,5505,13505})</f>
        <v>230265</v>
      </c>
      <c r="Y100" s="2">
        <f>12*ROUND(MAX(($B100-3500)*{0.03,0.1,0.2,0.25,0.3,0.35,0.45}-{0,105,555,1005,2755,5505,13505},0),2)+LOOKUP(Y$2/12,{0,1500.001,4500.001,9000.001,35000.001,55000.001,80000.001},{0.03,0.1,0.2,0.25,0.3,0.35,0.45})*Y$2-LOOKUP(Y$2/12,{0,1500.001,4500.001,9000.001,35000.001,55000.001,80000.001},{0,105,555,1005,2755,5505,13505})</f>
        <v>230280</v>
      </c>
      <c r="Z100" s="2">
        <f>12*ROUND(MAX(($B100-3500)*{0.03,0.1,0.2,0.25,0.3,0.35,0.45}-{0,105,555,1005,2755,5505,13505},0),2)+LOOKUP(Z$2/12,{0,1500.001,4500.001,9000.001,35000.001,55000.001,80000.001},{0.03,0.1,0.2,0.25,0.3,0.35,0.45})*Z$2-LOOKUP(Z$2/12,{0,1500.001,4500.001,9000.001,35000.001,55000.001,80000.001},{0,105,555,1005,2755,5505,13505})</f>
        <v>230295</v>
      </c>
      <c r="AA100" s="2">
        <f>12*ROUND(MAX(($B100-3500)*{0.03,0.1,0.2,0.25,0.3,0.35,0.45}-{0,105,555,1005,2755,5505,13505},0),2)+LOOKUP(AA$2/12,{0,1500.001,4500.001,9000.001,35000.001,55000.001,80000.001},{0.03,0.1,0.2,0.25,0.3,0.35,0.45})*AA$2-LOOKUP(AA$2/12,{0,1500.001,4500.001,9000.001,35000.001,55000.001,80000.001},{0,105,555,1005,2755,5505,13505})</f>
        <v>230310</v>
      </c>
      <c r="AB100" s="2">
        <f>12*ROUND(MAX(($B100-3500)*{0.03,0.1,0.2,0.25,0.3,0.35,0.45}-{0,105,555,1005,2755,5505,13505},0),2)+LOOKUP(AB$2/12,{0,1500.001,4500.001,9000.001,35000.001,55000.001,80000.001},{0.03,0.1,0.2,0.25,0.3,0.35,0.45})*AB$2-LOOKUP(AB$2/12,{0,1500.001,4500.001,9000.001,35000.001,55000.001,80000.001},{0,105,555,1005,2755,5505,13505})</f>
        <v>230325</v>
      </c>
      <c r="AC100" s="12">
        <f>12*ROUND(MAX(($B100-3500)*{0.03,0.1,0.2,0.25,0.3,0.35,0.45}-{0,105,555,1005,2755,5505,13505},0),2)+LOOKUP(AC$2/12,{0,1500.001,4500.001,9000.001,35000.001,55000.001,80000.001},{0.03,0.1,0.2,0.25,0.3,0.35,0.45})*AC$2-LOOKUP(AC$2/12,{0,1500.001,4500.001,9000.001,35000.001,55000.001,80000.001},{0,105,555,1005,2755,5505,13505})</f>
        <v>230340</v>
      </c>
      <c r="AD100" s="2">
        <f>12*ROUND(MAX(($B100-3500)*{0.03,0.1,0.2,0.25,0.3,0.35,0.45}-{0,105,555,1005,2755,5505,13505},0),2)+LOOKUP(AD$2/12,{0,1500.001,4500.001,9000.001,35000.001,55000.001,80000.001},{0.03,0.1,0.2,0.25,0.3,0.35,0.45})*AD$2-LOOKUP(AD$2/12,{0,1500.001,4500.001,9000.001,35000.001,55000.001,80000.001},{0,105,555,1005,2755,5505,13505})</f>
        <v>230370</v>
      </c>
      <c r="AE100" s="2">
        <f>12*ROUND(MAX(($B100-3500)*{0.03,0.1,0.2,0.25,0.3,0.35,0.45}-{0,105,555,1005,2755,5505,13505},0),2)+LOOKUP(AE$2/12,{0,1500.001,4500.001,9000.001,35000.001,55000.001,80000.001},{0.03,0.1,0.2,0.25,0.3,0.35,0.45})*AE$2-LOOKUP(AE$2/12,{0,1500.001,4500.001,9000.001,35000.001,55000.001,80000.001},{0,105,555,1005,2755,5505,13505})</f>
        <v>230400</v>
      </c>
      <c r="AF100" s="2">
        <f>12*ROUND(MAX(($B100-3500)*{0.03,0.1,0.2,0.25,0.3,0.35,0.45}-{0,105,555,1005,2755,5505,13505},0),2)+LOOKUP(AF$2/12,{0,1500.001,4500.001,9000.001,35000.001,55000.001,80000.001},{0.03,0.1,0.2,0.25,0.3,0.35,0.45})*AF$2-LOOKUP(AF$2/12,{0,1500.001,4500.001,9000.001,35000.001,55000.001,80000.001},{0,105,555,1005,2755,5505,13505})</f>
        <v>230430</v>
      </c>
      <c r="AG100" s="2">
        <f>12*ROUND(MAX(($B100-3500)*{0.03,0.1,0.2,0.25,0.3,0.35,0.45}-{0,105,555,1005,2755,5505,13505},0),2)+LOOKUP(AG$2/12,{0,1500.001,4500.001,9000.001,35000.001,55000.001,80000.001},{0.03,0.1,0.2,0.25,0.3,0.35,0.45})*AG$2-LOOKUP(AG$2/12,{0,1500.001,4500.001,9000.001,35000.001,55000.001,80000.001},{0,105,555,1005,2755,5505,13505})</f>
        <v>230460</v>
      </c>
      <c r="AH100" s="2">
        <f>12*ROUND(MAX(($B100-3500)*{0.03,0.1,0.2,0.25,0.3,0.35,0.45}-{0,105,555,1005,2755,5505,13505},0),2)+LOOKUP(AH$2/12,{0,1500.001,4500.001,9000.001,35000.001,55000.001,80000.001},{0.03,0.1,0.2,0.25,0.3,0.35,0.45})*AH$2-LOOKUP(AH$2/12,{0,1500.001,4500.001,9000.001,35000.001,55000.001,80000.001},{0,105,555,1005,2755,5505,13505})</f>
        <v>230490</v>
      </c>
      <c r="AI100" s="2">
        <f>12*ROUND(MAX(($B100-3500)*{0.03,0.1,0.2,0.25,0.3,0.35,0.45}-{0,105,555,1005,2755,5505,13505},0),2)+LOOKUP(AI$2/12,{0,1500.001,4500.001,9000.001,35000.001,55000.001,80000.001},{0.03,0.1,0.2,0.25,0.3,0.35,0.45})*AI$2-LOOKUP(AI$2/12,{0,1500.001,4500.001,9000.001,35000.001,55000.001,80000.001},{0,105,555,1005,2755,5505,13505})</f>
        <v>230520</v>
      </c>
      <c r="AJ100" s="2">
        <f>12*ROUND(MAX(($B100-3500)*{0.03,0.1,0.2,0.25,0.3,0.35,0.45}-{0,105,555,1005,2755,5505,13505},0),2)+LOOKUP(AJ$2/12,{0,1500.001,4500.001,9000.001,35000.001,55000.001,80000.001},{0.03,0.1,0.2,0.25,0.3,0.35,0.45})*AJ$2-LOOKUP(AJ$2/12,{0,1500.001,4500.001,9000.001,35000.001,55000.001,80000.001},{0,105,555,1005,2755,5505,13505})</f>
        <v>230550</v>
      </c>
      <c r="AK100" s="2">
        <f>12*ROUND(MAX(($B100-3500)*{0.03,0.1,0.2,0.25,0.3,0.35,0.45}-{0,105,555,1005,2755,5505,13505},0),2)+LOOKUP(AK$2/12,{0,1500.001,4500.001,9000.001,35000.001,55000.001,80000.001},{0.03,0.1,0.2,0.25,0.3,0.35,0.45})*AK$2-LOOKUP(AK$2/12,{0,1500.001,4500.001,9000.001,35000.001,55000.001,80000.001},{0,105,555,1005,2755,5505,13505})</f>
        <v>230580</v>
      </c>
      <c r="AL100" s="2">
        <f>12*ROUND(MAX(($B100-3500)*{0.03,0.1,0.2,0.25,0.3,0.35,0.45}-{0,105,555,1005,2755,5505,13505},0),2)+LOOKUP(AL$2/12,{0,1500.001,4500.001,9000.001,35000.001,55000.001,80000.001},{0.03,0.1,0.2,0.25,0.3,0.35,0.45})*AL$2-LOOKUP(AL$2/12,{0,1500.001,4500.001,9000.001,35000.001,55000.001,80000.001},{0,105,555,1005,2755,5505,13505})</f>
        <v>231835</v>
      </c>
      <c r="AM100" s="2">
        <f>12*ROUND(MAX(($B100-3500)*{0.03,0.1,0.2,0.25,0.3,0.35,0.45}-{0,105,555,1005,2755,5505,13505},0),2)+LOOKUP(AM$2/12,{0,1500.001,4500.001,9000.001,35000.001,55000.001,80000.001},{0.03,0.1,0.2,0.25,0.3,0.35,0.45})*AM$2-LOOKUP(AM$2/12,{0,1500.001,4500.001,9000.001,35000.001,55000.001,80000.001},{0,105,555,1005,2755,5505,13505})</f>
        <v>231935</v>
      </c>
      <c r="AN100" s="2">
        <f>12*ROUND(MAX(($B100-3500)*{0.03,0.1,0.2,0.25,0.3,0.35,0.45}-{0,105,555,1005,2755,5505,13505},0),2)+LOOKUP(AN$2/12,{0,1500.001,4500.001,9000.001,35000.001,55000.001,80000.001},{0.03,0.1,0.2,0.25,0.3,0.35,0.45})*AN$2-LOOKUP(AN$2/12,{0,1500.001,4500.001,9000.001,35000.001,55000.001,80000.001},{0,105,555,1005,2755,5505,13505})</f>
        <v>232135</v>
      </c>
      <c r="AO100" s="2">
        <f>12*ROUND(MAX(($B100-3500)*{0.03,0.1,0.2,0.25,0.3,0.35,0.45}-{0,105,555,1005,2755,5505,13505},0),2)+LOOKUP(AO$2/12,{0,1500.001,4500.001,9000.001,35000.001,55000.001,80000.001},{0.03,0.1,0.2,0.25,0.3,0.35,0.45})*AO$2-LOOKUP(AO$2/12,{0,1500.001,4500.001,9000.001,35000.001,55000.001,80000.001},{0,105,555,1005,2755,5505,13505})</f>
        <v>232335</v>
      </c>
      <c r="AP100" s="2">
        <f>12*ROUND(MAX(($B100-3500)*{0.03,0.1,0.2,0.25,0.3,0.35,0.45}-{0,105,555,1005,2755,5505,13505},0),2)+LOOKUP(AP$2/12,{0,1500.001,4500.001,9000.001,35000.001,55000.001,80000.001},{0.03,0.1,0.2,0.25,0.3,0.35,0.45})*AP$2-LOOKUP(AP$2/12,{0,1500.001,4500.001,9000.001,35000.001,55000.001,80000.001},{0,105,555,1005,2755,5505,13505})</f>
        <v>232535</v>
      </c>
      <c r="AQ100" s="2">
        <f>12*ROUND(MAX(($B100-3500)*{0.03,0.1,0.2,0.25,0.3,0.35,0.45}-{0,105,555,1005,2755,5505,13505},0),2)+LOOKUP(AQ$2/12,{0,1500.001,4500.001,9000.001,35000.001,55000.001,80000.001},{0.03,0.1,0.2,0.25,0.3,0.35,0.45})*AQ$2-LOOKUP(AQ$2/12,{0,1500.001,4500.001,9000.001,35000.001,55000.001,80000.001},{0,105,555,1005,2755,5505,13505})</f>
        <v>232735</v>
      </c>
      <c r="AR100" s="2">
        <f>12*ROUND(MAX(($B100-3500)*{0.03,0.1,0.2,0.25,0.3,0.35,0.45}-{0,105,555,1005,2755,5505,13505},0),2)+LOOKUP(AR$2/12,{0,1500.001,4500.001,9000.001,35000.001,55000.001,80000.001},{0.03,0.1,0.2,0.25,0.3,0.35,0.45})*AR$2-LOOKUP(AR$2/12,{0,1500.001,4500.001,9000.001,35000.001,55000.001,80000.001},{0,105,555,1005,2755,5505,13505})</f>
        <v>232935</v>
      </c>
      <c r="AS100" s="2">
        <f>12*ROUND(MAX(($B100-3500)*{0.03,0.1,0.2,0.25,0.3,0.35,0.45}-{0,105,555,1005,2755,5505,13505},0),2)+LOOKUP(AS$2/12,{0,1500.001,4500.001,9000.001,35000.001,55000.001,80000.001},{0.03,0.1,0.2,0.25,0.3,0.35,0.45})*AS$2-LOOKUP(AS$2/12,{0,1500.001,4500.001,9000.001,35000.001,55000.001,80000.001},{0,105,555,1005,2755,5505,13505})</f>
        <v>233435</v>
      </c>
      <c r="AT100" s="12">
        <f>12*ROUND(MAX(($B100-3500)*{0.03,0.1,0.2,0.25,0.3,0.35,0.45}-{0,105,555,1005,2755,5505,13505},0),2)+LOOKUP(AT$2/12,{0,1500.001,4500.001,9000.001,35000.001,55000.001,80000.001},{0.03,0.1,0.2,0.25,0.3,0.35,0.45})*AT$2-LOOKUP(AT$2/12,{0,1500.001,4500.001,9000.001,35000.001,55000.001,80000.001},{0,105,555,1005,2755,5505,13505})</f>
        <v>233935</v>
      </c>
      <c r="AU100" s="2">
        <f>12*ROUND(MAX(($B100-3500)*{0.03,0.1,0.2,0.25,0.3,0.35,0.45}-{0,105,555,1005,2755,5505,13505},0),2)+LOOKUP(AU$2/12,{0,1500.001,4500.001,9000.001,35000.001,55000.001,80000.001},{0.03,0.1,0.2,0.25,0.3,0.35,0.45})*AU$2-LOOKUP(AU$2/12,{0,1500.001,4500.001,9000.001,35000.001,55000.001,80000.001},{0,105,555,1005,2755,5505,13505})</f>
        <v>234435</v>
      </c>
      <c r="AV100" s="2">
        <f>12*ROUND(MAX(($B100-3500)*{0.03,0.1,0.2,0.25,0.3,0.35,0.45}-{0,105,555,1005,2755,5505,13505},0),2)+LOOKUP(AV$2/12,{0,1500.001,4500.001,9000.001,35000.001,55000.001,80000.001},{0.03,0.1,0.2,0.25,0.3,0.35,0.45})*AV$2-LOOKUP(AV$2/12,{0,1500.001,4500.001,9000.001,35000.001,55000.001,80000.001},{0,105,555,1005,2755,5505,13505})</f>
        <v>234935</v>
      </c>
      <c r="AW100" s="2">
        <f>12*ROUND(MAX(($B100-3500)*{0.03,0.1,0.2,0.25,0.3,0.35,0.45}-{0,105,555,1005,2755,5505,13505},0),2)+LOOKUP(AW$2/12,{0,1500.001,4500.001,9000.001,35000.001,55000.001,80000.001},{0.03,0.1,0.2,0.25,0.3,0.35,0.45})*AW$2-LOOKUP(AW$2/12,{0,1500.001,4500.001,9000.001,35000.001,55000.001,80000.001},{0,105,555,1005,2755,5505,13505})</f>
        <v>240485</v>
      </c>
      <c r="AX100" s="2">
        <f>12*ROUND(MAX(($B100-3500)*{0.03,0.1,0.2,0.25,0.3,0.35,0.45}-{0,105,555,1005,2755,5505,13505},0),2)+LOOKUP(AX$2/12,{0,1500.001,4500.001,9000.001,35000.001,55000.001,80000.001},{0.03,0.1,0.2,0.25,0.3,0.35,0.45})*AX$2-LOOKUP(AX$2/12,{0,1500.001,4500.001,9000.001,35000.001,55000.001,80000.001},{0,105,555,1005,2755,5505,13505})</f>
        <v>241485</v>
      </c>
      <c r="AY100" s="2">
        <f>12*ROUND(MAX(($B100-3500)*{0.03,0.1,0.2,0.25,0.3,0.35,0.45}-{0,105,555,1005,2755,5505,13505},0),2)+LOOKUP(AY$2/12,{0,1500.001,4500.001,9000.001,35000.001,55000.001,80000.001},{0.03,0.1,0.2,0.25,0.3,0.35,0.45})*AY$2-LOOKUP(AY$2/12,{0,1500.001,4500.001,9000.001,35000.001,55000.001,80000.001},{0,105,555,1005,2755,5505,13505})</f>
        <v>242485</v>
      </c>
      <c r="AZ100" s="2">
        <f>12*ROUND(MAX(($B100-3500)*{0.03,0.1,0.2,0.25,0.3,0.35,0.45}-{0,105,555,1005,2755,5505,13505},0),2)+LOOKUP(AZ$2/12,{0,1500.001,4500.001,9000.001,35000.001,55000.001,80000.001},{0.03,0.1,0.2,0.25,0.3,0.35,0.45})*AZ$2-LOOKUP(AZ$2/12,{0,1500.001,4500.001,9000.001,35000.001,55000.001,80000.001},{0,105,555,1005,2755,5505,13505})</f>
        <v>243485</v>
      </c>
      <c r="BA100" s="2">
        <f>12*ROUND(MAX(($B100-3500)*{0.03,0.1,0.2,0.25,0.3,0.35,0.45}-{0,105,555,1005,2755,5505,13505},0),2)+LOOKUP(BA$2/12,{0,1500.001,4500.001,9000.001,35000.001,55000.001,80000.001},{0.03,0.1,0.2,0.25,0.3,0.35,0.45})*BA$2-LOOKUP(BA$2/12,{0,1500.001,4500.001,9000.001,35000.001,55000.001,80000.001},{0,105,555,1005,2755,5505,13505})</f>
        <v>244485</v>
      </c>
      <c r="BB100" s="2">
        <f>12*ROUND(MAX(($B100-3500)*{0.03,0.1,0.2,0.25,0.3,0.35,0.45}-{0,105,555,1005,2755,5505,13505},0),2)+LOOKUP(BB$2/12,{0,1500.001,4500.001,9000.001,35000.001,55000.001,80000.001},{0.03,0.1,0.2,0.25,0.3,0.35,0.45})*BB$2-LOOKUP(BB$2/12,{0,1500.001,4500.001,9000.001,35000.001,55000.001,80000.001},{0,105,555,1005,2755,5505,13505})</f>
        <v>245485</v>
      </c>
      <c r="BC100" s="2">
        <f>12*ROUND(MAX(($B100-3500)*{0.03,0.1,0.2,0.25,0.3,0.35,0.45}-{0,105,555,1005,2755,5505,13505},0),2)+LOOKUP(BC$2/12,{0,1500.001,4500.001,9000.001,35000.001,55000.001,80000.001},{0.03,0.1,0.2,0.25,0.3,0.35,0.45})*BC$2-LOOKUP(BC$2/12,{0,1500.001,4500.001,9000.001,35000.001,55000.001,80000.001},{0,105,555,1005,2755,5505,13505})</f>
        <v>246485</v>
      </c>
      <c r="BD100" s="2">
        <f>12*ROUND(MAX(($B100-3500)*{0.03,0.1,0.2,0.25,0.3,0.35,0.45}-{0,105,555,1005,2755,5505,13505},0),2)+LOOKUP(BD$2/12,{0,1500.001,4500.001,9000.001,35000.001,55000.001,80000.001},{0.03,0.1,0.2,0.25,0.3,0.35,0.45})*BD$2-LOOKUP(BD$2/12,{0,1500.001,4500.001,9000.001,35000.001,55000.001,80000.001},{0,105,555,1005,2755,5505,13505})</f>
        <v>247485</v>
      </c>
      <c r="BE100" s="2">
        <f>12*ROUND(MAX(($B100-3500)*{0.03,0.1,0.2,0.25,0.3,0.35,0.45}-{0,105,555,1005,2755,5505,13505},0),2)+LOOKUP(BE$2/12,{0,1500.001,4500.001,9000.001,35000.001,55000.001,80000.001},{0.03,0.1,0.2,0.25,0.3,0.35,0.45})*BE$2-LOOKUP(BE$2/12,{0,1500.001,4500.001,9000.001,35000.001,55000.001,80000.001},{0,105,555,1005,2755,5505,13505})</f>
        <v>248485</v>
      </c>
      <c r="BF100" s="2">
        <f>12*ROUND(MAX(($B100-3500)*{0.03,0.1,0.2,0.25,0.3,0.35,0.45}-{0,105,555,1005,2755,5505,13505},0),2)+LOOKUP(BF$2/12,{0,1500.001,4500.001,9000.001,35000.001,55000.001,80000.001},{0.03,0.1,0.2,0.25,0.3,0.35,0.45})*BF$2-LOOKUP(BF$2/12,{0,1500.001,4500.001,9000.001,35000.001,55000.001,80000.001},{0,105,555,1005,2755,5505,13505})</f>
        <v>249485</v>
      </c>
    </row>
    <row r="101" spans="1:58">
      <c r="A101" s="21"/>
      <c r="B101" s="22">
        <v>76000</v>
      </c>
      <c r="C101" s="27">
        <f>12*ROUND(MAX(($B101-3500)*{0.03,0.1,0.2,0.25,0.3,0.35,0.45}-{0,105,555,1005,2755,5505,13505},0),2)+LOOKUP(C$2/12,{0,1500.001,4500.001,9000.001,35000.001,55000.001,80000.001},{0.03,0.1,0.2,0.25,0.3,0.35,0.45})*C$2-LOOKUP(C$2/12,{0,1500.001,4500.001,9000.001,35000.001,55000.001,80000.001},{0,105,555,1005,2755,5505,13505})</f>
        <v>238440</v>
      </c>
      <c r="D101" s="27">
        <f>12*ROUND(MAX(($B101-3500)*{0.03,0.1,0.2,0.25,0.3,0.35,0.45}-{0,105,555,1005,2755,5505,13505},0),2)+LOOKUP(D$2/12,{0,1500.001,4500.001,9000.001,35000.001,55000.001,80000.001},{0.03,0.1,0.2,0.25,0.3,0.35,0.45})*D$2-LOOKUP(D$2/12,{0,1500.001,4500.001,9000.001,35000.001,55000.001,80000.001},{0,105,555,1005,2755,5505,13505})</f>
        <v>238446</v>
      </c>
      <c r="E101" s="27">
        <f>12*ROUND(MAX(($B101-3500)*{0.03,0.1,0.2,0.25,0.3,0.35,0.45}-{0,105,555,1005,2755,5505,13505},0),2)+LOOKUP(E$2/12,{0,1500.001,4500.001,9000.001,35000.001,55000.001,80000.001},{0.03,0.1,0.2,0.25,0.3,0.35,0.45})*E$2-LOOKUP(E$2/12,{0,1500.001,4500.001,9000.001,35000.001,55000.001,80000.001},{0,105,555,1005,2755,5505,13505})</f>
        <v>238452</v>
      </c>
      <c r="F101" s="27">
        <f>12*ROUND(MAX(($B101-3500)*{0.03,0.1,0.2,0.25,0.3,0.35,0.45}-{0,105,555,1005,2755,5505,13505},0),2)+LOOKUP(F$2/12,{0,1500.001,4500.001,9000.001,35000.001,55000.001,80000.001},{0.03,0.1,0.2,0.25,0.3,0.35,0.45})*F$2-LOOKUP(F$2/12,{0,1500.001,4500.001,9000.001,35000.001,55000.001,80000.001},{0,105,555,1005,2755,5505,13505})</f>
        <v>238458</v>
      </c>
      <c r="G101" s="27">
        <f>12*ROUND(MAX(($B101-3500)*{0.03,0.1,0.2,0.25,0.3,0.35,0.45}-{0,105,555,1005,2755,5505,13505},0),2)+LOOKUP(G$2/12,{0,1500.001,4500.001,9000.001,35000.001,55000.001,80000.001},{0.03,0.1,0.2,0.25,0.3,0.35,0.45})*G$2-LOOKUP(G$2/12,{0,1500.001,4500.001,9000.001,35000.001,55000.001,80000.001},{0,105,555,1005,2755,5505,13505})</f>
        <v>238464</v>
      </c>
      <c r="H101" s="27">
        <f>12*ROUND(MAX(($B101-3500)*{0.03,0.1,0.2,0.25,0.3,0.35,0.45}-{0,105,555,1005,2755,5505,13505},0),2)+LOOKUP(H$2/12,{0,1500.001,4500.001,9000.001,35000.001,55000.001,80000.001},{0.03,0.1,0.2,0.25,0.3,0.35,0.45})*H$2-LOOKUP(H$2/12,{0,1500.001,4500.001,9000.001,35000.001,55000.001,80000.001},{0,105,555,1005,2755,5505,13505})</f>
        <v>238470</v>
      </c>
      <c r="I101" s="27">
        <f>12*ROUND(MAX(($B101-3500)*{0.03,0.1,0.2,0.25,0.3,0.35,0.45}-{0,105,555,1005,2755,5505,13505},0),2)+LOOKUP(I$2/12,{0,1500.001,4500.001,9000.001,35000.001,55000.001,80000.001},{0.03,0.1,0.2,0.25,0.3,0.35,0.45})*I$2-LOOKUP(I$2/12,{0,1500.001,4500.001,9000.001,35000.001,55000.001,80000.001},{0,105,555,1005,2755,5505,13505})</f>
        <v>238476</v>
      </c>
      <c r="J101" s="27">
        <f>12*ROUND(MAX(($B101-3500)*{0.03,0.1,0.2,0.25,0.3,0.35,0.45}-{0,105,555,1005,2755,5505,13505},0),2)+LOOKUP(J$2/12,{0,1500.001,4500.001,9000.001,35000.001,55000.001,80000.001},{0.03,0.1,0.2,0.25,0.3,0.35,0.45})*J$2-LOOKUP(J$2/12,{0,1500.001,4500.001,9000.001,35000.001,55000.001,80000.001},{0,105,555,1005,2755,5505,13505})</f>
        <v>238482</v>
      </c>
      <c r="K101" s="27">
        <f>12*ROUND(MAX(($B101-3500)*{0.03,0.1,0.2,0.25,0.3,0.35,0.45}-{0,105,555,1005,2755,5505,13505},0),2)+LOOKUP(K$2/12,{0,1500.001,4500.001,9000.001,35000.001,55000.001,80000.001},{0.03,0.1,0.2,0.25,0.3,0.35,0.45})*K$2-LOOKUP(K$2/12,{0,1500.001,4500.001,9000.001,35000.001,55000.001,80000.001},{0,105,555,1005,2755,5505,13505})</f>
        <v>238488</v>
      </c>
      <c r="L101" s="27">
        <f>12*ROUND(MAX(($B101-3500)*{0.03,0.1,0.2,0.25,0.3,0.35,0.45}-{0,105,555,1005,2755,5505,13505},0),2)+LOOKUP(L$2/12,{0,1500.001,4500.001,9000.001,35000.001,55000.001,80000.001},{0.03,0.1,0.2,0.25,0.3,0.35,0.45})*L$2-LOOKUP(L$2/12,{0,1500.001,4500.001,9000.001,35000.001,55000.001,80000.001},{0,105,555,1005,2755,5505,13505})</f>
        <v>238494</v>
      </c>
      <c r="M101" s="13">
        <f>12*ROUND(MAX(($B101-3500)*{0.03,0.1,0.2,0.25,0.3,0.35,0.45}-{0,105,555,1005,2755,5505,13505},0),2)+LOOKUP(M$2/12,{0,1500.001,4500.001,9000.001,35000.001,55000.001,80000.001},{0.03,0.1,0.2,0.25,0.3,0.35,0.45})*M$2-LOOKUP(M$2/12,{0,1500.001,4500.001,9000.001,35000.001,55000.001,80000.001},{0,105,555,1005,2755,5505,13505})</f>
        <v>238500</v>
      </c>
      <c r="N101" s="27">
        <f>12*ROUND(MAX(($B101-3500)*{0.03,0.1,0.2,0.25,0.3,0.35,0.45}-{0,105,555,1005,2755,5505,13505},0),2)+LOOKUP(N$2/12,{0,1500.001,4500.001,9000.001,35000.001,55000.001,80000.001},{0.03,0.1,0.2,0.25,0.3,0.35,0.45})*N$2-LOOKUP(N$2/12,{0,1500.001,4500.001,9000.001,35000.001,55000.001,80000.001},{0,105,555,1005,2755,5505,13505})</f>
        <v>238515</v>
      </c>
      <c r="O101" s="27">
        <f>12*ROUND(MAX(($B101-3500)*{0.03,0.1,0.2,0.25,0.3,0.35,0.45}-{0,105,555,1005,2755,5505,13505},0),2)+LOOKUP(O$2/12,{0,1500.001,4500.001,9000.001,35000.001,55000.001,80000.001},{0.03,0.1,0.2,0.25,0.3,0.35,0.45})*O$2-LOOKUP(O$2/12,{0,1500.001,4500.001,9000.001,35000.001,55000.001,80000.001},{0,105,555,1005,2755,5505,13505})</f>
        <v>238530</v>
      </c>
      <c r="P101" s="27">
        <f>12*ROUND(MAX(($B101-3500)*{0.03,0.1,0.2,0.25,0.3,0.35,0.45}-{0,105,555,1005,2755,5505,13505},0),2)+LOOKUP(P$2/12,{0,1500.001,4500.001,9000.001,35000.001,55000.001,80000.001},{0.03,0.1,0.2,0.25,0.3,0.35,0.45})*P$2-LOOKUP(P$2/12,{0,1500.001,4500.001,9000.001,35000.001,55000.001,80000.001},{0,105,555,1005,2755,5505,13505})</f>
        <v>238545</v>
      </c>
      <c r="Q101" s="27">
        <f>12*ROUND(MAX(($B101-3500)*{0.03,0.1,0.2,0.25,0.3,0.35,0.45}-{0,105,555,1005,2755,5505,13505},0),2)+LOOKUP(Q$2/12,{0,1500.001,4500.001,9000.001,35000.001,55000.001,80000.001},{0.03,0.1,0.2,0.25,0.3,0.35,0.45})*Q$2-LOOKUP(Q$2/12,{0,1500.001,4500.001,9000.001,35000.001,55000.001,80000.001},{0,105,555,1005,2755,5505,13505})</f>
        <v>238560</v>
      </c>
      <c r="R101" s="27">
        <f>12*ROUND(MAX(($B101-3500)*{0.03,0.1,0.2,0.25,0.3,0.35,0.45}-{0,105,555,1005,2755,5505,13505},0),2)+LOOKUP(R$2/12,{0,1500.001,4500.001,9000.001,35000.001,55000.001,80000.001},{0.03,0.1,0.2,0.25,0.3,0.35,0.45})*R$2-LOOKUP(R$2/12,{0,1500.001,4500.001,9000.001,35000.001,55000.001,80000.001},{0,105,555,1005,2755,5505,13505})</f>
        <v>238575</v>
      </c>
      <c r="S101" s="27">
        <f>12*ROUND(MAX(($B101-3500)*{0.03,0.1,0.2,0.25,0.3,0.35,0.45}-{0,105,555,1005,2755,5505,13505},0),2)+LOOKUP(S$2/12,{0,1500.001,4500.001,9000.001,35000.001,55000.001,80000.001},{0.03,0.1,0.2,0.25,0.3,0.35,0.45})*S$2-LOOKUP(S$2/12,{0,1500.001,4500.001,9000.001,35000.001,55000.001,80000.001},{0,105,555,1005,2755,5505,13505})</f>
        <v>238590</v>
      </c>
      <c r="T101" s="2">
        <f>12*ROUND(MAX(($B101-3500)*{0.03,0.1,0.2,0.25,0.3,0.35,0.45}-{0,105,555,1005,2755,5505,13505},0),2)+LOOKUP(T$2/12,{0,1500.001,4500.001,9000.001,35000.001,55000.001,80000.001},{0.03,0.1,0.2,0.25,0.3,0.35,0.45})*T$2-LOOKUP(T$2/12,{0,1500.001,4500.001,9000.001,35000.001,55000.001,80000.001},{0,105,555,1005,2755,5505,13505})</f>
        <v>238605</v>
      </c>
      <c r="U101" s="2">
        <f>12*ROUND(MAX(($B101-3500)*{0.03,0.1,0.2,0.25,0.3,0.35,0.45}-{0,105,555,1005,2755,5505,13505},0),2)+LOOKUP(U$2/12,{0,1500.001,4500.001,9000.001,35000.001,55000.001,80000.001},{0.03,0.1,0.2,0.25,0.3,0.35,0.45})*U$2-LOOKUP(U$2/12,{0,1500.001,4500.001,9000.001,35000.001,55000.001,80000.001},{0,105,555,1005,2755,5505,13505})</f>
        <v>238620</v>
      </c>
      <c r="V101" s="2">
        <f>12*ROUND(MAX(($B101-3500)*{0.03,0.1,0.2,0.25,0.3,0.35,0.45}-{0,105,555,1005,2755,5505,13505},0),2)+LOOKUP(V$2/12,{0,1500.001,4500.001,9000.001,35000.001,55000.001,80000.001},{0.03,0.1,0.2,0.25,0.3,0.35,0.45})*V$2-LOOKUP(V$2/12,{0,1500.001,4500.001,9000.001,35000.001,55000.001,80000.001},{0,105,555,1005,2755,5505,13505})</f>
        <v>238635</v>
      </c>
      <c r="W101" s="2">
        <f>12*ROUND(MAX(($B101-3500)*{0.03,0.1,0.2,0.25,0.3,0.35,0.45}-{0,105,555,1005,2755,5505,13505},0),2)+LOOKUP(W$2/12,{0,1500.001,4500.001,9000.001,35000.001,55000.001,80000.001},{0.03,0.1,0.2,0.25,0.3,0.35,0.45})*W$2-LOOKUP(W$2/12,{0,1500.001,4500.001,9000.001,35000.001,55000.001,80000.001},{0,105,555,1005,2755,5505,13505})</f>
        <v>238650</v>
      </c>
      <c r="X101" s="2">
        <f>12*ROUND(MAX(($B101-3500)*{0.03,0.1,0.2,0.25,0.3,0.35,0.45}-{0,105,555,1005,2755,5505,13505},0),2)+LOOKUP(X$2/12,{0,1500.001,4500.001,9000.001,35000.001,55000.001,80000.001},{0.03,0.1,0.2,0.25,0.3,0.35,0.45})*X$2-LOOKUP(X$2/12,{0,1500.001,4500.001,9000.001,35000.001,55000.001,80000.001},{0,105,555,1005,2755,5505,13505})</f>
        <v>238665</v>
      </c>
      <c r="Y101" s="2">
        <f>12*ROUND(MAX(($B101-3500)*{0.03,0.1,0.2,0.25,0.3,0.35,0.45}-{0,105,555,1005,2755,5505,13505},0),2)+LOOKUP(Y$2/12,{0,1500.001,4500.001,9000.001,35000.001,55000.001,80000.001},{0.03,0.1,0.2,0.25,0.3,0.35,0.45})*Y$2-LOOKUP(Y$2/12,{0,1500.001,4500.001,9000.001,35000.001,55000.001,80000.001},{0,105,555,1005,2755,5505,13505})</f>
        <v>238680</v>
      </c>
      <c r="Z101" s="2">
        <f>12*ROUND(MAX(($B101-3500)*{0.03,0.1,0.2,0.25,0.3,0.35,0.45}-{0,105,555,1005,2755,5505,13505},0),2)+LOOKUP(Z$2/12,{0,1500.001,4500.001,9000.001,35000.001,55000.001,80000.001},{0.03,0.1,0.2,0.25,0.3,0.35,0.45})*Z$2-LOOKUP(Z$2/12,{0,1500.001,4500.001,9000.001,35000.001,55000.001,80000.001},{0,105,555,1005,2755,5505,13505})</f>
        <v>238695</v>
      </c>
      <c r="AA101" s="2">
        <f>12*ROUND(MAX(($B101-3500)*{0.03,0.1,0.2,0.25,0.3,0.35,0.45}-{0,105,555,1005,2755,5505,13505},0),2)+LOOKUP(AA$2/12,{0,1500.001,4500.001,9000.001,35000.001,55000.001,80000.001},{0.03,0.1,0.2,0.25,0.3,0.35,0.45})*AA$2-LOOKUP(AA$2/12,{0,1500.001,4500.001,9000.001,35000.001,55000.001,80000.001},{0,105,555,1005,2755,5505,13505})</f>
        <v>238710</v>
      </c>
      <c r="AB101" s="2">
        <f>12*ROUND(MAX(($B101-3500)*{0.03,0.1,0.2,0.25,0.3,0.35,0.45}-{0,105,555,1005,2755,5505,13505},0),2)+LOOKUP(AB$2/12,{0,1500.001,4500.001,9000.001,35000.001,55000.001,80000.001},{0.03,0.1,0.2,0.25,0.3,0.35,0.45})*AB$2-LOOKUP(AB$2/12,{0,1500.001,4500.001,9000.001,35000.001,55000.001,80000.001},{0,105,555,1005,2755,5505,13505})</f>
        <v>238725</v>
      </c>
      <c r="AC101" s="12">
        <f>12*ROUND(MAX(($B101-3500)*{0.03,0.1,0.2,0.25,0.3,0.35,0.45}-{0,105,555,1005,2755,5505,13505},0),2)+LOOKUP(AC$2/12,{0,1500.001,4500.001,9000.001,35000.001,55000.001,80000.001},{0.03,0.1,0.2,0.25,0.3,0.35,0.45})*AC$2-LOOKUP(AC$2/12,{0,1500.001,4500.001,9000.001,35000.001,55000.001,80000.001},{0,105,555,1005,2755,5505,13505})</f>
        <v>238740</v>
      </c>
      <c r="AD101" s="2">
        <f>12*ROUND(MAX(($B101-3500)*{0.03,0.1,0.2,0.25,0.3,0.35,0.45}-{0,105,555,1005,2755,5505,13505},0),2)+LOOKUP(AD$2/12,{0,1500.001,4500.001,9000.001,35000.001,55000.001,80000.001},{0.03,0.1,0.2,0.25,0.3,0.35,0.45})*AD$2-LOOKUP(AD$2/12,{0,1500.001,4500.001,9000.001,35000.001,55000.001,80000.001},{0,105,555,1005,2755,5505,13505})</f>
        <v>238770</v>
      </c>
      <c r="AE101" s="2">
        <f>12*ROUND(MAX(($B101-3500)*{0.03,0.1,0.2,0.25,0.3,0.35,0.45}-{0,105,555,1005,2755,5505,13505},0),2)+LOOKUP(AE$2/12,{0,1500.001,4500.001,9000.001,35000.001,55000.001,80000.001},{0.03,0.1,0.2,0.25,0.3,0.35,0.45})*AE$2-LOOKUP(AE$2/12,{0,1500.001,4500.001,9000.001,35000.001,55000.001,80000.001},{0,105,555,1005,2755,5505,13505})</f>
        <v>238800</v>
      </c>
      <c r="AF101" s="2">
        <f>12*ROUND(MAX(($B101-3500)*{0.03,0.1,0.2,0.25,0.3,0.35,0.45}-{0,105,555,1005,2755,5505,13505},0),2)+LOOKUP(AF$2/12,{0,1500.001,4500.001,9000.001,35000.001,55000.001,80000.001},{0.03,0.1,0.2,0.25,0.3,0.35,0.45})*AF$2-LOOKUP(AF$2/12,{0,1500.001,4500.001,9000.001,35000.001,55000.001,80000.001},{0,105,555,1005,2755,5505,13505})</f>
        <v>238830</v>
      </c>
      <c r="AG101" s="2">
        <f>12*ROUND(MAX(($B101-3500)*{0.03,0.1,0.2,0.25,0.3,0.35,0.45}-{0,105,555,1005,2755,5505,13505},0),2)+LOOKUP(AG$2/12,{0,1500.001,4500.001,9000.001,35000.001,55000.001,80000.001},{0.03,0.1,0.2,0.25,0.3,0.35,0.45})*AG$2-LOOKUP(AG$2/12,{0,1500.001,4500.001,9000.001,35000.001,55000.001,80000.001},{0,105,555,1005,2755,5505,13505})</f>
        <v>238860</v>
      </c>
      <c r="AH101" s="2">
        <f>12*ROUND(MAX(($B101-3500)*{0.03,0.1,0.2,0.25,0.3,0.35,0.45}-{0,105,555,1005,2755,5505,13505},0),2)+LOOKUP(AH$2/12,{0,1500.001,4500.001,9000.001,35000.001,55000.001,80000.001},{0.03,0.1,0.2,0.25,0.3,0.35,0.45})*AH$2-LOOKUP(AH$2/12,{0,1500.001,4500.001,9000.001,35000.001,55000.001,80000.001},{0,105,555,1005,2755,5505,13505})</f>
        <v>238890</v>
      </c>
      <c r="AI101" s="2">
        <f>12*ROUND(MAX(($B101-3500)*{0.03,0.1,0.2,0.25,0.3,0.35,0.45}-{0,105,555,1005,2755,5505,13505},0),2)+LOOKUP(AI$2/12,{0,1500.001,4500.001,9000.001,35000.001,55000.001,80000.001},{0.03,0.1,0.2,0.25,0.3,0.35,0.45})*AI$2-LOOKUP(AI$2/12,{0,1500.001,4500.001,9000.001,35000.001,55000.001,80000.001},{0,105,555,1005,2755,5505,13505})</f>
        <v>238920</v>
      </c>
      <c r="AJ101" s="2">
        <f>12*ROUND(MAX(($B101-3500)*{0.03,0.1,0.2,0.25,0.3,0.35,0.45}-{0,105,555,1005,2755,5505,13505},0),2)+LOOKUP(AJ$2/12,{0,1500.001,4500.001,9000.001,35000.001,55000.001,80000.001},{0.03,0.1,0.2,0.25,0.3,0.35,0.45})*AJ$2-LOOKUP(AJ$2/12,{0,1500.001,4500.001,9000.001,35000.001,55000.001,80000.001},{0,105,555,1005,2755,5505,13505})</f>
        <v>238950</v>
      </c>
      <c r="AK101" s="2">
        <f>12*ROUND(MAX(($B101-3500)*{0.03,0.1,0.2,0.25,0.3,0.35,0.45}-{0,105,555,1005,2755,5505,13505},0),2)+LOOKUP(AK$2/12,{0,1500.001,4500.001,9000.001,35000.001,55000.001,80000.001},{0.03,0.1,0.2,0.25,0.3,0.35,0.45})*AK$2-LOOKUP(AK$2/12,{0,1500.001,4500.001,9000.001,35000.001,55000.001,80000.001},{0,105,555,1005,2755,5505,13505})</f>
        <v>238980</v>
      </c>
      <c r="AL101" s="2">
        <f>12*ROUND(MAX(($B101-3500)*{0.03,0.1,0.2,0.25,0.3,0.35,0.45}-{0,105,555,1005,2755,5505,13505},0),2)+LOOKUP(AL$2/12,{0,1500.001,4500.001,9000.001,35000.001,55000.001,80000.001},{0.03,0.1,0.2,0.25,0.3,0.35,0.45})*AL$2-LOOKUP(AL$2/12,{0,1500.001,4500.001,9000.001,35000.001,55000.001,80000.001},{0,105,555,1005,2755,5505,13505})</f>
        <v>240235</v>
      </c>
      <c r="AM101" s="2">
        <f>12*ROUND(MAX(($B101-3500)*{0.03,0.1,0.2,0.25,0.3,0.35,0.45}-{0,105,555,1005,2755,5505,13505},0),2)+LOOKUP(AM$2/12,{0,1500.001,4500.001,9000.001,35000.001,55000.001,80000.001},{0.03,0.1,0.2,0.25,0.3,0.35,0.45})*AM$2-LOOKUP(AM$2/12,{0,1500.001,4500.001,9000.001,35000.001,55000.001,80000.001},{0,105,555,1005,2755,5505,13505})</f>
        <v>240335</v>
      </c>
      <c r="AN101" s="2">
        <f>12*ROUND(MAX(($B101-3500)*{0.03,0.1,0.2,0.25,0.3,0.35,0.45}-{0,105,555,1005,2755,5505,13505},0),2)+LOOKUP(AN$2/12,{0,1500.001,4500.001,9000.001,35000.001,55000.001,80000.001},{0.03,0.1,0.2,0.25,0.3,0.35,0.45})*AN$2-LOOKUP(AN$2/12,{0,1500.001,4500.001,9000.001,35000.001,55000.001,80000.001},{0,105,555,1005,2755,5505,13505})</f>
        <v>240535</v>
      </c>
      <c r="AO101" s="2">
        <f>12*ROUND(MAX(($B101-3500)*{0.03,0.1,0.2,0.25,0.3,0.35,0.45}-{0,105,555,1005,2755,5505,13505},0),2)+LOOKUP(AO$2/12,{0,1500.001,4500.001,9000.001,35000.001,55000.001,80000.001},{0.03,0.1,0.2,0.25,0.3,0.35,0.45})*AO$2-LOOKUP(AO$2/12,{0,1500.001,4500.001,9000.001,35000.001,55000.001,80000.001},{0,105,555,1005,2755,5505,13505})</f>
        <v>240735</v>
      </c>
      <c r="AP101" s="2">
        <f>12*ROUND(MAX(($B101-3500)*{0.03,0.1,0.2,0.25,0.3,0.35,0.45}-{0,105,555,1005,2755,5505,13505},0),2)+LOOKUP(AP$2/12,{0,1500.001,4500.001,9000.001,35000.001,55000.001,80000.001},{0.03,0.1,0.2,0.25,0.3,0.35,0.45})*AP$2-LOOKUP(AP$2/12,{0,1500.001,4500.001,9000.001,35000.001,55000.001,80000.001},{0,105,555,1005,2755,5505,13505})</f>
        <v>240935</v>
      </c>
      <c r="AQ101" s="2">
        <f>12*ROUND(MAX(($B101-3500)*{0.03,0.1,0.2,0.25,0.3,0.35,0.45}-{0,105,555,1005,2755,5505,13505},0),2)+LOOKUP(AQ$2/12,{0,1500.001,4500.001,9000.001,35000.001,55000.001,80000.001},{0.03,0.1,0.2,0.25,0.3,0.35,0.45})*AQ$2-LOOKUP(AQ$2/12,{0,1500.001,4500.001,9000.001,35000.001,55000.001,80000.001},{0,105,555,1005,2755,5505,13505})</f>
        <v>241135</v>
      </c>
      <c r="AR101" s="2">
        <f>12*ROUND(MAX(($B101-3500)*{0.03,0.1,0.2,0.25,0.3,0.35,0.45}-{0,105,555,1005,2755,5505,13505},0),2)+LOOKUP(AR$2/12,{0,1500.001,4500.001,9000.001,35000.001,55000.001,80000.001},{0.03,0.1,0.2,0.25,0.3,0.35,0.45})*AR$2-LOOKUP(AR$2/12,{0,1500.001,4500.001,9000.001,35000.001,55000.001,80000.001},{0,105,555,1005,2755,5505,13505})</f>
        <v>241335</v>
      </c>
      <c r="AS101" s="2">
        <f>12*ROUND(MAX(($B101-3500)*{0.03,0.1,0.2,0.25,0.3,0.35,0.45}-{0,105,555,1005,2755,5505,13505},0),2)+LOOKUP(AS$2/12,{0,1500.001,4500.001,9000.001,35000.001,55000.001,80000.001},{0.03,0.1,0.2,0.25,0.3,0.35,0.45})*AS$2-LOOKUP(AS$2/12,{0,1500.001,4500.001,9000.001,35000.001,55000.001,80000.001},{0,105,555,1005,2755,5505,13505})</f>
        <v>241835</v>
      </c>
      <c r="AT101" s="12">
        <f>12*ROUND(MAX(($B101-3500)*{0.03,0.1,0.2,0.25,0.3,0.35,0.45}-{0,105,555,1005,2755,5505,13505},0),2)+LOOKUP(AT$2/12,{0,1500.001,4500.001,9000.001,35000.001,55000.001,80000.001},{0.03,0.1,0.2,0.25,0.3,0.35,0.45})*AT$2-LOOKUP(AT$2/12,{0,1500.001,4500.001,9000.001,35000.001,55000.001,80000.001},{0,105,555,1005,2755,5505,13505})</f>
        <v>242335</v>
      </c>
      <c r="AU101" s="2">
        <f>12*ROUND(MAX(($B101-3500)*{0.03,0.1,0.2,0.25,0.3,0.35,0.45}-{0,105,555,1005,2755,5505,13505},0),2)+LOOKUP(AU$2/12,{0,1500.001,4500.001,9000.001,35000.001,55000.001,80000.001},{0.03,0.1,0.2,0.25,0.3,0.35,0.45})*AU$2-LOOKUP(AU$2/12,{0,1500.001,4500.001,9000.001,35000.001,55000.001,80000.001},{0,105,555,1005,2755,5505,13505})</f>
        <v>242835</v>
      </c>
      <c r="AV101" s="2">
        <f>12*ROUND(MAX(($B101-3500)*{0.03,0.1,0.2,0.25,0.3,0.35,0.45}-{0,105,555,1005,2755,5505,13505},0),2)+LOOKUP(AV$2/12,{0,1500.001,4500.001,9000.001,35000.001,55000.001,80000.001},{0.03,0.1,0.2,0.25,0.3,0.35,0.45})*AV$2-LOOKUP(AV$2/12,{0,1500.001,4500.001,9000.001,35000.001,55000.001,80000.001},{0,105,555,1005,2755,5505,13505})</f>
        <v>243335</v>
      </c>
      <c r="AW101" s="2">
        <f>12*ROUND(MAX(($B101-3500)*{0.03,0.1,0.2,0.25,0.3,0.35,0.45}-{0,105,555,1005,2755,5505,13505},0),2)+LOOKUP(AW$2/12,{0,1500.001,4500.001,9000.001,35000.001,55000.001,80000.001},{0.03,0.1,0.2,0.25,0.3,0.35,0.45})*AW$2-LOOKUP(AW$2/12,{0,1500.001,4500.001,9000.001,35000.001,55000.001,80000.001},{0,105,555,1005,2755,5505,13505})</f>
        <v>248885</v>
      </c>
      <c r="AX101" s="2">
        <f>12*ROUND(MAX(($B101-3500)*{0.03,0.1,0.2,0.25,0.3,0.35,0.45}-{0,105,555,1005,2755,5505,13505},0),2)+LOOKUP(AX$2/12,{0,1500.001,4500.001,9000.001,35000.001,55000.001,80000.001},{0.03,0.1,0.2,0.25,0.3,0.35,0.45})*AX$2-LOOKUP(AX$2/12,{0,1500.001,4500.001,9000.001,35000.001,55000.001,80000.001},{0,105,555,1005,2755,5505,13505})</f>
        <v>249885</v>
      </c>
      <c r="AY101" s="2">
        <f>12*ROUND(MAX(($B101-3500)*{0.03,0.1,0.2,0.25,0.3,0.35,0.45}-{0,105,555,1005,2755,5505,13505},0),2)+LOOKUP(AY$2/12,{0,1500.001,4500.001,9000.001,35000.001,55000.001,80000.001},{0.03,0.1,0.2,0.25,0.3,0.35,0.45})*AY$2-LOOKUP(AY$2/12,{0,1500.001,4500.001,9000.001,35000.001,55000.001,80000.001},{0,105,555,1005,2755,5505,13505})</f>
        <v>250885</v>
      </c>
      <c r="AZ101" s="2">
        <f>12*ROUND(MAX(($B101-3500)*{0.03,0.1,0.2,0.25,0.3,0.35,0.45}-{0,105,555,1005,2755,5505,13505},0),2)+LOOKUP(AZ$2/12,{0,1500.001,4500.001,9000.001,35000.001,55000.001,80000.001},{0.03,0.1,0.2,0.25,0.3,0.35,0.45})*AZ$2-LOOKUP(AZ$2/12,{0,1500.001,4500.001,9000.001,35000.001,55000.001,80000.001},{0,105,555,1005,2755,5505,13505})</f>
        <v>251885</v>
      </c>
      <c r="BA101" s="2">
        <f>12*ROUND(MAX(($B101-3500)*{0.03,0.1,0.2,0.25,0.3,0.35,0.45}-{0,105,555,1005,2755,5505,13505},0),2)+LOOKUP(BA$2/12,{0,1500.001,4500.001,9000.001,35000.001,55000.001,80000.001},{0.03,0.1,0.2,0.25,0.3,0.35,0.45})*BA$2-LOOKUP(BA$2/12,{0,1500.001,4500.001,9000.001,35000.001,55000.001,80000.001},{0,105,555,1005,2755,5505,13505})</f>
        <v>252885</v>
      </c>
      <c r="BB101" s="2">
        <f>12*ROUND(MAX(($B101-3500)*{0.03,0.1,0.2,0.25,0.3,0.35,0.45}-{0,105,555,1005,2755,5505,13505},0),2)+LOOKUP(BB$2/12,{0,1500.001,4500.001,9000.001,35000.001,55000.001,80000.001},{0.03,0.1,0.2,0.25,0.3,0.35,0.45})*BB$2-LOOKUP(BB$2/12,{0,1500.001,4500.001,9000.001,35000.001,55000.001,80000.001},{0,105,555,1005,2755,5505,13505})</f>
        <v>253885</v>
      </c>
      <c r="BC101" s="2">
        <f>12*ROUND(MAX(($B101-3500)*{0.03,0.1,0.2,0.25,0.3,0.35,0.45}-{0,105,555,1005,2755,5505,13505},0),2)+LOOKUP(BC$2/12,{0,1500.001,4500.001,9000.001,35000.001,55000.001,80000.001},{0.03,0.1,0.2,0.25,0.3,0.35,0.45})*BC$2-LOOKUP(BC$2/12,{0,1500.001,4500.001,9000.001,35000.001,55000.001,80000.001},{0,105,555,1005,2755,5505,13505})</f>
        <v>254885</v>
      </c>
      <c r="BD101" s="2">
        <f>12*ROUND(MAX(($B101-3500)*{0.03,0.1,0.2,0.25,0.3,0.35,0.45}-{0,105,555,1005,2755,5505,13505},0),2)+LOOKUP(BD$2/12,{0,1500.001,4500.001,9000.001,35000.001,55000.001,80000.001},{0.03,0.1,0.2,0.25,0.3,0.35,0.45})*BD$2-LOOKUP(BD$2/12,{0,1500.001,4500.001,9000.001,35000.001,55000.001,80000.001},{0,105,555,1005,2755,5505,13505})</f>
        <v>255885</v>
      </c>
      <c r="BE101" s="2">
        <f>12*ROUND(MAX(($B101-3500)*{0.03,0.1,0.2,0.25,0.3,0.35,0.45}-{0,105,555,1005,2755,5505,13505},0),2)+LOOKUP(BE$2/12,{0,1500.001,4500.001,9000.001,35000.001,55000.001,80000.001},{0.03,0.1,0.2,0.25,0.3,0.35,0.45})*BE$2-LOOKUP(BE$2/12,{0,1500.001,4500.001,9000.001,35000.001,55000.001,80000.001},{0,105,555,1005,2755,5505,13505})</f>
        <v>256885</v>
      </c>
      <c r="BF101" s="2">
        <f>12*ROUND(MAX(($B101-3500)*{0.03,0.1,0.2,0.25,0.3,0.35,0.45}-{0,105,555,1005,2755,5505,13505},0),2)+LOOKUP(BF$2/12,{0,1500.001,4500.001,9000.001,35000.001,55000.001,80000.001},{0.03,0.1,0.2,0.25,0.3,0.35,0.45})*BF$2-LOOKUP(BF$2/12,{0,1500.001,4500.001,9000.001,35000.001,55000.001,80000.001},{0,105,555,1005,2755,5505,13505})</f>
        <v>257885</v>
      </c>
    </row>
    <row r="102" spans="1:58">
      <c r="A102" s="21"/>
      <c r="B102" s="22">
        <v>78000</v>
      </c>
      <c r="C102" s="27">
        <f>12*ROUND(MAX(($B102-3500)*{0.03,0.1,0.2,0.25,0.3,0.35,0.45}-{0,105,555,1005,2755,5505,13505},0),2)+LOOKUP(C$2/12,{0,1500.001,4500.001,9000.001,35000.001,55000.001,80000.001},{0.03,0.1,0.2,0.25,0.3,0.35,0.45})*C$2-LOOKUP(C$2/12,{0,1500.001,4500.001,9000.001,35000.001,55000.001,80000.001},{0,105,555,1005,2755,5505,13505})</f>
        <v>246840</v>
      </c>
      <c r="D102" s="27">
        <f>12*ROUND(MAX(($B102-3500)*{0.03,0.1,0.2,0.25,0.3,0.35,0.45}-{0,105,555,1005,2755,5505,13505},0),2)+LOOKUP(D$2/12,{0,1500.001,4500.001,9000.001,35000.001,55000.001,80000.001},{0.03,0.1,0.2,0.25,0.3,0.35,0.45})*D$2-LOOKUP(D$2/12,{0,1500.001,4500.001,9000.001,35000.001,55000.001,80000.001},{0,105,555,1005,2755,5505,13505})</f>
        <v>246846</v>
      </c>
      <c r="E102" s="27">
        <f>12*ROUND(MAX(($B102-3500)*{0.03,0.1,0.2,0.25,0.3,0.35,0.45}-{0,105,555,1005,2755,5505,13505},0),2)+LOOKUP(E$2/12,{0,1500.001,4500.001,9000.001,35000.001,55000.001,80000.001},{0.03,0.1,0.2,0.25,0.3,0.35,0.45})*E$2-LOOKUP(E$2/12,{0,1500.001,4500.001,9000.001,35000.001,55000.001,80000.001},{0,105,555,1005,2755,5505,13505})</f>
        <v>246852</v>
      </c>
      <c r="F102" s="27">
        <f>12*ROUND(MAX(($B102-3500)*{0.03,0.1,0.2,0.25,0.3,0.35,0.45}-{0,105,555,1005,2755,5505,13505},0),2)+LOOKUP(F$2/12,{0,1500.001,4500.001,9000.001,35000.001,55000.001,80000.001},{0.03,0.1,0.2,0.25,0.3,0.35,0.45})*F$2-LOOKUP(F$2/12,{0,1500.001,4500.001,9000.001,35000.001,55000.001,80000.001},{0,105,555,1005,2755,5505,13505})</f>
        <v>246858</v>
      </c>
      <c r="G102" s="27">
        <f>12*ROUND(MAX(($B102-3500)*{0.03,0.1,0.2,0.25,0.3,0.35,0.45}-{0,105,555,1005,2755,5505,13505},0),2)+LOOKUP(G$2/12,{0,1500.001,4500.001,9000.001,35000.001,55000.001,80000.001},{0.03,0.1,0.2,0.25,0.3,0.35,0.45})*G$2-LOOKUP(G$2/12,{0,1500.001,4500.001,9000.001,35000.001,55000.001,80000.001},{0,105,555,1005,2755,5505,13505})</f>
        <v>246864</v>
      </c>
      <c r="H102" s="27">
        <f>12*ROUND(MAX(($B102-3500)*{0.03,0.1,0.2,0.25,0.3,0.35,0.45}-{0,105,555,1005,2755,5505,13505},0),2)+LOOKUP(H$2/12,{0,1500.001,4500.001,9000.001,35000.001,55000.001,80000.001},{0.03,0.1,0.2,0.25,0.3,0.35,0.45})*H$2-LOOKUP(H$2/12,{0,1500.001,4500.001,9000.001,35000.001,55000.001,80000.001},{0,105,555,1005,2755,5505,13505})</f>
        <v>246870</v>
      </c>
      <c r="I102" s="27">
        <f>12*ROUND(MAX(($B102-3500)*{0.03,0.1,0.2,0.25,0.3,0.35,0.45}-{0,105,555,1005,2755,5505,13505},0),2)+LOOKUP(I$2/12,{0,1500.001,4500.001,9000.001,35000.001,55000.001,80000.001},{0.03,0.1,0.2,0.25,0.3,0.35,0.45})*I$2-LOOKUP(I$2/12,{0,1500.001,4500.001,9000.001,35000.001,55000.001,80000.001},{0,105,555,1005,2755,5505,13505})</f>
        <v>246876</v>
      </c>
      <c r="J102" s="27">
        <f>12*ROUND(MAX(($B102-3500)*{0.03,0.1,0.2,0.25,0.3,0.35,0.45}-{0,105,555,1005,2755,5505,13505},0),2)+LOOKUP(J$2/12,{0,1500.001,4500.001,9000.001,35000.001,55000.001,80000.001},{0.03,0.1,0.2,0.25,0.3,0.35,0.45})*J$2-LOOKUP(J$2/12,{0,1500.001,4500.001,9000.001,35000.001,55000.001,80000.001},{0,105,555,1005,2755,5505,13505})</f>
        <v>246882</v>
      </c>
      <c r="K102" s="27">
        <f>12*ROUND(MAX(($B102-3500)*{0.03,0.1,0.2,0.25,0.3,0.35,0.45}-{0,105,555,1005,2755,5505,13505},0),2)+LOOKUP(K$2/12,{0,1500.001,4500.001,9000.001,35000.001,55000.001,80000.001},{0.03,0.1,0.2,0.25,0.3,0.35,0.45})*K$2-LOOKUP(K$2/12,{0,1500.001,4500.001,9000.001,35000.001,55000.001,80000.001},{0,105,555,1005,2755,5505,13505})</f>
        <v>246888</v>
      </c>
      <c r="L102" s="27">
        <f>12*ROUND(MAX(($B102-3500)*{0.03,0.1,0.2,0.25,0.3,0.35,0.45}-{0,105,555,1005,2755,5505,13505},0),2)+LOOKUP(L$2/12,{0,1500.001,4500.001,9000.001,35000.001,55000.001,80000.001},{0.03,0.1,0.2,0.25,0.3,0.35,0.45})*L$2-LOOKUP(L$2/12,{0,1500.001,4500.001,9000.001,35000.001,55000.001,80000.001},{0,105,555,1005,2755,5505,13505})</f>
        <v>246894</v>
      </c>
      <c r="M102" s="13">
        <f>12*ROUND(MAX(($B102-3500)*{0.03,0.1,0.2,0.25,0.3,0.35,0.45}-{0,105,555,1005,2755,5505,13505},0),2)+LOOKUP(M$2/12,{0,1500.001,4500.001,9000.001,35000.001,55000.001,80000.001},{0.03,0.1,0.2,0.25,0.3,0.35,0.45})*M$2-LOOKUP(M$2/12,{0,1500.001,4500.001,9000.001,35000.001,55000.001,80000.001},{0,105,555,1005,2755,5505,13505})</f>
        <v>246900</v>
      </c>
      <c r="N102" s="27">
        <f>12*ROUND(MAX(($B102-3500)*{0.03,0.1,0.2,0.25,0.3,0.35,0.45}-{0,105,555,1005,2755,5505,13505},0),2)+LOOKUP(N$2/12,{0,1500.001,4500.001,9000.001,35000.001,55000.001,80000.001},{0.03,0.1,0.2,0.25,0.3,0.35,0.45})*N$2-LOOKUP(N$2/12,{0,1500.001,4500.001,9000.001,35000.001,55000.001,80000.001},{0,105,555,1005,2755,5505,13505})</f>
        <v>246915</v>
      </c>
      <c r="O102" s="27">
        <f>12*ROUND(MAX(($B102-3500)*{0.03,0.1,0.2,0.25,0.3,0.35,0.45}-{0,105,555,1005,2755,5505,13505},0),2)+LOOKUP(O$2/12,{0,1500.001,4500.001,9000.001,35000.001,55000.001,80000.001},{0.03,0.1,0.2,0.25,0.3,0.35,0.45})*O$2-LOOKUP(O$2/12,{0,1500.001,4500.001,9000.001,35000.001,55000.001,80000.001},{0,105,555,1005,2755,5505,13505})</f>
        <v>246930</v>
      </c>
      <c r="P102" s="27">
        <f>12*ROUND(MAX(($B102-3500)*{0.03,0.1,0.2,0.25,0.3,0.35,0.45}-{0,105,555,1005,2755,5505,13505},0),2)+LOOKUP(P$2/12,{0,1500.001,4500.001,9000.001,35000.001,55000.001,80000.001},{0.03,0.1,0.2,0.25,0.3,0.35,0.45})*P$2-LOOKUP(P$2/12,{0,1500.001,4500.001,9000.001,35000.001,55000.001,80000.001},{0,105,555,1005,2755,5505,13505})</f>
        <v>246945</v>
      </c>
      <c r="Q102" s="27">
        <f>12*ROUND(MAX(($B102-3500)*{0.03,0.1,0.2,0.25,0.3,0.35,0.45}-{0,105,555,1005,2755,5505,13505},0),2)+LOOKUP(Q$2/12,{0,1500.001,4500.001,9000.001,35000.001,55000.001,80000.001},{0.03,0.1,0.2,0.25,0.3,0.35,0.45})*Q$2-LOOKUP(Q$2/12,{0,1500.001,4500.001,9000.001,35000.001,55000.001,80000.001},{0,105,555,1005,2755,5505,13505})</f>
        <v>246960</v>
      </c>
      <c r="R102" s="27">
        <f>12*ROUND(MAX(($B102-3500)*{0.03,0.1,0.2,0.25,0.3,0.35,0.45}-{0,105,555,1005,2755,5505,13505},0),2)+LOOKUP(R$2/12,{0,1500.001,4500.001,9000.001,35000.001,55000.001,80000.001},{0.03,0.1,0.2,0.25,0.3,0.35,0.45})*R$2-LOOKUP(R$2/12,{0,1500.001,4500.001,9000.001,35000.001,55000.001,80000.001},{0,105,555,1005,2755,5505,13505})</f>
        <v>246975</v>
      </c>
      <c r="S102" s="27">
        <f>12*ROUND(MAX(($B102-3500)*{0.03,0.1,0.2,0.25,0.3,0.35,0.45}-{0,105,555,1005,2755,5505,13505},0),2)+LOOKUP(S$2/12,{0,1500.001,4500.001,9000.001,35000.001,55000.001,80000.001},{0.03,0.1,0.2,0.25,0.3,0.35,0.45})*S$2-LOOKUP(S$2/12,{0,1500.001,4500.001,9000.001,35000.001,55000.001,80000.001},{0,105,555,1005,2755,5505,13505})</f>
        <v>246990</v>
      </c>
      <c r="T102" s="2">
        <f>12*ROUND(MAX(($B102-3500)*{0.03,0.1,0.2,0.25,0.3,0.35,0.45}-{0,105,555,1005,2755,5505,13505},0),2)+LOOKUP(T$2/12,{0,1500.001,4500.001,9000.001,35000.001,55000.001,80000.001},{0.03,0.1,0.2,0.25,0.3,0.35,0.45})*T$2-LOOKUP(T$2/12,{0,1500.001,4500.001,9000.001,35000.001,55000.001,80000.001},{0,105,555,1005,2755,5505,13505})</f>
        <v>247005</v>
      </c>
      <c r="U102" s="2">
        <f>12*ROUND(MAX(($B102-3500)*{0.03,0.1,0.2,0.25,0.3,0.35,0.45}-{0,105,555,1005,2755,5505,13505},0),2)+LOOKUP(U$2/12,{0,1500.001,4500.001,9000.001,35000.001,55000.001,80000.001},{0.03,0.1,0.2,0.25,0.3,0.35,0.45})*U$2-LOOKUP(U$2/12,{0,1500.001,4500.001,9000.001,35000.001,55000.001,80000.001},{0,105,555,1005,2755,5505,13505})</f>
        <v>247020</v>
      </c>
      <c r="V102" s="2">
        <f>12*ROUND(MAX(($B102-3500)*{0.03,0.1,0.2,0.25,0.3,0.35,0.45}-{0,105,555,1005,2755,5505,13505},0),2)+LOOKUP(V$2/12,{0,1500.001,4500.001,9000.001,35000.001,55000.001,80000.001},{0.03,0.1,0.2,0.25,0.3,0.35,0.45})*V$2-LOOKUP(V$2/12,{0,1500.001,4500.001,9000.001,35000.001,55000.001,80000.001},{0,105,555,1005,2755,5505,13505})</f>
        <v>247035</v>
      </c>
      <c r="W102" s="2">
        <f>12*ROUND(MAX(($B102-3500)*{0.03,0.1,0.2,0.25,0.3,0.35,0.45}-{0,105,555,1005,2755,5505,13505},0),2)+LOOKUP(W$2/12,{0,1500.001,4500.001,9000.001,35000.001,55000.001,80000.001},{0.03,0.1,0.2,0.25,0.3,0.35,0.45})*W$2-LOOKUP(W$2/12,{0,1500.001,4500.001,9000.001,35000.001,55000.001,80000.001},{0,105,555,1005,2755,5505,13505})</f>
        <v>247050</v>
      </c>
      <c r="X102" s="2">
        <f>12*ROUND(MAX(($B102-3500)*{0.03,0.1,0.2,0.25,0.3,0.35,0.45}-{0,105,555,1005,2755,5505,13505},0),2)+LOOKUP(X$2/12,{0,1500.001,4500.001,9000.001,35000.001,55000.001,80000.001},{0.03,0.1,0.2,0.25,0.3,0.35,0.45})*X$2-LOOKUP(X$2/12,{0,1500.001,4500.001,9000.001,35000.001,55000.001,80000.001},{0,105,555,1005,2755,5505,13505})</f>
        <v>247065</v>
      </c>
      <c r="Y102" s="2">
        <f>12*ROUND(MAX(($B102-3500)*{0.03,0.1,0.2,0.25,0.3,0.35,0.45}-{0,105,555,1005,2755,5505,13505},0),2)+LOOKUP(Y$2/12,{0,1500.001,4500.001,9000.001,35000.001,55000.001,80000.001},{0.03,0.1,0.2,0.25,0.3,0.35,0.45})*Y$2-LOOKUP(Y$2/12,{0,1500.001,4500.001,9000.001,35000.001,55000.001,80000.001},{0,105,555,1005,2755,5505,13505})</f>
        <v>247080</v>
      </c>
      <c r="Z102" s="2">
        <f>12*ROUND(MAX(($B102-3500)*{0.03,0.1,0.2,0.25,0.3,0.35,0.45}-{0,105,555,1005,2755,5505,13505},0),2)+LOOKUP(Z$2/12,{0,1500.001,4500.001,9000.001,35000.001,55000.001,80000.001},{0.03,0.1,0.2,0.25,0.3,0.35,0.45})*Z$2-LOOKUP(Z$2/12,{0,1500.001,4500.001,9000.001,35000.001,55000.001,80000.001},{0,105,555,1005,2755,5505,13505})</f>
        <v>247095</v>
      </c>
      <c r="AA102" s="2">
        <f>12*ROUND(MAX(($B102-3500)*{0.03,0.1,0.2,0.25,0.3,0.35,0.45}-{0,105,555,1005,2755,5505,13505},0),2)+LOOKUP(AA$2/12,{0,1500.001,4500.001,9000.001,35000.001,55000.001,80000.001},{0.03,0.1,0.2,0.25,0.3,0.35,0.45})*AA$2-LOOKUP(AA$2/12,{0,1500.001,4500.001,9000.001,35000.001,55000.001,80000.001},{0,105,555,1005,2755,5505,13505})</f>
        <v>247110</v>
      </c>
      <c r="AB102" s="2">
        <f>12*ROUND(MAX(($B102-3500)*{0.03,0.1,0.2,0.25,0.3,0.35,0.45}-{0,105,555,1005,2755,5505,13505},0),2)+LOOKUP(AB$2/12,{0,1500.001,4500.001,9000.001,35000.001,55000.001,80000.001},{0.03,0.1,0.2,0.25,0.3,0.35,0.45})*AB$2-LOOKUP(AB$2/12,{0,1500.001,4500.001,9000.001,35000.001,55000.001,80000.001},{0,105,555,1005,2755,5505,13505})</f>
        <v>247125</v>
      </c>
      <c r="AC102" s="12">
        <f>12*ROUND(MAX(($B102-3500)*{0.03,0.1,0.2,0.25,0.3,0.35,0.45}-{0,105,555,1005,2755,5505,13505},0),2)+LOOKUP(AC$2/12,{0,1500.001,4500.001,9000.001,35000.001,55000.001,80000.001},{0.03,0.1,0.2,0.25,0.3,0.35,0.45})*AC$2-LOOKUP(AC$2/12,{0,1500.001,4500.001,9000.001,35000.001,55000.001,80000.001},{0,105,555,1005,2755,5505,13505})</f>
        <v>247140</v>
      </c>
      <c r="AD102" s="2">
        <f>12*ROUND(MAX(($B102-3500)*{0.03,0.1,0.2,0.25,0.3,0.35,0.45}-{0,105,555,1005,2755,5505,13505},0),2)+LOOKUP(AD$2/12,{0,1500.001,4500.001,9000.001,35000.001,55000.001,80000.001},{0.03,0.1,0.2,0.25,0.3,0.35,0.45})*AD$2-LOOKUP(AD$2/12,{0,1500.001,4500.001,9000.001,35000.001,55000.001,80000.001},{0,105,555,1005,2755,5505,13505})</f>
        <v>247170</v>
      </c>
      <c r="AE102" s="2">
        <f>12*ROUND(MAX(($B102-3500)*{0.03,0.1,0.2,0.25,0.3,0.35,0.45}-{0,105,555,1005,2755,5505,13505},0),2)+LOOKUP(AE$2/12,{0,1500.001,4500.001,9000.001,35000.001,55000.001,80000.001},{0.03,0.1,0.2,0.25,0.3,0.35,0.45})*AE$2-LOOKUP(AE$2/12,{0,1500.001,4500.001,9000.001,35000.001,55000.001,80000.001},{0,105,555,1005,2755,5505,13505})</f>
        <v>247200</v>
      </c>
      <c r="AF102" s="2">
        <f>12*ROUND(MAX(($B102-3500)*{0.03,0.1,0.2,0.25,0.3,0.35,0.45}-{0,105,555,1005,2755,5505,13505},0),2)+LOOKUP(AF$2/12,{0,1500.001,4500.001,9000.001,35000.001,55000.001,80000.001},{0.03,0.1,0.2,0.25,0.3,0.35,0.45})*AF$2-LOOKUP(AF$2/12,{0,1500.001,4500.001,9000.001,35000.001,55000.001,80000.001},{0,105,555,1005,2755,5505,13505})</f>
        <v>247230</v>
      </c>
      <c r="AG102" s="2">
        <f>12*ROUND(MAX(($B102-3500)*{0.03,0.1,0.2,0.25,0.3,0.35,0.45}-{0,105,555,1005,2755,5505,13505},0),2)+LOOKUP(AG$2/12,{0,1500.001,4500.001,9000.001,35000.001,55000.001,80000.001},{0.03,0.1,0.2,0.25,0.3,0.35,0.45})*AG$2-LOOKUP(AG$2/12,{0,1500.001,4500.001,9000.001,35000.001,55000.001,80000.001},{0,105,555,1005,2755,5505,13505})</f>
        <v>247260</v>
      </c>
      <c r="AH102" s="2">
        <f>12*ROUND(MAX(($B102-3500)*{0.03,0.1,0.2,0.25,0.3,0.35,0.45}-{0,105,555,1005,2755,5505,13505},0),2)+LOOKUP(AH$2/12,{0,1500.001,4500.001,9000.001,35000.001,55000.001,80000.001},{0.03,0.1,0.2,0.25,0.3,0.35,0.45})*AH$2-LOOKUP(AH$2/12,{0,1500.001,4500.001,9000.001,35000.001,55000.001,80000.001},{0,105,555,1005,2755,5505,13505})</f>
        <v>247290</v>
      </c>
      <c r="AI102" s="2">
        <f>12*ROUND(MAX(($B102-3500)*{0.03,0.1,0.2,0.25,0.3,0.35,0.45}-{0,105,555,1005,2755,5505,13505},0),2)+LOOKUP(AI$2/12,{0,1500.001,4500.001,9000.001,35000.001,55000.001,80000.001},{0.03,0.1,0.2,0.25,0.3,0.35,0.45})*AI$2-LOOKUP(AI$2/12,{0,1500.001,4500.001,9000.001,35000.001,55000.001,80000.001},{0,105,555,1005,2755,5505,13505})</f>
        <v>247320</v>
      </c>
      <c r="AJ102" s="2">
        <f>12*ROUND(MAX(($B102-3500)*{0.03,0.1,0.2,0.25,0.3,0.35,0.45}-{0,105,555,1005,2755,5505,13505},0),2)+LOOKUP(AJ$2/12,{0,1500.001,4500.001,9000.001,35000.001,55000.001,80000.001},{0.03,0.1,0.2,0.25,0.3,0.35,0.45})*AJ$2-LOOKUP(AJ$2/12,{0,1500.001,4500.001,9000.001,35000.001,55000.001,80000.001},{0,105,555,1005,2755,5505,13505})</f>
        <v>247350</v>
      </c>
      <c r="AK102" s="2">
        <f>12*ROUND(MAX(($B102-3500)*{0.03,0.1,0.2,0.25,0.3,0.35,0.45}-{0,105,555,1005,2755,5505,13505},0),2)+LOOKUP(AK$2/12,{0,1500.001,4500.001,9000.001,35000.001,55000.001,80000.001},{0.03,0.1,0.2,0.25,0.3,0.35,0.45})*AK$2-LOOKUP(AK$2/12,{0,1500.001,4500.001,9000.001,35000.001,55000.001,80000.001},{0,105,555,1005,2755,5505,13505})</f>
        <v>247380</v>
      </c>
      <c r="AL102" s="2">
        <f>12*ROUND(MAX(($B102-3500)*{0.03,0.1,0.2,0.25,0.3,0.35,0.45}-{0,105,555,1005,2755,5505,13505},0),2)+LOOKUP(AL$2/12,{0,1500.001,4500.001,9000.001,35000.001,55000.001,80000.001},{0.03,0.1,0.2,0.25,0.3,0.35,0.45})*AL$2-LOOKUP(AL$2/12,{0,1500.001,4500.001,9000.001,35000.001,55000.001,80000.001},{0,105,555,1005,2755,5505,13505})</f>
        <v>248635</v>
      </c>
      <c r="AM102" s="2">
        <f>12*ROUND(MAX(($B102-3500)*{0.03,0.1,0.2,0.25,0.3,0.35,0.45}-{0,105,555,1005,2755,5505,13505},0),2)+LOOKUP(AM$2/12,{0,1500.001,4500.001,9000.001,35000.001,55000.001,80000.001},{0.03,0.1,0.2,0.25,0.3,0.35,0.45})*AM$2-LOOKUP(AM$2/12,{0,1500.001,4500.001,9000.001,35000.001,55000.001,80000.001},{0,105,555,1005,2755,5505,13505})</f>
        <v>248735</v>
      </c>
      <c r="AN102" s="2">
        <f>12*ROUND(MAX(($B102-3500)*{0.03,0.1,0.2,0.25,0.3,0.35,0.45}-{0,105,555,1005,2755,5505,13505},0),2)+LOOKUP(AN$2/12,{0,1500.001,4500.001,9000.001,35000.001,55000.001,80000.001},{0.03,0.1,0.2,0.25,0.3,0.35,0.45})*AN$2-LOOKUP(AN$2/12,{0,1500.001,4500.001,9000.001,35000.001,55000.001,80000.001},{0,105,555,1005,2755,5505,13505})</f>
        <v>248935</v>
      </c>
      <c r="AO102" s="2">
        <f>12*ROUND(MAX(($B102-3500)*{0.03,0.1,0.2,0.25,0.3,0.35,0.45}-{0,105,555,1005,2755,5505,13505},0),2)+LOOKUP(AO$2/12,{0,1500.001,4500.001,9000.001,35000.001,55000.001,80000.001},{0.03,0.1,0.2,0.25,0.3,0.35,0.45})*AO$2-LOOKUP(AO$2/12,{0,1500.001,4500.001,9000.001,35000.001,55000.001,80000.001},{0,105,555,1005,2755,5505,13505})</f>
        <v>249135</v>
      </c>
      <c r="AP102" s="2">
        <f>12*ROUND(MAX(($B102-3500)*{0.03,0.1,0.2,0.25,0.3,0.35,0.45}-{0,105,555,1005,2755,5505,13505},0),2)+LOOKUP(AP$2/12,{0,1500.001,4500.001,9000.001,35000.001,55000.001,80000.001},{0.03,0.1,0.2,0.25,0.3,0.35,0.45})*AP$2-LOOKUP(AP$2/12,{0,1500.001,4500.001,9000.001,35000.001,55000.001,80000.001},{0,105,555,1005,2755,5505,13505})</f>
        <v>249335</v>
      </c>
      <c r="AQ102" s="2">
        <f>12*ROUND(MAX(($B102-3500)*{0.03,0.1,0.2,0.25,0.3,0.35,0.45}-{0,105,555,1005,2755,5505,13505},0),2)+LOOKUP(AQ$2/12,{0,1500.001,4500.001,9000.001,35000.001,55000.001,80000.001},{0.03,0.1,0.2,0.25,0.3,0.35,0.45})*AQ$2-LOOKUP(AQ$2/12,{0,1500.001,4500.001,9000.001,35000.001,55000.001,80000.001},{0,105,555,1005,2755,5505,13505})</f>
        <v>249535</v>
      </c>
      <c r="AR102" s="2">
        <f>12*ROUND(MAX(($B102-3500)*{0.03,0.1,0.2,0.25,0.3,0.35,0.45}-{0,105,555,1005,2755,5505,13505},0),2)+LOOKUP(AR$2/12,{0,1500.001,4500.001,9000.001,35000.001,55000.001,80000.001},{0.03,0.1,0.2,0.25,0.3,0.35,0.45})*AR$2-LOOKUP(AR$2/12,{0,1500.001,4500.001,9000.001,35000.001,55000.001,80000.001},{0,105,555,1005,2755,5505,13505})</f>
        <v>249735</v>
      </c>
      <c r="AS102" s="2">
        <f>12*ROUND(MAX(($B102-3500)*{0.03,0.1,0.2,0.25,0.3,0.35,0.45}-{0,105,555,1005,2755,5505,13505},0),2)+LOOKUP(AS$2/12,{0,1500.001,4500.001,9000.001,35000.001,55000.001,80000.001},{0.03,0.1,0.2,0.25,0.3,0.35,0.45})*AS$2-LOOKUP(AS$2/12,{0,1500.001,4500.001,9000.001,35000.001,55000.001,80000.001},{0,105,555,1005,2755,5505,13505})</f>
        <v>250235</v>
      </c>
      <c r="AT102" s="12">
        <f>12*ROUND(MAX(($B102-3500)*{0.03,0.1,0.2,0.25,0.3,0.35,0.45}-{0,105,555,1005,2755,5505,13505},0),2)+LOOKUP(AT$2/12,{0,1500.001,4500.001,9000.001,35000.001,55000.001,80000.001},{0.03,0.1,0.2,0.25,0.3,0.35,0.45})*AT$2-LOOKUP(AT$2/12,{0,1500.001,4500.001,9000.001,35000.001,55000.001,80000.001},{0,105,555,1005,2755,5505,13505})</f>
        <v>250735</v>
      </c>
      <c r="AU102" s="2">
        <f>12*ROUND(MAX(($B102-3500)*{0.03,0.1,0.2,0.25,0.3,0.35,0.45}-{0,105,555,1005,2755,5505,13505},0),2)+LOOKUP(AU$2/12,{0,1500.001,4500.001,9000.001,35000.001,55000.001,80000.001},{0.03,0.1,0.2,0.25,0.3,0.35,0.45})*AU$2-LOOKUP(AU$2/12,{0,1500.001,4500.001,9000.001,35000.001,55000.001,80000.001},{0,105,555,1005,2755,5505,13505})</f>
        <v>251235</v>
      </c>
      <c r="AV102" s="2">
        <f>12*ROUND(MAX(($B102-3500)*{0.03,0.1,0.2,0.25,0.3,0.35,0.45}-{0,105,555,1005,2755,5505,13505},0),2)+LOOKUP(AV$2/12,{0,1500.001,4500.001,9000.001,35000.001,55000.001,80000.001},{0.03,0.1,0.2,0.25,0.3,0.35,0.45})*AV$2-LOOKUP(AV$2/12,{0,1500.001,4500.001,9000.001,35000.001,55000.001,80000.001},{0,105,555,1005,2755,5505,13505})</f>
        <v>251735</v>
      </c>
      <c r="AW102" s="2">
        <f>12*ROUND(MAX(($B102-3500)*{0.03,0.1,0.2,0.25,0.3,0.35,0.45}-{0,105,555,1005,2755,5505,13505},0),2)+LOOKUP(AW$2/12,{0,1500.001,4500.001,9000.001,35000.001,55000.001,80000.001},{0.03,0.1,0.2,0.25,0.3,0.35,0.45})*AW$2-LOOKUP(AW$2/12,{0,1500.001,4500.001,9000.001,35000.001,55000.001,80000.001},{0,105,555,1005,2755,5505,13505})</f>
        <v>257285</v>
      </c>
      <c r="AX102" s="2">
        <f>12*ROUND(MAX(($B102-3500)*{0.03,0.1,0.2,0.25,0.3,0.35,0.45}-{0,105,555,1005,2755,5505,13505},0),2)+LOOKUP(AX$2/12,{0,1500.001,4500.001,9000.001,35000.001,55000.001,80000.001},{0.03,0.1,0.2,0.25,0.3,0.35,0.45})*AX$2-LOOKUP(AX$2/12,{0,1500.001,4500.001,9000.001,35000.001,55000.001,80000.001},{0,105,555,1005,2755,5505,13505})</f>
        <v>258285</v>
      </c>
      <c r="AY102" s="2">
        <f>12*ROUND(MAX(($B102-3500)*{0.03,0.1,0.2,0.25,0.3,0.35,0.45}-{0,105,555,1005,2755,5505,13505},0),2)+LOOKUP(AY$2/12,{0,1500.001,4500.001,9000.001,35000.001,55000.001,80000.001},{0.03,0.1,0.2,0.25,0.3,0.35,0.45})*AY$2-LOOKUP(AY$2/12,{0,1500.001,4500.001,9000.001,35000.001,55000.001,80000.001},{0,105,555,1005,2755,5505,13505})</f>
        <v>259285</v>
      </c>
      <c r="AZ102" s="2">
        <f>12*ROUND(MAX(($B102-3500)*{0.03,0.1,0.2,0.25,0.3,0.35,0.45}-{0,105,555,1005,2755,5505,13505},0),2)+LOOKUP(AZ$2/12,{0,1500.001,4500.001,9000.001,35000.001,55000.001,80000.001},{0.03,0.1,0.2,0.25,0.3,0.35,0.45})*AZ$2-LOOKUP(AZ$2/12,{0,1500.001,4500.001,9000.001,35000.001,55000.001,80000.001},{0,105,555,1005,2755,5505,13505})</f>
        <v>260285</v>
      </c>
      <c r="BA102" s="2">
        <f>12*ROUND(MAX(($B102-3500)*{0.03,0.1,0.2,0.25,0.3,0.35,0.45}-{0,105,555,1005,2755,5505,13505},0),2)+LOOKUP(BA$2/12,{0,1500.001,4500.001,9000.001,35000.001,55000.001,80000.001},{0.03,0.1,0.2,0.25,0.3,0.35,0.45})*BA$2-LOOKUP(BA$2/12,{0,1500.001,4500.001,9000.001,35000.001,55000.001,80000.001},{0,105,555,1005,2755,5505,13505})</f>
        <v>261285</v>
      </c>
      <c r="BB102" s="2">
        <f>12*ROUND(MAX(($B102-3500)*{0.03,0.1,0.2,0.25,0.3,0.35,0.45}-{0,105,555,1005,2755,5505,13505},0),2)+LOOKUP(BB$2/12,{0,1500.001,4500.001,9000.001,35000.001,55000.001,80000.001},{0.03,0.1,0.2,0.25,0.3,0.35,0.45})*BB$2-LOOKUP(BB$2/12,{0,1500.001,4500.001,9000.001,35000.001,55000.001,80000.001},{0,105,555,1005,2755,5505,13505})</f>
        <v>262285</v>
      </c>
      <c r="BC102" s="2">
        <f>12*ROUND(MAX(($B102-3500)*{0.03,0.1,0.2,0.25,0.3,0.35,0.45}-{0,105,555,1005,2755,5505,13505},0),2)+LOOKUP(BC$2/12,{0,1500.001,4500.001,9000.001,35000.001,55000.001,80000.001},{0.03,0.1,0.2,0.25,0.3,0.35,0.45})*BC$2-LOOKUP(BC$2/12,{0,1500.001,4500.001,9000.001,35000.001,55000.001,80000.001},{0,105,555,1005,2755,5505,13505})</f>
        <v>263285</v>
      </c>
      <c r="BD102" s="2">
        <f>12*ROUND(MAX(($B102-3500)*{0.03,0.1,0.2,0.25,0.3,0.35,0.45}-{0,105,555,1005,2755,5505,13505},0),2)+LOOKUP(BD$2/12,{0,1500.001,4500.001,9000.001,35000.001,55000.001,80000.001},{0.03,0.1,0.2,0.25,0.3,0.35,0.45})*BD$2-LOOKUP(BD$2/12,{0,1500.001,4500.001,9000.001,35000.001,55000.001,80000.001},{0,105,555,1005,2755,5505,13505})</f>
        <v>264285</v>
      </c>
      <c r="BE102" s="2">
        <f>12*ROUND(MAX(($B102-3500)*{0.03,0.1,0.2,0.25,0.3,0.35,0.45}-{0,105,555,1005,2755,5505,13505},0),2)+LOOKUP(BE$2/12,{0,1500.001,4500.001,9000.001,35000.001,55000.001,80000.001},{0.03,0.1,0.2,0.25,0.3,0.35,0.45})*BE$2-LOOKUP(BE$2/12,{0,1500.001,4500.001,9000.001,35000.001,55000.001,80000.001},{0,105,555,1005,2755,5505,13505})</f>
        <v>265285</v>
      </c>
      <c r="BF102" s="2">
        <f>12*ROUND(MAX(($B102-3500)*{0.03,0.1,0.2,0.25,0.3,0.35,0.45}-{0,105,555,1005,2755,5505,13505},0),2)+LOOKUP(BF$2/12,{0,1500.001,4500.001,9000.001,35000.001,55000.001,80000.001},{0.03,0.1,0.2,0.25,0.3,0.35,0.45})*BF$2-LOOKUP(BF$2/12,{0,1500.001,4500.001,9000.001,35000.001,55000.001,80000.001},{0,105,555,1005,2755,5505,13505})</f>
        <v>266285</v>
      </c>
    </row>
    <row r="103" spans="1:58">
      <c r="A103" s="21"/>
      <c r="B103" s="22">
        <v>80000</v>
      </c>
      <c r="C103" s="27">
        <f>12*ROUND(MAX(($B103-3500)*{0.03,0.1,0.2,0.25,0.3,0.35,0.45}-{0,105,555,1005,2755,5505,13505},0),2)+LOOKUP(C$2/12,{0,1500.001,4500.001,9000.001,35000.001,55000.001,80000.001},{0.03,0.1,0.2,0.25,0.3,0.35,0.45})*C$2-LOOKUP(C$2/12,{0,1500.001,4500.001,9000.001,35000.001,55000.001,80000.001},{0,105,555,1005,2755,5505,13505})</f>
        <v>255240</v>
      </c>
      <c r="D103" s="27">
        <f>12*ROUND(MAX(($B103-3500)*{0.03,0.1,0.2,0.25,0.3,0.35,0.45}-{0,105,555,1005,2755,5505,13505},0),2)+LOOKUP(D$2/12,{0,1500.001,4500.001,9000.001,35000.001,55000.001,80000.001},{0.03,0.1,0.2,0.25,0.3,0.35,0.45})*D$2-LOOKUP(D$2/12,{0,1500.001,4500.001,9000.001,35000.001,55000.001,80000.001},{0,105,555,1005,2755,5505,13505})</f>
        <v>255246</v>
      </c>
      <c r="E103" s="27">
        <f>12*ROUND(MAX(($B103-3500)*{0.03,0.1,0.2,0.25,0.3,0.35,0.45}-{0,105,555,1005,2755,5505,13505},0),2)+LOOKUP(E$2/12,{0,1500.001,4500.001,9000.001,35000.001,55000.001,80000.001},{0.03,0.1,0.2,0.25,0.3,0.35,0.45})*E$2-LOOKUP(E$2/12,{0,1500.001,4500.001,9000.001,35000.001,55000.001,80000.001},{0,105,555,1005,2755,5505,13505})</f>
        <v>255252</v>
      </c>
      <c r="F103" s="27">
        <f>12*ROUND(MAX(($B103-3500)*{0.03,0.1,0.2,0.25,0.3,0.35,0.45}-{0,105,555,1005,2755,5505,13505},0),2)+LOOKUP(F$2/12,{0,1500.001,4500.001,9000.001,35000.001,55000.001,80000.001},{0.03,0.1,0.2,0.25,0.3,0.35,0.45})*F$2-LOOKUP(F$2/12,{0,1500.001,4500.001,9000.001,35000.001,55000.001,80000.001},{0,105,555,1005,2755,5505,13505})</f>
        <v>255258</v>
      </c>
      <c r="G103" s="27">
        <f>12*ROUND(MAX(($B103-3500)*{0.03,0.1,0.2,0.25,0.3,0.35,0.45}-{0,105,555,1005,2755,5505,13505},0),2)+LOOKUP(G$2/12,{0,1500.001,4500.001,9000.001,35000.001,55000.001,80000.001},{0.03,0.1,0.2,0.25,0.3,0.35,0.45})*G$2-LOOKUP(G$2/12,{0,1500.001,4500.001,9000.001,35000.001,55000.001,80000.001},{0,105,555,1005,2755,5505,13505})</f>
        <v>255264</v>
      </c>
      <c r="H103" s="27">
        <f>12*ROUND(MAX(($B103-3500)*{0.03,0.1,0.2,0.25,0.3,0.35,0.45}-{0,105,555,1005,2755,5505,13505},0),2)+LOOKUP(H$2/12,{0,1500.001,4500.001,9000.001,35000.001,55000.001,80000.001},{0.03,0.1,0.2,0.25,0.3,0.35,0.45})*H$2-LOOKUP(H$2/12,{0,1500.001,4500.001,9000.001,35000.001,55000.001,80000.001},{0,105,555,1005,2755,5505,13505})</f>
        <v>255270</v>
      </c>
      <c r="I103" s="27">
        <f>12*ROUND(MAX(($B103-3500)*{0.03,0.1,0.2,0.25,0.3,0.35,0.45}-{0,105,555,1005,2755,5505,13505},0),2)+LOOKUP(I$2/12,{0,1500.001,4500.001,9000.001,35000.001,55000.001,80000.001},{0.03,0.1,0.2,0.25,0.3,0.35,0.45})*I$2-LOOKUP(I$2/12,{0,1500.001,4500.001,9000.001,35000.001,55000.001,80000.001},{0,105,555,1005,2755,5505,13505})</f>
        <v>255276</v>
      </c>
      <c r="J103" s="27">
        <f>12*ROUND(MAX(($B103-3500)*{0.03,0.1,0.2,0.25,0.3,0.35,0.45}-{0,105,555,1005,2755,5505,13505},0),2)+LOOKUP(J$2/12,{0,1500.001,4500.001,9000.001,35000.001,55000.001,80000.001},{0.03,0.1,0.2,0.25,0.3,0.35,0.45})*J$2-LOOKUP(J$2/12,{0,1500.001,4500.001,9000.001,35000.001,55000.001,80000.001},{0,105,555,1005,2755,5505,13505})</f>
        <v>255282</v>
      </c>
      <c r="K103" s="27">
        <f>12*ROUND(MAX(($B103-3500)*{0.03,0.1,0.2,0.25,0.3,0.35,0.45}-{0,105,555,1005,2755,5505,13505},0),2)+LOOKUP(K$2/12,{0,1500.001,4500.001,9000.001,35000.001,55000.001,80000.001},{0.03,0.1,0.2,0.25,0.3,0.35,0.45})*K$2-LOOKUP(K$2/12,{0,1500.001,4500.001,9000.001,35000.001,55000.001,80000.001},{0,105,555,1005,2755,5505,13505})</f>
        <v>255288</v>
      </c>
      <c r="L103" s="27">
        <f>12*ROUND(MAX(($B103-3500)*{0.03,0.1,0.2,0.25,0.3,0.35,0.45}-{0,105,555,1005,2755,5505,13505},0),2)+LOOKUP(L$2/12,{0,1500.001,4500.001,9000.001,35000.001,55000.001,80000.001},{0.03,0.1,0.2,0.25,0.3,0.35,0.45})*L$2-LOOKUP(L$2/12,{0,1500.001,4500.001,9000.001,35000.001,55000.001,80000.001},{0,105,555,1005,2755,5505,13505})</f>
        <v>255294</v>
      </c>
      <c r="M103" s="13">
        <f>12*ROUND(MAX(($B103-3500)*{0.03,0.1,0.2,0.25,0.3,0.35,0.45}-{0,105,555,1005,2755,5505,13505},0),2)+LOOKUP(M$2/12,{0,1500.001,4500.001,9000.001,35000.001,55000.001,80000.001},{0.03,0.1,0.2,0.25,0.3,0.35,0.45})*M$2-LOOKUP(M$2/12,{0,1500.001,4500.001,9000.001,35000.001,55000.001,80000.001},{0,105,555,1005,2755,5505,13505})</f>
        <v>255300</v>
      </c>
      <c r="N103" s="27">
        <f>12*ROUND(MAX(($B103-3500)*{0.03,0.1,0.2,0.25,0.3,0.35,0.45}-{0,105,555,1005,2755,5505,13505},0),2)+LOOKUP(N$2/12,{0,1500.001,4500.001,9000.001,35000.001,55000.001,80000.001},{0.03,0.1,0.2,0.25,0.3,0.35,0.45})*N$2-LOOKUP(N$2/12,{0,1500.001,4500.001,9000.001,35000.001,55000.001,80000.001},{0,105,555,1005,2755,5505,13505})</f>
        <v>255315</v>
      </c>
      <c r="O103" s="27">
        <f>12*ROUND(MAX(($B103-3500)*{0.03,0.1,0.2,0.25,0.3,0.35,0.45}-{0,105,555,1005,2755,5505,13505},0),2)+LOOKUP(O$2/12,{0,1500.001,4500.001,9000.001,35000.001,55000.001,80000.001},{0.03,0.1,0.2,0.25,0.3,0.35,0.45})*O$2-LOOKUP(O$2/12,{0,1500.001,4500.001,9000.001,35000.001,55000.001,80000.001},{0,105,555,1005,2755,5505,13505})</f>
        <v>255330</v>
      </c>
      <c r="P103" s="27">
        <f>12*ROUND(MAX(($B103-3500)*{0.03,0.1,0.2,0.25,0.3,0.35,0.45}-{0,105,555,1005,2755,5505,13505},0),2)+LOOKUP(P$2/12,{0,1500.001,4500.001,9000.001,35000.001,55000.001,80000.001},{0.03,0.1,0.2,0.25,0.3,0.35,0.45})*P$2-LOOKUP(P$2/12,{0,1500.001,4500.001,9000.001,35000.001,55000.001,80000.001},{0,105,555,1005,2755,5505,13505})</f>
        <v>255345</v>
      </c>
      <c r="Q103" s="27">
        <f>12*ROUND(MAX(($B103-3500)*{0.03,0.1,0.2,0.25,0.3,0.35,0.45}-{0,105,555,1005,2755,5505,13505},0),2)+LOOKUP(Q$2/12,{0,1500.001,4500.001,9000.001,35000.001,55000.001,80000.001},{0.03,0.1,0.2,0.25,0.3,0.35,0.45})*Q$2-LOOKUP(Q$2/12,{0,1500.001,4500.001,9000.001,35000.001,55000.001,80000.001},{0,105,555,1005,2755,5505,13505})</f>
        <v>255360</v>
      </c>
      <c r="R103" s="27">
        <f>12*ROUND(MAX(($B103-3500)*{0.03,0.1,0.2,0.25,0.3,0.35,0.45}-{0,105,555,1005,2755,5505,13505},0),2)+LOOKUP(R$2/12,{0,1500.001,4500.001,9000.001,35000.001,55000.001,80000.001},{0.03,0.1,0.2,0.25,0.3,0.35,0.45})*R$2-LOOKUP(R$2/12,{0,1500.001,4500.001,9000.001,35000.001,55000.001,80000.001},{0,105,555,1005,2755,5505,13505})</f>
        <v>255375</v>
      </c>
      <c r="S103" s="27">
        <f>12*ROUND(MAX(($B103-3500)*{0.03,0.1,0.2,0.25,0.3,0.35,0.45}-{0,105,555,1005,2755,5505,13505},0),2)+LOOKUP(S$2/12,{0,1500.001,4500.001,9000.001,35000.001,55000.001,80000.001},{0.03,0.1,0.2,0.25,0.3,0.35,0.45})*S$2-LOOKUP(S$2/12,{0,1500.001,4500.001,9000.001,35000.001,55000.001,80000.001},{0,105,555,1005,2755,5505,13505})</f>
        <v>255390</v>
      </c>
      <c r="T103" s="2">
        <f>12*ROUND(MAX(($B103-3500)*{0.03,0.1,0.2,0.25,0.3,0.35,0.45}-{0,105,555,1005,2755,5505,13505},0),2)+LOOKUP(T$2/12,{0,1500.001,4500.001,9000.001,35000.001,55000.001,80000.001},{0.03,0.1,0.2,0.25,0.3,0.35,0.45})*T$2-LOOKUP(T$2/12,{0,1500.001,4500.001,9000.001,35000.001,55000.001,80000.001},{0,105,555,1005,2755,5505,13505})</f>
        <v>255405</v>
      </c>
      <c r="U103" s="2">
        <f>12*ROUND(MAX(($B103-3500)*{0.03,0.1,0.2,0.25,0.3,0.35,0.45}-{0,105,555,1005,2755,5505,13505},0),2)+LOOKUP(U$2/12,{0,1500.001,4500.001,9000.001,35000.001,55000.001,80000.001},{0.03,0.1,0.2,0.25,0.3,0.35,0.45})*U$2-LOOKUP(U$2/12,{0,1500.001,4500.001,9000.001,35000.001,55000.001,80000.001},{0,105,555,1005,2755,5505,13505})</f>
        <v>255420</v>
      </c>
      <c r="V103" s="2">
        <f>12*ROUND(MAX(($B103-3500)*{0.03,0.1,0.2,0.25,0.3,0.35,0.45}-{0,105,555,1005,2755,5505,13505},0),2)+LOOKUP(V$2/12,{0,1500.001,4500.001,9000.001,35000.001,55000.001,80000.001},{0.03,0.1,0.2,0.25,0.3,0.35,0.45})*V$2-LOOKUP(V$2/12,{0,1500.001,4500.001,9000.001,35000.001,55000.001,80000.001},{0,105,555,1005,2755,5505,13505})</f>
        <v>255435</v>
      </c>
      <c r="W103" s="2">
        <f>12*ROUND(MAX(($B103-3500)*{0.03,0.1,0.2,0.25,0.3,0.35,0.45}-{0,105,555,1005,2755,5505,13505},0),2)+LOOKUP(W$2/12,{0,1500.001,4500.001,9000.001,35000.001,55000.001,80000.001},{0.03,0.1,0.2,0.25,0.3,0.35,0.45})*W$2-LOOKUP(W$2/12,{0,1500.001,4500.001,9000.001,35000.001,55000.001,80000.001},{0,105,555,1005,2755,5505,13505})</f>
        <v>255450</v>
      </c>
      <c r="X103" s="2">
        <f>12*ROUND(MAX(($B103-3500)*{0.03,0.1,0.2,0.25,0.3,0.35,0.45}-{0,105,555,1005,2755,5505,13505},0),2)+LOOKUP(X$2/12,{0,1500.001,4500.001,9000.001,35000.001,55000.001,80000.001},{0.03,0.1,0.2,0.25,0.3,0.35,0.45})*X$2-LOOKUP(X$2/12,{0,1500.001,4500.001,9000.001,35000.001,55000.001,80000.001},{0,105,555,1005,2755,5505,13505})</f>
        <v>255465</v>
      </c>
      <c r="Y103" s="2">
        <f>12*ROUND(MAX(($B103-3500)*{0.03,0.1,0.2,0.25,0.3,0.35,0.45}-{0,105,555,1005,2755,5505,13505},0),2)+LOOKUP(Y$2/12,{0,1500.001,4500.001,9000.001,35000.001,55000.001,80000.001},{0.03,0.1,0.2,0.25,0.3,0.35,0.45})*Y$2-LOOKUP(Y$2/12,{0,1500.001,4500.001,9000.001,35000.001,55000.001,80000.001},{0,105,555,1005,2755,5505,13505})</f>
        <v>255480</v>
      </c>
      <c r="Z103" s="2">
        <f>12*ROUND(MAX(($B103-3500)*{0.03,0.1,0.2,0.25,0.3,0.35,0.45}-{0,105,555,1005,2755,5505,13505},0),2)+LOOKUP(Z$2/12,{0,1500.001,4500.001,9000.001,35000.001,55000.001,80000.001},{0.03,0.1,0.2,0.25,0.3,0.35,0.45})*Z$2-LOOKUP(Z$2/12,{0,1500.001,4500.001,9000.001,35000.001,55000.001,80000.001},{0,105,555,1005,2755,5505,13505})</f>
        <v>255495</v>
      </c>
      <c r="AA103" s="2">
        <f>12*ROUND(MAX(($B103-3500)*{0.03,0.1,0.2,0.25,0.3,0.35,0.45}-{0,105,555,1005,2755,5505,13505},0),2)+LOOKUP(AA$2/12,{0,1500.001,4500.001,9000.001,35000.001,55000.001,80000.001},{0.03,0.1,0.2,0.25,0.3,0.35,0.45})*AA$2-LOOKUP(AA$2/12,{0,1500.001,4500.001,9000.001,35000.001,55000.001,80000.001},{0,105,555,1005,2755,5505,13505})</f>
        <v>255510</v>
      </c>
      <c r="AB103" s="2">
        <f>12*ROUND(MAX(($B103-3500)*{0.03,0.1,0.2,0.25,0.3,0.35,0.45}-{0,105,555,1005,2755,5505,13505},0),2)+LOOKUP(AB$2/12,{0,1500.001,4500.001,9000.001,35000.001,55000.001,80000.001},{0.03,0.1,0.2,0.25,0.3,0.35,0.45})*AB$2-LOOKUP(AB$2/12,{0,1500.001,4500.001,9000.001,35000.001,55000.001,80000.001},{0,105,555,1005,2755,5505,13505})</f>
        <v>255525</v>
      </c>
      <c r="AC103" s="12">
        <f>12*ROUND(MAX(($B103-3500)*{0.03,0.1,0.2,0.25,0.3,0.35,0.45}-{0,105,555,1005,2755,5505,13505},0),2)+LOOKUP(AC$2/12,{0,1500.001,4500.001,9000.001,35000.001,55000.001,80000.001},{0.03,0.1,0.2,0.25,0.3,0.35,0.45})*AC$2-LOOKUP(AC$2/12,{0,1500.001,4500.001,9000.001,35000.001,55000.001,80000.001},{0,105,555,1005,2755,5505,13505})</f>
        <v>255540</v>
      </c>
      <c r="AD103" s="2">
        <f>12*ROUND(MAX(($B103-3500)*{0.03,0.1,0.2,0.25,0.3,0.35,0.45}-{0,105,555,1005,2755,5505,13505},0),2)+LOOKUP(AD$2/12,{0,1500.001,4500.001,9000.001,35000.001,55000.001,80000.001},{0.03,0.1,0.2,0.25,0.3,0.35,0.45})*AD$2-LOOKUP(AD$2/12,{0,1500.001,4500.001,9000.001,35000.001,55000.001,80000.001},{0,105,555,1005,2755,5505,13505})</f>
        <v>255570</v>
      </c>
      <c r="AE103" s="2">
        <f>12*ROUND(MAX(($B103-3500)*{0.03,0.1,0.2,0.25,0.3,0.35,0.45}-{0,105,555,1005,2755,5505,13505},0),2)+LOOKUP(AE$2/12,{0,1500.001,4500.001,9000.001,35000.001,55000.001,80000.001},{0.03,0.1,0.2,0.25,0.3,0.35,0.45})*AE$2-LOOKUP(AE$2/12,{0,1500.001,4500.001,9000.001,35000.001,55000.001,80000.001},{0,105,555,1005,2755,5505,13505})</f>
        <v>255600</v>
      </c>
      <c r="AF103" s="2">
        <f>12*ROUND(MAX(($B103-3500)*{0.03,0.1,0.2,0.25,0.3,0.35,0.45}-{0,105,555,1005,2755,5505,13505},0),2)+LOOKUP(AF$2/12,{0,1500.001,4500.001,9000.001,35000.001,55000.001,80000.001},{0.03,0.1,0.2,0.25,0.3,0.35,0.45})*AF$2-LOOKUP(AF$2/12,{0,1500.001,4500.001,9000.001,35000.001,55000.001,80000.001},{0,105,555,1005,2755,5505,13505})</f>
        <v>255630</v>
      </c>
      <c r="AG103" s="2">
        <f>12*ROUND(MAX(($B103-3500)*{0.03,0.1,0.2,0.25,0.3,0.35,0.45}-{0,105,555,1005,2755,5505,13505},0),2)+LOOKUP(AG$2/12,{0,1500.001,4500.001,9000.001,35000.001,55000.001,80000.001},{0.03,0.1,0.2,0.25,0.3,0.35,0.45})*AG$2-LOOKUP(AG$2/12,{0,1500.001,4500.001,9000.001,35000.001,55000.001,80000.001},{0,105,555,1005,2755,5505,13505})</f>
        <v>255660</v>
      </c>
      <c r="AH103" s="2">
        <f>12*ROUND(MAX(($B103-3500)*{0.03,0.1,0.2,0.25,0.3,0.35,0.45}-{0,105,555,1005,2755,5505,13505},0),2)+LOOKUP(AH$2/12,{0,1500.001,4500.001,9000.001,35000.001,55000.001,80000.001},{0.03,0.1,0.2,0.25,0.3,0.35,0.45})*AH$2-LOOKUP(AH$2/12,{0,1500.001,4500.001,9000.001,35000.001,55000.001,80000.001},{0,105,555,1005,2755,5505,13505})</f>
        <v>255690</v>
      </c>
      <c r="AI103" s="2">
        <f>12*ROUND(MAX(($B103-3500)*{0.03,0.1,0.2,0.25,0.3,0.35,0.45}-{0,105,555,1005,2755,5505,13505},0),2)+LOOKUP(AI$2/12,{0,1500.001,4500.001,9000.001,35000.001,55000.001,80000.001},{0.03,0.1,0.2,0.25,0.3,0.35,0.45})*AI$2-LOOKUP(AI$2/12,{0,1500.001,4500.001,9000.001,35000.001,55000.001,80000.001},{0,105,555,1005,2755,5505,13505})</f>
        <v>255720</v>
      </c>
      <c r="AJ103" s="2">
        <f>12*ROUND(MAX(($B103-3500)*{0.03,0.1,0.2,0.25,0.3,0.35,0.45}-{0,105,555,1005,2755,5505,13505},0),2)+LOOKUP(AJ$2/12,{0,1500.001,4500.001,9000.001,35000.001,55000.001,80000.001},{0.03,0.1,0.2,0.25,0.3,0.35,0.45})*AJ$2-LOOKUP(AJ$2/12,{0,1500.001,4500.001,9000.001,35000.001,55000.001,80000.001},{0,105,555,1005,2755,5505,13505})</f>
        <v>255750</v>
      </c>
      <c r="AK103" s="2">
        <f>12*ROUND(MAX(($B103-3500)*{0.03,0.1,0.2,0.25,0.3,0.35,0.45}-{0,105,555,1005,2755,5505,13505},0),2)+LOOKUP(AK$2/12,{0,1500.001,4500.001,9000.001,35000.001,55000.001,80000.001},{0.03,0.1,0.2,0.25,0.3,0.35,0.45})*AK$2-LOOKUP(AK$2/12,{0,1500.001,4500.001,9000.001,35000.001,55000.001,80000.001},{0,105,555,1005,2755,5505,13505})</f>
        <v>255780</v>
      </c>
      <c r="AL103" s="2">
        <f>12*ROUND(MAX(($B103-3500)*{0.03,0.1,0.2,0.25,0.3,0.35,0.45}-{0,105,555,1005,2755,5505,13505},0),2)+LOOKUP(AL$2/12,{0,1500.001,4500.001,9000.001,35000.001,55000.001,80000.001},{0.03,0.1,0.2,0.25,0.3,0.35,0.45})*AL$2-LOOKUP(AL$2/12,{0,1500.001,4500.001,9000.001,35000.001,55000.001,80000.001},{0,105,555,1005,2755,5505,13505})</f>
        <v>257035</v>
      </c>
      <c r="AM103" s="2">
        <f>12*ROUND(MAX(($B103-3500)*{0.03,0.1,0.2,0.25,0.3,0.35,0.45}-{0,105,555,1005,2755,5505,13505},0),2)+LOOKUP(AM$2/12,{0,1500.001,4500.001,9000.001,35000.001,55000.001,80000.001},{0.03,0.1,0.2,0.25,0.3,0.35,0.45})*AM$2-LOOKUP(AM$2/12,{0,1500.001,4500.001,9000.001,35000.001,55000.001,80000.001},{0,105,555,1005,2755,5505,13505})</f>
        <v>257135</v>
      </c>
      <c r="AN103" s="2">
        <f>12*ROUND(MAX(($B103-3500)*{0.03,0.1,0.2,0.25,0.3,0.35,0.45}-{0,105,555,1005,2755,5505,13505},0),2)+LOOKUP(AN$2/12,{0,1500.001,4500.001,9000.001,35000.001,55000.001,80000.001},{0.03,0.1,0.2,0.25,0.3,0.35,0.45})*AN$2-LOOKUP(AN$2/12,{0,1500.001,4500.001,9000.001,35000.001,55000.001,80000.001},{0,105,555,1005,2755,5505,13505})</f>
        <v>257335</v>
      </c>
      <c r="AO103" s="2">
        <f>12*ROUND(MAX(($B103-3500)*{0.03,0.1,0.2,0.25,0.3,0.35,0.45}-{0,105,555,1005,2755,5505,13505},0),2)+LOOKUP(AO$2/12,{0,1500.001,4500.001,9000.001,35000.001,55000.001,80000.001},{0.03,0.1,0.2,0.25,0.3,0.35,0.45})*AO$2-LOOKUP(AO$2/12,{0,1500.001,4500.001,9000.001,35000.001,55000.001,80000.001},{0,105,555,1005,2755,5505,13505})</f>
        <v>257535</v>
      </c>
      <c r="AP103" s="2">
        <f>12*ROUND(MAX(($B103-3500)*{0.03,0.1,0.2,0.25,0.3,0.35,0.45}-{0,105,555,1005,2755,5505,13505},0),2)+LOOKUP(AP$2/12,{0,1500.001,4500.001,9000.001,35000.001,55000.001,80000.001},{0.03,0.1,0.2,0.25,0.3,0.35,0.45})*AP$2-LOOKUP(AP$2/12,{0,1500.001,4500.001,9000.001,35000.001,55000.001,80000.001},{0,105,555,1005,2755,5505,13505})</f>
        <v>257735</v>
      </c>
      <c r="AQ103" s="2">
        <f>12*ROUND(MAX(($B103-3500)*{0.03,0.1,0.2,0.25,0.3,0.35,0.45}-{0,105,555,1005,2755,5505,13505},0),2)+LOOKUP(AQ$2/12,{0,1500.001,4500.001,9000.001,35000.001,55000.001,80000.001},{0.03,0.1,0.2,0.25,0.3,0.35,0.45})*AQ$2-LOOKUP(AQ$2/12,{0,1500.001,4500.001,9000.001,35000.001,55000.001,80000.001},{0,105,555,1005,2755,5505,13505})</f>
        <v>257935</v>
      </c>
      <c r="AR103" s="2">
        <f>12*ROUND(MAX(($B103-3500)*{0.03,0.1,0.2,0.25,0.3,0.35,0.45}-{0,105,555,1005,2755,5505,13505},0),2)+LOOKUP(AR$2/12,{0,1500.001,4500.001,9000.001,35000.001,55000.001,80000.001},{0.03,0.1,0.2,0.25,0.3,0.35,0.45})*AR$2-LOOKUP(AR$2/12,{0,1500.001,4500.001,9000.001,35000.001,55000.001,80000.001},{0,105,555,1005,2755,5505,13505})</f>
        <v>258135</v>
      </c>
      <c r="AS103" s="2">
        <f>12*ROUND(MAX(($B103-3500)*{0.03,0.1,0.2,0.25,0.3,0.35,0.45}-{0,105,555,1005,2755,5505,13505},0),2)+LOOKUP(AS$2/12,{0,1500.001,4500.001,9000.001,35000.001,55000.001,80000.001},{0.03,0.1,0.2,0.25,0.3,0.35,0.45})*AS$2-LOOKUP(AS$2/12,{0,1500.001,4500.001,9000.001,35000.001,55000.001,80000.001},{0,105,555,1005,2755,5505,13505})</f>
        <v>258635</v>
      </c>
      <c r="AT103" s="12">
        <f>12*ROUND(MAX(($B103-3500)*{0.03,0.1,0.2,0.25,0.3,0.35,0.45}-{0,105,555,1005,2755,5505,13505},0),2)+LOOKUP(AT$2/12,{0,1500.001,4500.001,9000.001,35000.001,55000.001,80000.001},{0.03,0.1,0.2,0.25,0.3,0.35,0.45})*AT$2-LOOKUP(AT$2/12,{0,1500.001,4500.001,9000.001,35000.001,55000.001,80000.001},{0,105,555,1005,2755,5505,13505})</f>
        <v>259135</v>
      </c>
      <c r="AU103" s="2">
        <f>12*ROUND(MAX(($B103-3500)*{0.03,0.1,0.2,0.25,0.3,0.35,0.45}-{0,105,555,1005,2755,5505,13505},0),2)+LOOKUP(AU$2/12,{0,1500.001,4500.001,9000.001,35000.001,55000.001,80000.001},{0.03,0.1,0.2,0.25,0.3,0.35,0.45})*AU$2-LOOKUP(AU$2/12,{0,1500.001,4500.001,9000.001,35000.001,55000.001,80000.001},{0,105,555,1005,2755,5505,13505})</f>
        <v>259635</v>
      </c>
      <c r="AV103" s="2">
        <f>12*ROUND(MAX(($B103-3500)*{0.03,0.1,0.2,0.25,0.3,0.35,0.45}-{0,105,555,1005,2755,5505,13505},0),2)+LOOKUP(AV$2/12,{0,1500.001,4500.001,9000.001,35000.001,55000.001,80000.001},{0.03,0.1,0.2,0.25,0.3,0.35,0.45})*AV$2-LOOKUP(AV$2/12,{0,1500.001,4500.001,9000.001,35000.001,55000.001,80000.001},{0,105,555,1005,2755,5505,13505})</f>
        <v>260135</v>
      </c>
      <c r="AW103" s="2">
        <f>12*ROUND(MAX(($B103-3500)*{0.03,0.1,0.2,0.25,0.3,0.35,0.45}-{0,105,555,1005,2755,5505,13505},0),2)+LOOKUP(AW$2/12,{0,1500.001,4500.001,9000.001,35000.001,55000.001,80000.001},{0.03,0.1,0.2,0.25,0.3,0.35,0.45})*AW$2-LOOKUP(AW$2/12,{0,1500.001,4500.001,9000.001,35000.001,55000.001,80000.001},{0,105,555,1005,2755,5505,13505})</f>
        <v>265685</v>
      </c>
      <c r="AX103" s="2">
        <f>12*ROUND(MAX(($B103-3500)*{0.03,0.1,0.2,0.25,0.3,0.35,0.45}-{0,105,555,1005,2755,5505,13505},0),2)+LOOKUP(AX$2/12,{0,1500.001,4500.001,9000.001,35000.001,55000.001,80000.001},{0.03,0.1,0.2,0.25,0.3,0.35,0.45})*AX$2-LOOKUP(AX$2/12,{0,1500.001,4500.001,9000.001,35000.001,55000.001,80000.001},{0,105,555,1005,2755,5505,13505})</f>
        <v>266685</v>
      </c>
      <c r="AY103" s="2">
        <f>12*ROUND(MAX(($B103-3500)*{0.03,0.1,0.2,0.25,0.3,0.35,0.45}-{0,105,555,1005,2755,5505,13505},0),2)+LOOKUP(AY$2/12,{0,1500.001,4500.001,9000.001,35000.001,55000.001,80000.001},{0.03,0.1,0.2,0.25,0.3,0.35,0.45})*AY$2-LOOKUP(AY$2/12,{0,1500.001,4500.001,9000.001,35000.001,55000.001,80000.001},{0,105,555,1005,2755,5505,13505})</f>
        <v>267685</v>
      </c>
      <c r="AZ103" s="2">
        <f>12*ROUND(MAX(($B103-3500)*{0.03,0.1,0.2,0.25,0.3,0.35,0.45}-{0,105,555,1005,2755,5505,13505},0),2)+LOOKUP(AZ$2/12,{0,1500.001,4500.001,9000.001,35000.001,55000.001,80000.001},{0.03,0.1,0.2,0.25,0.3,0.35,0.45})*AZ$2-LOOKUP(AZ$2/12,{0,1500.001,4500.001,9000.001,35000.001,55000.001,80000.001},{0,105,555,1005,2755,5505,13505})</f>
        <v>268685</v>
      </c>
      <c r="BA103" s="2">
        <f>12*ROUND(MAX(($B103-3500)*{0.03,0.1,0.2,0.25,0.3,0.35,0.45}-{0,105,555,1005,2755,5505,13505},0),2)+LOOKUP(BA$2/12,{0,1500.001,4500.001,9000.001,35000.001,55000.001,80000.001},{0.03,0.1,0.2,0.25,0.3,0.35,0.45})*BA$2-LOOKUP(BA$2/12,{0,1500.001,4500.001,9000.001,35000.001,55000.001,80000.001},{0,105,555,1005,2755,5505,13505})</f>
        <v>269685</v>
      </c>
      <c r="BB103" s="2">
        <f>12*ROUND(MAX(($B103-3500)*{0.03,0.1,0.2,0.25,0.3,0.35,0.45}-{0,105,555,1005,2755,5505,13505},0),2)+LOOKUP(BB$2/12,{0,1500.001,4500.001,9000.001,35000.001,55000.001,80000.001},{0.03,0.1,0.2,0.25,0.3,0.35,0.45})*BB$2-LOOKUP(BB$2/12,{0,1500.001,4500.001,9000.001,35000.001,55000.001,80000.001},{0,105,555,1005,2755,5505,13505})</f>
        <v>270685</v>
      </c>
      <c r="BC103" s="2">
        <f>12*ROUND(MAX(($B103-3500)*{0.03,0.1,0.2,0.25,0.3,0.35,0.45}-{0,105,555,1005,2755,5505,13505},0),2)+LOOKUP(BC$2/12,{0,1500.001,4500.001,9000.001,35000.001,55000.001,80000.001},{0.03,0.1,0.2,0.25,0.3,0.35,0.45})*BC$2-LOOKUP(BC$2/12,{0,1500.001,4500.001,9000.001,35000.001,55000.001,80000.001},{0,105,555,1005,2755,5505,13505})</f>
        <v>271685</v>
      </c>
      <c r="BD103" s="2">
        <f>12*ROUND(MAX(($B103-3500)*{0.03,0.1,0.2,0.25,0.3,0.35,0.45}-{0,105,555,1005,2755,5505,13505},0),2)+LOOKUP(BD$2/12,{0,1500.001,4500.001,9000.001,35000.001,55000.001,80000.001},{0.03,0.1,0.2,0.25,0.3,0.35,0.45})*BD$2-LOOKUP(BD$2/12,{0,1500.001,4500.001,9000.001,35000.001,55000.001,80000.001},{0,105,555,1005,2755,5505,13505})</f>
        <v>272685</v>
      </c>
      <c r="BE103" s="2">
        <f>12*ROUND(MAX(($B103-3500)*{0.03,0.1,0.2,0.25,0.3,0.35,0.45}-{0,105,555,1005,2755,5505,13505},0),2)+LOOKUP(BE$2/12,{0,1500.001,4500.001,9000.001,35000.001,55000.001,80000.001},{0.03,0.1,0.2,0.25,0.3,0.35,0.45})*BE$2-LOOKUP(BE$2/12,{0,1500.001,4500.001,9000.001,35000.001,55000.001,80000.001},{0,105,555,1005,2755,5505,13505})</f>
        <v>273685</v>
      </c>
      <c r="BF103" s="2">
        <f>12*ROUND(MAX(($B103-3500)*{0.03,0.1,0.2,0.25,0.3,0.35,0.45}-{0,105,555,1005,2755,5505,13505},0),2)+LOOKUP(BF$2/12,{0,1500.001,4500.001,9000.001,35000.001,55000.001,80000.001},{0.03,0.1,0.2,0.25,0.3,0.35,0.45})*BF$2-LOOKUP(BF$2/12,{0,1500.001,4500.001,9000.001,35000.001,55000.001,80000.001},{0,105,555,1005,2755,5505,13505})</f>
        <v>274685</v>
      </c>
    </row>
    <row r="104" spans="1:58">
      <c r="A104" s="21"/>
      <c r="B104" s="22">
        <v>82000</v>
      </c>
      <c r="C104" s="27">
        <f>12*ROUND(MAX(($B104-3500)*{0.03,0.1,0.2,0.25,0.3,0.35,0.45}-{0,105,555,1005,2755,5505,13505},0),2)+LOOKUP(C$2/12,{0,1500.001,4500.001,9000.001,35000.001,55000.001,80000.001},{0.03,0.1,0.2,0.25,0.3,0.35,0.45})*C$2-LOOKUP(C$2/12,{0,1500.001,4500.001,9000.001,35000.001,55000.001,80000.001},{0,105,555,1005,2755,5505,13505})</f>
        <v>263640</v>
      </c>
      <c r="D104" s="27">
        <f>12*ROUND(MAX(($B104-3500)*{0.03,0.1,0.2,0.25,0.3,0.35,0.45}-{0,105,555,1005,2755,5505,13505},0),2)+LOOKUP(D$2/12,{0,1500.001,4500.001,9000.001,35000.001,55000.001,80000.001},{0.03,0.1,0.2,0.25,0.3,0.35,0.45})*D$2-LOOKUP(D$2/12,{0,1500.001,4500.001,9000.001,35000.001,55000.001,80000.001},{0,105,555,1005,2755,5505,13505})</f>
        <v>263646</v>
      </c>
      <c r="E104" s="27">
        <f>12*ROUND(MAX(($B104-3500)*{0.03,0.1,0.2,0.25,0.3,0.35,0.45}-{0,105,555,1005,2755,5505,13505},0),2)+LOOKUP(E$2/12,{0,1500.001,4500.001,9000.001,35000.001,55000.001,80000.001},{0.03,0.1,0.2,0.25,0.3,0.35,0.45})*E$2-LOOKUP(E$2/12,{0,1500.001,4500.001,9000.001,35000.001,55000.001,80000.001},{0,105,555,1005,2755,5505,13505})</f>
        <v>263652</v>
      </c>
      <c r="F104" s="27">
        <f>12*ROUND(MAX(($B104-3500)*{0.03,0.1,0.2,0.25,0.3,0.35,0.45}-{0,105,555,1005,2755,5505,13505},0),2)+LOOKUP(F$2/12,{0,1500.001,4500.001,9000.001,35000.001,55000.001,80000.001},{0.03,0.1,0.2,0.25,0.3,0.35,0.45})*F$2-LOOKUP(F$2/12,{0,1500.001,4500.001,9000.001,35000.001,55000.001,80000.001},{0,105,555,1005,2755,5505,13505})</f>
        <v>263658</v>
      </c>
      <c r="G104" s="27">
        <f>12*ROUND(MAX(($B104-3500)*{0.03,0.1,0.2,0.25,0.3,0.35,0.45}-{0,105,555,1005,2755,5505,13505},0),2)+LOOKUP(G$2/12,{0,1500.001,4500.001,9000.001,35000.001,55000.001,80000.001},{0.03,0.1,0.2,0.25,0.3,0.35,0.45})*G$2-LOOKUP(G$2/12,{0,1500.001,4500.001,9000.001,35000.001,55000.001,80000.001},{0,105,555,1005,2755,5505,13505})</f>
        <v>263664</v>
      </c>
      <c r="H104" s="27">
        <f>12*ROUND(MAX(($B104-3500)*{0.03,0.1,0.2,0.25,0.3,0.35,0.45}-{0,105,555,1005,2755,5505,13505},0),2)+LOOKUP(H$2/12,{0,1500.001,4500.001,9000.001,35000.001,55000.001,80000.001},{0.03,0.1,0.2,0.25,0.3,0.35,0.45})*H$2-LOOKUP(H$2/12,{0,1500.001,4500.001,9000.001,35000.001,55000.001,80000.001},{0,105,555,1005,2755,5505,13505})</f>
        <v>263670</v>
      </c>
      <c r="I104" s="27">
        <f>12*ROUND(MAX(($B104-3500)*{0.03,0.1,0.2,0.25,0.3,0.35,0.45}-{0,105,555,1005,2755,5505,13505},0),2)+LOOKUP(I$2/12,{0,1500.001,4500.001,9000.001,35000.001,55000.001,80000.001},{0.03,0.1,0.2,0.25,0.3,0.35,0.45})*I$2-LOOKUP(I$2/12,{0,1500.001,4500.001,9000.001,35000.001,55000.001,80000.001},{0,105,555,1005,2755,5505,13505})</f>
        <v>263676</v>
      </c>
      <c r="J104" s="27">
        <f>12*ROUND(MAX(($B104-3500)*{0.03,0.1,0.2,0.25,0.3,0.35,0.45}-{0,105,555,1005,2755,5505,13505},0),2)+LOOKUP(J$2/12,{0,1500.001,4500.001,9000.001,35000.001,55000.001,80000.001},{0.03,0.1,0.2,0.25,0.3,0.35,0.45})*J$2-LOOKUP(J$2/12,{0,1500.001,4500.001,9000.001,35000.001,55000.001,80000.001},{0,105,555,1005,2755,5505,13505})</f>
        <v>263682</v>
      </c>
      <c r="K104" s="27">
        <f>12*ROUND(MAX(($B104-3500)*{0.03,0.1,0.2,0.25,0.3,0.35,0.45}-{0,105,555,1005,2755,5505,13505},0),2)+LOOKUP(K$2/12,{0,1500.001,4500.001,9000.001,35000.001,55000.001,80000.001},{0.03,0.1,0.2,0.25,0.3,0.35,0.45})*K$2-LOOKUP(K$2/12,{0,1500.001,4500.001,9000.001,35000.001,55000.001,80000.001},{0,105,555,1005,2755,5505,13505})</f>
        <v>263688</v>
      </c>
      <c r="L104" s="27">
        <f>12*ROUND(MAX(($B104-3500)*{0.03,0.1,0.2,0.25,0.3,0.35,0.45}-{0,105,555,1005,2755,5505,13505},0),2)+LOOKUP(L$2/12,{0,1500.001,4500.001,9000.001,35000.001,55000.001,80000.001},{0.03,0.1,0.2,0.25,0.3,0.35,0.45})*L$2-LOOKUP(L$2/12,{0,1500.001,4500.001,9000.001,35000.001,55000.001,80000.001},{0,105,555,1005,2755,5505,13505})</f>
        <v>263694</v>
      </c>
      <c r="M104" s="13">
        <f>12*ROUND(MAX(($B104-3500)*{0.03,0.1,0.2,0.25,0.3,0.35,0.45}-{0,105,555,1005,2755,5505,13505},0),2)+LOOKUP(M$2/12,{0,1500.001,4500.001,9000.001,35000.001,55000.001,80000.001},{0.03,0.1,0.2,0.25,0.3,0.35,0.45})*M$2-LOOKUP(M$2/12,{0,1500.001,4500.001,9000.001,35000.001,55000.001,80000.001},{0,105,555,1005,2755,5505,13505})</f>
        <v>263700</v>
      </c>
      <c r="N104" s="27">
        <f>12*ROUND(MAX(($B104-3500)*{0.03,0.1,0.2,0.25,0.3,0.35,0.45}-{0,105,555,1005,2755,5505,13505},0),2)+LOOKUP(N$2/12,{0,1500.001,4500.001,9000.001,35000.001,55000.001,80000.001},{0.03,0.1,0.2,0.25,0.3,0.35,0.45})*N$2-LOOKUP(N$2/12,{0,1500.001,4500.001,9000.001,35000.001,55000.001,80000.001},{0,105,555,1005,2755,5505,13505})</f>
        <v>263715</v>
      </c>
      <c r="O104" s="27">
        <f>12*ROUND(MAX(($B104-3500)*{0.03,0.1,0.2,0.25,0.3,0.35,0.45}-{0,105,555,1005,2755,5505,13505},0),2)+LOOKUP(O$2/12,{0,1500.001,4500.001,9000.001,35000.001,55000.001,80000.001},{0.03,0.1,0.2,0.25,0.3,0.35,0.45})*O$2-LOOKUP(O$2/12,{0,1500.001,4500.001,9000.001,35000.001,55000.001,80000.001},{0,105,555,1005,2755,5505,13505})</f>
        <v>263730</v>
      </c>
      <c r="P104" s="27">
        <f>12*ROUND(MAX(($B104-3500)*{0.03,0.1,0.2,0.25,0.3,0.35,0.45}-{0,105,555,1005,2755,5505,13505},0),2)+LOOKUP(P$2/12,{0,1500.001,4500.001,9000.001,35000.001,55000.001,80000.001},{0.03,0.1,0.2,0.25,0.3,0.35,0.45})*P$2-LOOKUP(P$2/12,{0,1500.001,4500.001,9000.001,35000.001,55000.001,80000.001},{0,105,555,1005,2755,5505,13505})</f>
        <v>263745</v>
      </c>
      <c r="Q104" s="27">
        <f>12*ROUND(MAX(($B104-3500)*{0.03,0.1,0.2,0.25,0.3,0.35,0.45}-{0,105,555,1005,2755,5505,13505},0),2)+LOOKUP(Q$2/12,{0,1500.001,4500.001,9000.001,35000.001,55000.001,80000.001},{0.03,0.1,0.2,0.25,0.3,0.35,0.45})*Q$2-LOOKUP(Q$2/12,{0,1500.001,4500.001,9000.001,35000.001,55000.001,80000.001},{0,105,555,1005,2755,5505,13505})</f>
        <v>263760</v>
      </c>
      <c r="R104" s="27">
        <f>12*ROUND(MAX(($B104-3500)*{0.03,0.1,0.2,0.25,0.3,0.35,0.45}-{0,105,555,1005,2755,5505,13505},0),2)+LOOKUP(R$2/12,{0,1500.001,4500.001,9000.001,35000.001,55000.001,80000.001},{0.03,0.1,0.2,0.25,0.3,0.35,0.45})*R$2-LOOKUP(R$2/12,{0,1500.001,4500.001,9000.001,35000.001,55000.001,80000.001},{0,105,555,1005,2755,5505,13505})</f>
        <v>263775</v>
      </c>
      <c r="S104" s="27">
        <f>12*ROUND(MAX(($B104-3500)*{0.03,0.1,0.2,0.25,0.3,0.35,0.45}-{0,105,555,1005,2755,5505,13505},0),2)+LOOKUP(S$2/12,{0,1500.001,4500.001,9000.001,35000.001,55000.001,80000.001},{0.03,0.1,0.2,0.25,0.3,0.35,0.45})*S$2-LOOKUP(S$2/12,{0,1500.001,4500.001,9000.001,35000.001,55000.001,80000.001},{0,105,555,1005,2755,5505,13505})</f>
        <v>263790</v>
      </c>
      <c r="T104" s="2">
        <f>12*ROUND(MAX(($B104-3500)*{0.03,0.1,0.2,0.25,0.3,0.35,0.45}-{0,105,555,1005,2755,5505,13505},0),2)+LOOKUP(T$2/12,{0,1500.001,4500.001,9000.001,35000.001,55000.001,80000.001},{0.03,0.1,0.2,0.25,0.3,0.35,0.45})*T$2-LOOKUP(T$2/12,{0,1500.001,4500.001,9000.001,35000.001,55000.001,80000.001},{0,105,555,1005,2755,5505,13505})</f>
        <v>263805</v>
      </c>
      <c r="U104" s="2">
        <f>12*ROUND(MAX(($B104-3500)*{0.03,0.1,0.2,0.25,0.3,0.35,0.45}-{0,105,555,1005,2755,5505,13505},0),2)+LOOKUP(U$2/12,{0,1500.001,4500.001,9000.001,35000.001,55000.001,80000.001},{0.03,0.1,0.2,0.25,0.3,0.35,0.45})*U$2-LOOKUP(U$2/12,{0,1500.001,4500.001,9000.001,35000.001,55000.001,80000.001},{0,105,555,1005,2755,5505,13505})</f>
        <v>263820</v>
      </c>
      <c r="V104" s="2">
        <f>12*ROUND(MAX(($B104-3500)*{0.03,0.1,0.2,0.25,0.3,0.35,0.45}-{0,105,555,1005,2755,5505,13505},0),2)+LOOKUP(V$2/12,{0,1500.001,4500.001,9000.001,35000.001,55000.001,80000.001},{0.03,0.1,0.2,0.25,0.3,0.35,0.45})*V$2-LOOKUP(V$2/12,{0,1500.001,4500.001,9000.001,35000.001,55000.001,80000.001},{0,105,555,1005,2755,5505,13505})</f>
        <v>263835</v>
      </c>
      <c r="W104" s="2">
        <f>12*ROUND(MAX(($B104-3500)*{0.03,0.1,0.2,0.25,0.3,0.35,0.45}-{0,105,555,1005,2755,5505,13505},0),2)+LOOKUP(W$2/12,{0,1500.001,4500.001,9000.001,35000.001,55000.001,80000.001},{0.03,0.1,0.2,0.25,0.3,0.35,0.45})*W$2-LOOKUP(W$2/12,{0,1500.001,4500.001,9000.001,35000.001,55000.001,80000.001},{0,105,555,1005,2755,5505,13505})</f>
        <v>263850</v>
      </c>
      <c r="X104" s="2">
        <f>12*ROUND(MAX(($B104-3500)*{0.03,0.1,0.2,0.25,0.3,0.35,0.45}-{0,105,555,1005,2755,5505,13505},0),2)+LOOKUP(X$2/12,{0,1500.001,4500.001,9000.001,35000.001,55000.001,80000.001},{0.03,0.1,0.2,0.25,0.3,0.35,0.45})*X$2-LOOKUP(X$2/12,{0,1500.001,4500.001,9000.001,35000.001,55000.001,80000.001},{0,105,555,1005,2755,5505,13505})</f>
        <v>263865</v>
      </c>
      <c r="Y104" s="2">
        <f>12*ROUND(MAX(($B104-3500)*{0.03,0.1,0.2,0.25,0.3,0.35,0.45}-{0,105,555,1005,2755,5505,13505},0),2)+LOOKUP(Y$2/12,{0,1500.001,4500.001,9000.001,35000.001,55000.001,80000.001},{0.03,0.1,0.2,0.25,0.3,0.35,0.45})*Y$2-LOOKUP(Y$2/12,{0,1500.001,4500.001,9000.001,35000.001,55000.001,80000.001},{0,105,555,1005,2755,5505,13505})</f>
        <v>263880</v>
      </c>
      <c r="Z104" s="2">
        <f>12*ROUND(MAX(($B104-3500)*{0.03,0.1,0.2,0.25,0.3,0.35,0.45}-{0,105,555,1005,2755,5505,13505},0),2)+LOOKUP(Z$2/12,{0,1500.001,4500.001,9000.001,35000.001,55000.001,80000.001},{0.03,0.1,0.2,0.25,0.3,0.35,0.45})*Z$2-LOOKUP(Z$2/12,{0,1500.001,4500.001,9000.001,35000.001,55000.001,80000.001},{0,105,555,1005,2755,5505,13505})</f>
        <v>263895</v>
      </c>
      <c r="AA104" s="2">
        <f>12*ROUND(MAX(($B104-3500)*{0.03,0.1,0.2,0.25,0.3,0.35,0.45}-{0,105,555,1005,2755,5505,13505},0),2)+LOOKUP(AA$2/12,{0,1500.001,4500.001,9000.001,35000.001,55000.001,80000.001},{0.03,0.1,0.2,0.25,0.3,0.35,0.45})*AA$2-LOOKUP(AA$2/12,{0,1500.001,4500.001,9000.001,35000.001,55000.001,80000.001},{0,105,555,1005,2755,5505,13505})</f>
        <v>263910</v>
      </c>
      <c r="AB104" s="2">
        <f>12*ROUND(MAX(($B104-3500)*{0.03,0.1,0.2,0.25,0.3,0.35,0.45}-{0,105,555,1005,2755,5505,13505},0),2)+LOOKUP(AB$2/12,{0,1500.001,4500.001,9000.001,35000.001,55000.001,80000.001},{0.03,0.1,0.2,0.25,0.3,0.35,0.45})*AB$2-LOOKUP(AB$2/12,{0,1500.001,4500.001,9000.001,35000.001,55000.001,80000.001},{0,105,555,1005,2755,5505,13505})</f>
        <v>263925</v>
      </c>
      <c r="AC104" s="12">
        <f>12*ROUND(MAX(($B104-3500)*{0.03,0.1,0.2,0.25,0.3,0.35,0.45}-{0,105,555,1005,2755,5505,13505},0),2)+LOOKUP(AC$2/12,{0,1500.001,4500.001,9000.001,35000.001,55000.001,80000.001},{0.03,0.1,0.2,0.25,0.3,0.35,0.45})*AC$2-LOOKUP(AC$2/12,{0,1500.001,4500.001,9000.001,35000.001,55000.001,80000.001},{0,105,555,1005,2755,5505,13505})</f>
        <v>263940</v>
      </c>
      <c r="AD104" s="2">
        <f>12*ROUND(MAX(($B104-3500)*{0.03,0.1,0.2,0.25,0.3,0.35,0.45}-{0,105,555,1005,2755,5505,13505},0),2)+LOOKUP(AD$2/12,{0,1500.001,4500.001,9000.001,35000.001,55000.001,80000.001},{0.03,0.1,0.2,0.25,0.3,0.35,0.45})*AD$2-LOOKUP(AD$2/12,{0,1500.001,4500.001,9000.001,35000.001,55000.001,80000.001},{0,105,555,1005,2755,5505,13505})</f>
        <v>263970</v>
      </c>
      <c r="AE104" s="2">
        <f>12*ROUND(MAX(($B104-3500)*{0.03,0.1,0.2,0.25,0.3,0.35,0.45}-{0,105,555,1005,2755,5505,13505},0),2)+LOOKUP(AE$2/12,{0,1500.001,4500.001,9000.001,35000.001,55000.001,80000.001},{0.03,0.1,0.2,0.25,0.3,0.35,0.45})*AE$2-LOOKUP(AE$2/12,{0,1500.001,4500.001,9000.001,35000.001,55000.001,80000.001},{0,105,555,1005,2755,5505,13505})</f>
        <v>264000</v>
      </c>
      <c r="AF104" s="2">
        <f>12*ROUND(MAX(($B104-3500)*{0.03,0.1,0.2,0.25,0.3,0.35,0.45}-{0,105,555,1005,2755,5505,13505},0),2)+LOOKUP(AF$2/12,{0,1500.001,4500.001,9000.001,35000.001,55000.001,80000.001},{0.03,0.1,0.2,0.25,0.3,0.35,0.45})*AF$2-LOOKUP(AF$2/12,{0,1500.001,4500.001,9000.001,35000.001,55000.001,80000.001},{0,105,555,1005,2755,5505,13505})</f>
        <v>264030</v>
      </c>
      <c r="AG104" s="2">
        <f>12*ROUND(MAX(($B104-3500)*{0.03,0.1,0.2,0.25,0.3,0.35,0.45}-{0,105,555,1005,2755,5505,13505},0),2)+LOOKUP(AG$2/12,{0,1500.001,4500.001,9000.001,35000.001,55000.001,80000.001},{0.03,0.1,0.2,0.25,0.3,0.35,0.45})*AG$2-LOOKUP(AG$2/12,{0,1500.001,4500.001,9000.001,35000.001,55000.001,80000.001},{0,105,555,1005,2755,5505,13505})</f>
        <v>264060</v>
      </c>
      <c r="AH104" s="2">
        <f>12*ROUND(MAX(($B104-3500)*{0.03,0.1,0.2,0.25,0.3,0.35,0.45}-{0,105,555,1005,2755,5505,13505},0),2)+LOOKUP(AH$2/12,{0,1500.001,4500.001,9000.001,35000.001,55000.001,80000.001},{0.03,0.1,0.2,0.25,0.3,0.35,0.45})*AH$2-LOOKUP(AH$2/12,{0,1500.001,4500.001,9000.001,35000.001,55000.001,80000.001},{0,105,555,1005,2755,5505,13505})</f>
        <v>264090</v>
      </c>
      <c r="AI104" s="2">
        <f>12*ROUND(MAX(($B104-3500)*{0.03,0.1,0.2,0.25,0.3,0.35,0.45}-{0,105,555,1005,2755,5505,13505},0),2)+LOOKUP(AI$2/12,{0,1500.001,4500.001,9000.001,35000.001,55000.001,80000.001},{0.03,0.1,0.2,0.25,0.3,0.35,0.45})*AI$2-LOOKUP(AI$2/12,{0,1500.001,4500.001,9000.001,35000.001,55000.001,80000.001},{0,105,555,1005,2755,5505,13505})</f>
        <v>264120</v>
      </c>
      <c r="AJ104" s="2">
        <f>12*ROUND(MAX(($B104-3500)*{0.03,0.1,0.2,0.25,0.3,0.35,0.45}-{0,105,555,1005,2755,5505,13505},0),2)+LOOKUP(AJ$2/12,{0,1500.001,4500.001,9000.001,35000.001,55000.001,80000.001},{0.03,0.1,0.2,0.25,0.3,0.35,0.45})*AJ$2-LOOKUP(AJ$2/12,{0,1500.001,4500.001,9000.001,35000.001,55000.001,80000.001},{0,105,555,1005,2755,5505,13505})</f>
        <v>264150</v>
      </c>
      <c r="AK104" s="2">
        <f>12*ROUND(MAX(($B104-3500)*{0.03,0.1,0.2,0.25,0.3,0.35,0.45}-{0,105,555,1005,2755,5505,13505},0),2)+LOOKUP(AK$2/12,{0,1500.001,4500.001,9000.001,35000.001,55000.001,80000.001},{0.03,0.1,0.2,0.25,0.3,0.35,0.45})*AK$2-LOOKUP(AK$2/12,{0,1500.001,4500.001,9000.001,35000.001,55000.001,80000.001},{0,105,555,1005,2755,5505,13505})</f>
        <v>264180</v>
      </c>
      <c r="AL104" s="2">
        <f>12*ROUND(MAX(($B104-3500)*{0.03,0.1,0.2,0.25,0.3,0.35,0.45}-{0,105,555,1005,2755,5505,13505},0),2)+LOOKUP(AL$2/12,{0,1500.001,4500.001,9000.001,35000.001,55000.001,80000.001},{0.03,0.1,0.2,0.25,0.3,0.35,0.45})*AL$2-LOOKUP(AL$2/12,{0,1500.001,4500.001,9000.001,35000.001,55000.001,80000.001},{0,105,555,1005,2755,5505,13505})</f>
        <v>265435</v>
      </c>
      <c r="AM104" s="2">
        <f>12*ROUND(MAX(($B104-3500)*{0.03,0.1,0.2,0.25,0.3,0.35,0.45}-{0,105,555,1005,2755,5505,13505},0),2)+LOOKUP(AM$2/12,{0,1500.001,4500.001,9000.001,35000.001,55000.001,80000.001},{0.03,0.1,0.2,0.25,0.3,0.35,0.45})*AM$2-LOOKUP(AM$2/12,{0,1500.001,4500.001,9000.001,35000.001,55000.001,80000.001},{0,105,555,1005,2755,5505,13505})</f>
        <v>265535</v>
      </c>
      <c r="AN104" s="2">
        <f>12*ROUND(MAX(($B104-3500)*{0.03,0.1,0.2,0.25,0.3,0.35,0.45}-{0,105,555,1005,2755,5505,13505},0),2)+LOOKUP(AN$2/12,{0,1500.001,4500.001,9000.001,35000.001,55000.001,80000.001},{0.03,0.1,0.2,0.25,0.3,0.35,0.45})*AN$2-LOOKUP(AN$2/12,{0,1500.001,4500.001,9000.001,35000.001,55000.001,80000.001},{0,105,555,1005,2755,5505,13505})</f>
        <v>265735</v>
      </c>
      <c r="AO104" s="2">
        <f>12*ROUND(MAX(($B104-3500)*{0.03,0.1,0.2,0.25,0.3,0.35,0.45}-{0,105,555,1005,2755,5505,13505},0),2)+LOOKUP(AO$2/12,{0,1500.001,4500.001,9000.001,35000.001,55000.001,80000.001},{0.03,0.1,0.2,0.25,0.3,0.35,0.45})*AO$2-LOOKUP(AO$2/12,{0,1500.001,4500.001,9000.001,35000.001,55000.001,80000.001},{0,105,555,1005,2755,5505,13505})</f>
        <v>265935</v>
      </c>
      <c r="AP104" s="2">
        <f>12*ROUND(MAX(($B104-3500)*{0.03,0.1,0.2,0.25,0.3,0.35,0.45}-{0,105,555,1005,2755,5505,13505},0),2)+LOOKUP(AP$2/12,{0,1500.001,4500.001,9000.001,35000.001,55000.001,80000.001},{0.03,0.1,0.2,0.25,0.3,0.35,0.45})*AP$2-LOOKUP(AP$2/12,{0,1500.001,4500.001,9000.001,35000.001,55000.001,80000.001},{0,105,555,1005,2755,5505,13505})</f>
        <v>266135</v>
      </c>
      <c r="AQ104" s="2">
        <f>12*ROUND(MAX(($B104-3500)*{0.03,0.1,0.2,0.25,0.3,0.35,0.45}-{0,105,555,1005,2755,5505,13505},0),2)+LOOKUP(AQ$2/12,{0,1500.001,4500.001,9000.001,35000.001,55000.001,80000.001},{0.03,0.1,0.2,0.25,0.3,0.35,0.45})*AQ$2-LOOKUP(AQ$2/12,{0,1500.001,4500.001,9000.001,35000.001,55000.001,80000.001},{0,105,555,1005,2755,5505,13505})</f>
        <v>266335</v>
      </c>
      <c r="AR104" s="2">
        <f>12*ROUND(MAX(($B104-3500)*{0.03,0.1,0.2,0.25,0.3,0.35,0.45}-{0,105,555,1005,2755,5505,13505},0),2)+LOOKUP(AR$2/12,{0,1500.001,4500.001,9000.001,35000.001,55000.001,80000.001},{0.03,0.1,0.2,0.25,0.3,0.35,0.45})*AR$2-LOOKUP(AR$2/12,{0,1500.001,4500.001,9000.001,35000.001,55000.001,80000.001},{0,105,555,1005,2755,5505,13505})</f>
        <v>266535</v>
      </c>
      <c r="AS104" s="2">
        <f>12*ROUND(MAX(($B104-3500)*{0.03,0.1,0.2,0.25,0.3,0.35,0.45}-{0,105,555,1005,2755,5505,13505},0),2)+LOOKUP(AS$2/12,{0,1500.001,4500.001,9000.001,35000.001,55000.001,80000.001},{0.03,0.1,0.2,0.25,0.3,0.35,0.45})*AS$2-LOOKUP(AS$2/12,{0,1500.001,4500.001,9000.001,35000.001,55000.001,80000.001},{0,105,555,1005,2755,5505,13505})</f>
        <v>267035</v>
      </c>
      <c r="AT104" s="12">
        <f>12*ROUND(MAX(($B104-3500)*{0.03,0.1,0.2,0.25,0.3,0.35,0.45}-{0,105,555,1005,2755,5505,13505},0),2)+LOOKUP(AT$2/12,{0,1500.001,4500.001,9000.001,35000.001,55000.001,80000.001},{0.03,0.1,0.2,0.25,0.3,0.35,0.45})*AT$2-LOOKUP(AT$2/12,{0,1500.001,4500.001,9000.001,35000.001,55000.001,80000.001},{0,105,555,1005,2755,5505,13505})</f>
        <v>267535</v>
      </c>
      <c r="AU104" s="2">
        <f>12*ROUND(MAX(($B104-3500)*{0.03,0.1,0.2,0.25,0.3,0.35,0.45}-{0,105,555,1005,2755,5505,13505},0),2)+LOOKUP(AU$2/12,{0,1500.001,4500.001,9000.001,35000.001,55000.001,80000.001},{0.03,0.1,0.2,0.25,0.3,0.35,0.45})*AU$2-LOOKUP(AU$2/12,{0,1500.001,4500.001,9000.001,35000.001,55000.001,80000.001},{0,105,555,1005,2755,5505,13505})</f>
        <v>268035</v>
      </c>
      <c r="AV104" s="2">
        <f>12*ROUND(MAX(($B104-3500)*{0.03,0.1,0.2,0.25,0.3,0.35,0.45}-{0,105,555,1005,2755,5505,13505},0),2)+LOOKUP(AV$2/12,{0,1500.001,4500.001,9000.001,35000.001,55000.001,80000.001},{0.03,0.1,0.2,0.25,0.3,0.35,0.45})*AV$2-LOOKUP(AV$2/12,{0,1500.001,4500.001,9000.001,35000.001,55000.001,80000.001},{0,105,555,1005,2755,5505,13505})</f>
        <v>268535</v>
      </c>
      <c r="AW104" s="2">
        <f>12*ROUND(MAX(($B104-3500)*{0.03,0.1,0.2,0.25,0.3,0.35,0.45}-{0,105,555,1005,2755,5505,13505},0),2)+LOOKUP(AW$2/12,{0,1500.001,4500.001,9000.001,35000.001,55000.001,80000.001},{0.03,0.1,0.2,0.25,0.3,0.35,0.45})*AW$2-LOOKUP(AW$2/12,{0,1500.001,4500.001,9000.001,35000.001,55000.001,80000.001},{0,105,555,1005,2755,5505,13505})</f>
        <v>274085</v>
      </c>
      <c r="AX104" s="2">
        <f>12*ROUND(MAX(($B104-3500)*{0.03,0.1,0.2,0.25,0.3,0.35,0.45}-{0,105,555,1005,2755,5505,13505},0),2)+LOOKUP(AX$2/12,{0,1500.001,4500.001,9000.001,35000.001,55000.001,80000.001},{0.03,0.1,0.2,0.25,0.3,0.35,0.45})*AX$2-LOOKUP(AX$2/12,{0,1500.001,4500.001,9000.001,35000.001,55000.001,80000.001},{0,105,555,1005,2755,5505,13505})</f>
        <v>275085</v>
      </c>
      <c r="AY104" s="2">
        <f>12*ROUND(MAX(($B104-3500)*{0.03,0.1,0.2,0.25,0.3,0.35,0.45}-{0,105,555,1005,2755,5505,13505},0),2)+LOOKUP(AY$2/12,{0,1500.001,4500.001,9000.001,35000.001,55000.001,80000.001},{0.03,0.1,0.2,0.25,0.3,0.35,0.45})*AY$2-LOOKUP(AY$2/12,{0,1500.001,4500.001,9000.001,35000.001,55000.001,80000.001},{0,105,555,1005,2755,5505,13505})</f>
        <v>276085</v>
      </c>
      <c r="AZ104" s="2">
        <f>12*ROUND(MAX(($B104-3500)*{0.03,0.1,0.2,0.25,0.3,0.35,0.45}-{0,105,555,1005,2755,5505,13505},0),2)+LOOKUP(AZ$2/12,{0,1500.001,4500.001,9000.001,35000.001,55000.001,80000.001},{0.03,0.1,0.2,0.25,0.3,0.35,0.45})*AZ$2-LOOKUP(AZ$2/12,{0,1500.001,4500.001,9000.001,35000.001,55000.001,80000.001},{0,105,555,1005,2755,5505,13505})</f>
        <v>277085</v>
      </c>
      <c r="BA104" s="2">
        <f>12*ROUND(MAX(($B104-3500)*{0.03,0.1,0.2,0.25,0.3,0.35,0.45}-{0,105,555,1005,2755,5505,13505},0),2)+LOOKUP(BA$2/12,{0,1500.001,4500.001,9000.001,35000.001,55000.001,80000.001},{0.03,0.1,0.2,0.25,0.3,0.35,0.45})*BA$2-LOOKUP(BA$2/12,{0,1500.001,4500.001,9000.001,35000.001,55000.001,80000.001},{0,105,555,1005,2755,5505,13505})</f>
        <v>278085</v>
      </c>
      <c r="BB104" s="2">
        <f>12*ROUND(MAX(($B104-3500)*{0.03,0.1,0.2,0.25,0.3,0.35,0.45}-{0,105,555,1005,2755,5505,13505},0),2)+LOOKUP(BB$2/12,{0,1500.001,4500.001,9000.001,35000.001,55000.001,80000.001},{0.03,0.1,0.2,0.25,0.3,0.35,0.45})*BB$2-LOOKUP(BB$2/12,{0,1500.001,4500.001,9000.001,35000.001,55000.001,80000.001},{0,105,555,1005,2755,5505,13505})</f>
        <v>279085</v>
      </c>
      <c r="BC104" s="2">
        <f>12*ROUND(MAX(($B104-3500)*{0.03,0.1,0.2,0.25,0.3,0.35,0.45}-{0,105,555,1005,2755,5505,13505},0),2)+LOOKUP(BC$2/12,{0,1500.001,4500.001,9000.001,35000.001,55000.001,80000.001},{0.03,0.1,0.2,0.25,0.3,0.35,0.45})*BC$2-LOOKUP(BC$2/12,{0,1500.001,4500.001,9000.001,35000.001,55000.001,80000.001},{0,105,555,1005,2755,5505,13505})</f>
        <v>280085</v>
      </c>
      <c r="BD104" s="2">
        <f>12*ROUND(MAX(($B104-3500)*{0.03,0.1,0.2,0.25,0.3,0.35,0.45}-{0,105,555,1005,2755,5505,13505},0),2)+LOOKUP(BD$2/12,{0,1500.001,4500.001,9000.001,35000.001,55000.001,80000.001},{0.03,0.1,0.2,0.25,0.3,0.35,0.45})*BD$2-LOOKUP(BD$2/12,{0,1500.001,4500.001,9000.001,35000.001,55000.001,80000.001},{0,105,555,1005,2755,5505,13505})</f>
        <v>281085</v>
      </c>
      <c r="BE104" s="2">
        <f>12*ROUND(MAX(($B104-3500)*{0.03,0.1,0.2,0.25,0.3,0.35,0.45}-{0,105,555,1005,2755,5505,13505},0),2)+LOOKUP(BE$2/12,{0,1500.001,4500.001,9000.001,35000.001,55000.001,80000.001},{0.03,0.1,0.2,0.25,0.3,0.35,0.45})*BE$2-LOOKUP(BE$2/12,{0,1500.001,4500.001,9000.001,35000.001,55000.001,80000.001},{0,105,555,1005,2755,5505,13505})</f>
        <v>282085</v>
      </c>
      <c r="BF104" s="2">
        <f>12*ROUND(MAX(($B104-3500)*{0.03,0.1,0.2,0.25,0.3,0.35,0.45}-{0,105,555,1005,2755,5505,13505},0),2)+LOOKUP(BF$2/12,{0,1500.001,4500.001,9000.001,35000.001,55000.001,80000.001},{0.03,0.1,0.2,0.25,0.3,0.35,0.45})*BF$2-LOOKUP(BF$2/12,{0,1500.001,4500.001,9000.001,35000.001,55000.001,80000.001},{0,105,555,1005,2755,5505,13505})</f>
        <v>283085</v>
      </c>
    </row>
    <row r="105" spans="1:58">
      <c r="A105" s="21"/>
      <c r="B105" s="22">
        <v>84000</v>
      </c>
      <c r="C105" s="27">
        <f>12*ROUND(MAX(($B105-3500)*{0.03,0.1,0.2,0.25,0.3,0.35,0.45}-{0,105,555,1005,2755,5505,13505},0),2)+LOOKUP(C$2/12,{0,1500.001,4500.001,9000.001,35000.001,55000.001,80000.001},{0.03,0.1,0.2,0.25,0.3,0.35,0.45})*C$2-LOOKUP(C$2/12,{0,1500.001,4500.001,9000.001,35000.001,55000.001,80000.001},{0,105,555,1005,2755,5505,13505})</f>
        <v>272640</v>
      </c>
      <c r="D105" s="27">
        <f>12*ROUND(MAX(($B105-3500)*{0.03,0.1,0.2,0.25,0.3,0.35,0.45}-{0,105,555,1005,2755,5505,13505},0),2)+LOOKUP(D$2/12,{0,1500.001,4500.001,9000.001,35000.001,55000.001,80000.001},{0.03,0.1,0.2,0.25,0.3,0.35,0.45})*D$2-LOOKUP(D$2/12,{0,1500.001,4500.001,9000.001,35000.001,55000.001,80000.001},{0,105,555,1005,2755,5505,13505})</f>
        <v>272646</v>
      </c>
      <c r="E105" s="27">
        <f>12*ROUND(MAX(($B105-3500)*{0.03,0.1,0.2,0.25,0.3,0.35,0.45}-{0,105,555,1005,2755,5505,13505},0),2)+LOOKUP(E$2/12,{0,1500.001,4500.001,9000.001,35000.001,55000.001,80000.001},{0.03,0.1,0.2,0.25,0.3,0.35,0.45})*E$2-LOOKUP(E$2/12,{0,1500.001,4500.001,9000.001,35000.001,55000.001,80000.001},{0,105,555,1005,2755,5505,13505})</f>
        <v>272652</v>
      </c>
      <c r="F105" s="27">
        <f>12*ROUND(MAX(($B105-3500)*{0.03,0.1,0.2,0.25,0.3,0.35,0.45}-{0,105,555,1005,2755,5505,13505},0),2)+LOOKUP(F$2/12,{0,1500.001,4500.001,9000.001,35000.001,55000.001,80000.001},{0.03,0.1,0.2,0.25,0.3,0.35,0.45})*F$2-LOOKUP(F$2/12,{0,1500.001,4500.001,9000.001,35000.001,55000.001,80000.001},{0,105,555,1005,2755,5505,13505})</f>
        <v>272658</v>
      </c>
      <c r="G105" s="27">
        <f>12*ROUND(MAX(($B105-3500)*{0.03,0.1,0.2,0.25,0.3,0.35,0.45}-{0,105,555,1005,2755,5505,13505},0),2)+LOOKUP(G$2/12,{0,1500.001,4500.001,9000.001,35000.001,55000.001,80000.001},{0.03,0.1,0.2,0.25,0.3,0.35,0.45})*G$2-LOOKUP(G$2/12,{0,1500.001,4500.001,9000.001,35000.001,55000.001,80000.001},{0,105,555,1005,2755,5505,13505})</f>
        <v>272664</v>
      </c>
      <c r="H105" s="27">
        <f>12*ROUND(MAX(($B105-3500)*{0.03,0.1,0.2,0.25,0.3,0.35,0.45}-{0,105,555,1005,2755,5505,13505},0),2)+LOOKUP(H$2/12,{0,1500.001,4500.001,9000.001,35000.001,55000.001,80000.001},{0.03,0.1,0.2,0.25,0.3,0.35,0.45})*H$2-LOOKUP(H$2/12,{0,1500.001,4500.001,9000.001,35000.001,55000.001,80000.001},{0,105,555,1005,2755,5505,13505})</f>
        <v>272670</v>
      </c>
      <c r="I105" s="27">
        <f>12*ROUND(MAX(($B105-3500)*{0.03,0.1,0.2,0.25,0.3,0.35,0.45}-{0,105,555,1005,2755,5505,13505},0),2)+LOOKUP(I$2/12,{0,1500.001,4500.001,9000.001,35000.001,55000.001,80000.001},{0.03,0.1,0.2,0.25,0.3,0.35,0.45})*I$2-LOOKUP(I$2/12,{0,1500.001,4500.001,9000.001,35000.001,55000.001,80000.001},{0,105,555,1005,2755,5505,13505})</f>
        <v>272676</v>
      </c>
      <c r="J105" s="27">
        <f>12*ROUND(MAX(($B105-3500)*{0.03,0.1,0.2,0.25,0.3,0.35,0.45}-{0,105,555,1005,2755,5505,13505},0),2)+LOOKUP(J$2/12,{0,1500.001,4500.001,9000.001,35000.001,55000.001,80000.001},{0.03,0.1,0.2,0.25,0.3,0.35,0.45})*J$2-LOOKUP(J$2/12,{0,1500.001,4500.001,9000.001,35000.001,55000.001,80000.001},{0,105,555,1005,2755,5505,13505})</f>
        <v>272682</v>
      </c>
      <c r="K105" s="27">
        <f>12*ROUND(MAX(($B105-3500)*{0.03,0.1,0.2,0.25,0.3,0.35,0.45}-{0,105,555,1005,2755,5505,13505},0),2)+LOOKUP(K$2/12,{0,1500.001,4500.001,9000.001,35000.001,55000.001,80000.001},{0.03,0.1,0.2,0.25,0.3,0.35,0.45})*K$2-LOOKUP(K$2/12,{0,1500.001,4500.001,9000.001,35000.001,55000.001,80000.001},{0,105,555,1005,2755,5505,13505})</f>
        <v>272688</v>
      </c>
      <c r="L105" s="27">
        <f>12*ROUND(MAX(($B105-3500)*{0.03,0.1,0.2,0.25,0.3,0.35,0.45}-{0,105,555,1005,2755,5505,13505},0),2)+LOOKUP(L$2/12,{0,1500.001,4500.001,9000.001,35000.001,55000.001,80000.001},{0.03,0.1,0.2,0.25,0.3,0.35,0.45})*L$2-LOOKUP(L$2/12,{0,1500.001,4500.001,9000.001,35000.001,55000.001,80000.001},{0,105,555,1005,2755,5505,13505})</f>
        <v>272694</v>
      </c>
      <c r="M105" s="13">
        <f>12*ROUND(MAX(($B105-3500)*{0.03,0.1,0.2,0.25,0.3,0.35,0.45}-{0,105,555,1005,2755,5505,13505},0),2)+LOOKUP(M$2/12,{0,1500.001,4500.001,9000.001,35000.001,55000.001,80000.001},{0.03,0.1,0.2,0.25,0.3,0.35,0.45})*M$2-LOOKUP(M$2/12,{0,1500.001,4500.001,9000.001,35000.001,55000.001,80000.001},{0,105,555,1005,2755,5505,13505})</f>
        <v>272700</v>
      </c>
      <c r="N105" s="27">
        <f>12*ROUND(MAX(($B105-3500)*{0.03,0.1,0.2,0.25,0.3,0.35,0.45}-{0,105,555,1005,2755,5505,13505},0),2)+LOOKUP(N$2/12,{0,1500.001,4500.001,9000.001,35000.001,55000.001,80000.001},{0.03,0.1,0.2,0.25,0.3,0.35,0.45})*N$2-LOOKUP(N$2/12,{0,1500.001,4500.001,9000.001,35000.001,55000.001,80000.001},{0,105,555,1005,2755,5505,13505})</f>
        <v>272715</v>
      </c>
      <c r="O105" s="27">
        <f>12*ROUND(MAX(($B105-3500)*{0.03,0.1,0.2,0.25,0.3,0.35,0.45}-{0,105,555,1005,2755,5505,13505},0),2)+LOOKUP(O$2/12,{0,1500.001,4500.001,9000.001,35000.001,55000.001,80000.001},{0.03,0.1,0.2,0.25,0.3,0.35,0.45})*O$2-LOOKUP(O$2/12,{0,1500.001,4500.001,9000.001,35000.001,55000.001,80000.001},{0,105,555,1005,2755,5505,13505})</f>
        <v>272730</v>
      </c>
      <c r="P105" s="27">
        <f>12*ROUND(MAX(($B105-3500)*{0.03,0.1,0.2,0.25,0.3,0.35,0.45}-{0,105,555,1005,2755,5505,13505},0),2)+LOOKUP(P$2/12,{0,1500.001,4500.001,9000.001,35000.001,55000.001,80000.001},{0.03,0.1,0.2,0.25,0.3,0.35,0.45})*P$2-LOOKUP(P$2/12,{0,1500.001,4500.001,9000.001,35000.001,55000.001,80000.001},{0,105,555,1005,2755,5505,13505})</f>
        <v>272745</v>
      </c>
      <c r="Q105" s="27">
        <f>12*ROUND(MAX(($B105-3500)*{0.03,0.1,0.2,0.25,0.3,0.35,0.45}-{0,105,555,1005,2755,5505,13505},0),2)+LOOKUP(Q$2/12,{0,1500.001,4500.001,9000.001,35000.001,55000.001,80000.001},{0.03,0.1,0.2,0.25,0.3,0.35,0.45})*Q$2-LOOKUP(Q$2/12,{0,1500.001,4500.001,9000.001,35000.001,55000.001,80000.001},{0,105,555,1005,2755,5505,13505})</f>
        <v>272760</v>
      </c>
      <c r="R105" s="27">
        <f>12*ROUND(MAX(($B105-3500)*{0.03,0.1,0.2,0.25,0.3,0.35,0.45}-{0,105,555,1005,2755,5505,13505},0),2)+LOOKUP(R$2/12,{0,1500.001,4500.001,9000.001,35000.001,55000.001,80000.001},{0.03,0.1,0.2,0.25,0.3,0.35,0.45})*R$2-LOOKUP(R$2/12,{0,1500.001,4500.001,9000.001,35000.001,55000.001,80000.001},{0,105,555,1005,2755,5505,13505})</f>
        <v>272775</v>
      </c>
      <c r="S105" s="27">
        <f>12*ROUND(MAX(($B105-3500)*{0.03,0.1,0.2,0.25,0.3,0.35,0.45}-{0,105,555,1005,2755,5505,13505},0),2)+LOOKUP(S$2/12,{0,1500.001,4500.001,9000.001,35000.001,55000.001,80000.001},{0.03,0.1,0.2,0.25,0.3,0.35,0.45})*S$2-LOOKUP(S$2/12,{0,1500.001,4500.001,9000.001,35000.001,55000.001,80000.001},{0,105,555,1005,2755,5505,13505})</f>
        <v>272790</v>
      </c>
      <c r="T105" s="2">
        <f>12*ROUND(MAX(($B105-3500)*{0.03,0.1,0.2,0.25,0.3,0.35,0.45}-{0,105,555,1005,2755,5505,13505},0),2)+LOOKUP(T$2/12,{0,1500.001,4500.001,9000.001,35000.001,55000.001,80000.001},{0.03,0.1,0.2,0.25,0.3,0.35,0.45})*T$2-LOOKUP(T$2/12,{0,1500.001,4500.001,9000.001,35000.001,55000.001,80000.001},{0,105,555,1005,2755,5505,13505})</f>
        <v>272805</v>
      </c>
      <c r="U105" s="2">
        <f>12*ROUND(MAX(($B105-3500)*{0.03,0.1,0.2,0.25,0.3,0.35,0.45}-{0,105,555,1005,2755,5505,13505},0),2)+LOOKUP(U$2/12,{0,1500.001,4500.001,9000.001,35000.001,55000.001,80000.001},{0.03,0.1,0.2,0.25,0.3,0.35,0.45})*U$2-LOOKUP(U$2/12,{0,1500.001,4500.001,9000.001,35000.001,55000.001,80000.001},{0,105,555,1005,2755,5505,13505})</f>
        <v>272820</v>
      </c>
      <c r="V105" s="2">
        <f>12*ROUND(MAX(($B105-3500)*{0.03,0.1,0.2,0.25,0.3,0.35,0.45}-{0,105,555,1005,2755,5505,13505},0),2)+LOOKUP(V$2/12,{0,1500.001,4500.001,9000.001,35000.001,55000.001,80000.001},{0.03,0.1,0.2,0.25,0.3,0.35,0.45})*V$2-LOOKUP(V$2/12,{0,1500.001,4500.001,9000.001,35000.001,55000.001,80000.001},{0,105,555,1005,2755,5505,13505})</f>
        <v>272835</v>
      </c>
      <c r="W105" s="2">
        <f>12*ROUND(MAX(($B105-3500)*{0.03,0.1,0.2,0.25,0.3,0.35,0.45}-{0,105,555,1005,2755,5505,13505},0),2)+LOOKUP(W$2/12,{0,1500.001,4500.001,9000.001,35000.001,55000.001,80000.001},{0.03,0.1,0.2,0.25,0.3,0.35,0.45})*W$2-LOOKUP(W$2/12,{0,1500.001,4500.001,9000.001,35000.001,55000.001,80000.001},{0,105,555,1005,2755,5505,13505})</f>
        <v>272850</v>
      </c>
      <c r="X105" s="2">
        <f>12*ROUND(MAX(($B105-3500)*{0.03,0.1,0.2,0.25,0.3,0.35,0.45}-{0,105,555,1005,2755,5505,13505},0),2)+LOOKUP(X$2/12,{0,1500.001,4500.001,9000.001,35000.001,55000.001,80000.001},{0.03,0.1,0.2,0.25,0.3,0.35,0.45})*X$2-LOOKUP(X$2/12,{0,1500.001,4500.001,9000.001,35000.001,55000.001,80000.001},{0,105,555,1005,2755,5505,13505})</f>
        <v>272865</v>
      </c>
      <c r="Y105" s="2">
        <f>12*ROUND(MAX(($B105-3500)*{0.03,0.1,0.2,0.25,0.3,0.35,0.45}-{0,105,555,1005,2755,5505,13505},0),2)+LOOKUP(Y$2/12,{0,1500.001,4500.001,9000.001,35000.001,55000.001,80000.001},{0.03,0.1,0.2,0.25,0.3,0.35,0.45})*Y$2-LOOKUP(Y$2/12,{0,1500.001,4500.001,9000.001,35000.001,55000.001,80000.001},{0,105,555,1005,2755,5505,13505})</f>
        <v>272880</v>
      </c>
      <c r="Z105" s="2">
        <f>12*ROUND(MAX(($B105-3500)*{0.03,0.1,0.2,0.25,0.3,0.35,0.45}-{0,105,555,1005,2755,5505,13505},0),2)+LOOKUP(Z$2/12,{0,1500.001,4500.001,9000.001,35000.001,55000.001,80000.001},{0.03,0.1,0.2,0.25,0.3,0.35,0.45})*Z$2-LOOKUP(Z$2/12,{0,1500.001,4500.001,9000.001,35000.001,55000.001,80000.001},{0,105,555,1005,2755,5505,13505})</f>
        <v>272895</v>
      </c>
      <c r="AA105" s="2">
        <f>12*ROUND(MAX(($B105-3500)*{0.03,0.1,0.2,0.25,0.3,0.35,0.45}-{0,105,555,1005,2755,5505,13505},0),2)+LOOKUP(AA$2/12,{0,1500.001,4500.001,9000.001,35000.001,55000.001,80000.001},{0.03,0.1,0.2,0.25,0.3,0.35,0.45})*AA$2-LOOKUP(AA$2/12,{0,1500.001,4500.001,9000.001,35000.001,55000.001,80000.001},{0,105,555,1005,2755,5505,13505})</f>
        <v>272910</v>
      </c>
      <c r="AB105" s="2">
        <f>12*ROUND(MAX(($B105-3500)*{0.03,0.1,0.2,0.25,0.3,0.35,0.45}-{0,105,555,1005,2755,5505,13505},0),2)+LOOKUP(AB$2/12,{0,1500.001,4500.001,9000.001,35000.001,55000.001,80000.001},{0.03,0.1,0.2,0.25,0.3,0.35,0.45})*AB$2-LOOKUP(AB$2/12,{0,1500.001,4500.001,9000.001,35000.001,55000.001,80000.001},{0,105,555,1005,2755,5505,13505})</f>
        <v>272925</v>
      </c>
      <c r="AC105" s="12">
        <f>12*ROUND(MAX(($B105-3500)*{0.03,0.1,0.2,0.25,0.3,0.35,0.45}-{0,105,555,1005,2755,5505,13505},0),2)+LOOKUP(AC$2/12,{0,1500.001,4500.001,9000.001,35000.001,55000.001,80000.001},{0.03,0.1,0.2,0.25,0.3,0.35,0.45})*AC$2-LOOKUP(AC$2/12,{0,1500.001,4500.001,9000.001,35000.001,55000.001,80000.001},{0,105,555,1005,2755,5505,13505})</f>
        <v>272940</v>
      </c>
      <c r="AD105" s="2">
        <f>12*ROUND(MAX(($B105-3500)*{0.03,0.1,0.2,0.25,0.3,0.35,0.45}-{0,105,555,1005,2755,5505,13505},0),2)+LOOKUP(AD$2/12,{0,1500.001,4500.001,9000.001,35000.001,55000.001,80000.001},{0.03,0.1,0.2,0.25,0.3,0.35,0.45})*AD$2-LOOKUP(AD$2/12,{0,1500.001,4500.001,9000.001,35000.001,55000.001,80000.001},{0,105,555,1005,2755,5505,13505})</f>
        <v>272970</v>
      </c>
      <c r="AE105" s="2">
        <f>12*ROUND(MAX(($B105-3500)*{0.03,0.1,0.2,0.25,0.3,0.35,0.45}-{0,105,555,1005,2755,5505,13505},0),2)+LOOKUP(AE$2/12,{0,1500.001,4500.001,9000.001,35000.001,55000.001,80000.001},{0.03,0.1,0.2,0.25,0.3,0.35,0.45})*AE$2-LOOKUP(AE$2/12,{0,1500.001,4500.001,9000.001,35000.001,55000.001,80000.001},{0,105,555,1005,2755,5505,13505})</f>
        <v>273000</v>
      </c>
      <c r="AF105" s="2">
        <f>12*ROUND(MAX(($B105-3500)*{0.03,0.1,0.2,0.25,0.3,0.35,0.45}-{0,105,555,1005,2755,5505,13505},0),2)+LOOKUP(AF$2/12,{0,1500.001,4500.001,9000.001,35000.001,55000.001,80000.001},{0.03,0.1,0.2,0.25,0.3,0.35,0.45})*AF$2-LOOKUP(AF$2/12,{0,1500.001,4500.001,9000.001,35000.001,55000.001,80000.001},{0,105,555,1005,2755,5505,13505})</f>
        <v>273030</v>
      </c>
      <c r="AG105" s="2">
        <f>12*ROUND(MAX(($B105-3500)*{0.03,0.1,0.2,0.25,0.3,0.35,0.45}-{0,105,555,1005,2755,5505,13505},0),2)+LOOKUP(AG$2/12,{0,1500.001,4500.001,9000.001,35000.001,55000.001,80000.001},{0.03,0.1,0.2,0.25,0.3,0.35,0.45})*AG$2-LOOKUP(AG$2/12,{0,1500.001,4500.001,9000.001,35000.001,55000.001,80000.001},{0,105,555,1005,2755,5505,13505})</f>
        <v>273060</v>
      </c>
      <c r="AH105" s="2">
        <f>12*ROUND(MAX(($B105-3500)*{0.03,0.1,0.2,0.25,0.3,0.35,0.45}-{0,105,555,1005,2755,5505,13505},0),2)+LOOKUP(AH$2/12,{0,1500.001,4500.001,9000.001,35000.001,55000.001,80000.001},{0.03,0.1,0.2,0.25,0.3,0.35,0.45})*AH$2-LOOKUP(AH$2/12,{0,1500.001,4500.001,9000.001,35000.001,55000.001,80000.001},{0,105,555,1005,2755,5505,13505})</f>
        <v>273090</v>
      </c>
      <c r="AI105" s="2">
        <f>12*ROUND(MAX(($B105-3500)*{0.03,0.1,0.2,0.25,0.3,0.35,0.45}-{0,105,555,1005,2755,5505,13505},0),2)+LOOKUP(AI$2/12,{0,1500.001,4500.001,9000.001,35000.001,55000.001,80000.001},{0.03,0.1,0.2,0.25,0.3,0.35,0.45})*AI$2-LOOKUP(AI$2/12,{0,1500.001,4500.001,9000.001,35000.001,55000.001,80000.001},{0,105,555,1005,2755,5505,13505})</f>
        <v>273120</v>
      </c>
      <c r="AJ105" s="2">
        <f>12*ROUND(MAX(($B105-3500)*{0.03,0.1,0.2,0.25,0.3,0.35,0.45}-{0,105,555,1005,2755,5505,13505},0),2)+LOOKUP(AJ$2/12,{0,1500.001,4500.001,9000.001,35000.001,55000.001,80000.001},{0.03,0.1,0.2,0.25,0.3,0.35,0.45})*AJ$2-LOOKUP(AJ$2/12,{0,1500.001,4500.001,9000.001,35000.001,55000.001,80000.001},{0,105,555,1005,2755,5505,13505})</f>
        <v>273150</v>
      </c>
      <c r="AK105" s="2">
        <f>12*ROUND(MAX(($B105-3500)*{0.03,0.1,0.2,0.25,0.3,0.35,0.45}-{0,105,555,1005,2755,5505,13505},0),2)+LOOKUP(AK$2/12,{0,1500.001,4500.001,9000.001,35000.001,55000.001,80000.001},{0.03,0.1,0.2,0.25,0.3,0.35,0.45})*AK$2-LOOKUP(AK$2/12,{0,1500.001,4500.001,9000.001,35000.001,55000.001,80000.001},{0,105,555,1005,2755,5505,13505})</f>
        <v>273180</v>
      </c>
      <c r="AL105" s="2">
        <f>12*ROUND(MAX(($B105-3500)*{0.03,0.1,0.2,0.25,0.3,0.35,0.45}-{0,105,555,1005,2755,5505,13505},0),2)+LOOKUP(AL$2/12,{0,1500.001,4500.001,9000.001,35000.001,55000.001,80000.001},{0.03,0.1,0.2,0.25,0.3,0.35,0.45})*AL$2-LOOKUP(AL$2/12,{0,1500.001,4500.001,9000.001,35000.001,55000.001,80000.001},{0,105,555,1005,2755,5505,13505})</f>
        <v>274435</v>
      </c>
      <c r="AM105" s="2">
        <f>12*ROUND(MAX(($B105-3500)*{0.03,0.1,0.2,0.25,0.3,0.35,0.45}-{0,105,555,1005,2755,5505,13505},0),2)+LOOKUP(AM$2/12,{0,1500.001,4500.001,9000.001,35000.001,55000.001,80000.001},{0.03,0.1,0.2,0.25,0.3,0.35,0.45})*AM$2-LOOKUP(AM$2/12,{0,1500.001,4500.001,9000.001,35000.001,55000.001,80000.001},{0,105,555,1005,2755,5505,13505})</f>
        <v>274535</v>
      </c>
      <c r="AN105" s="2">
        <f>12*ROUND(MAX(($B105-3500)*{0.03,0.1,0.2,0.25,0.3,0.35,0.45}-{0,105,555,1005,2755,5505,13505},0),2)+LOOKUP(AN$2/12,{0,1500.001,4500.001,9000.001,35000.001,55000.001,80000.001},{0.03,0.1,0.2,0.25,0.3,0.35,0.45})*AN$2-LOOKUP(AN$2/12,{0,1500.001,4500.001,9000.001,35000.001,55000.001,80000.001},{0,105,555,1005,2755,5505,13505})</f>
        <v>274735</v>
      </c>
      <c r="AO105" s="2">
        <f>12*ROUND(MAX(($B105-3500)*{0.03,0.1,0.2,0.25,0.3,0.35,0.45}-{0,105,555,1005,2755,5505,13505},0),2)+LOOKUP(AO$2/12,{0,1500.001,4500.001,9000.001,35000.001,55000.001,80000.001},{0.03,0.1,0.2,0.25,0.3,0.35,0.45})*AO$2-LOOKUP(AO$2/12,{0,1500.001,4500.001,9000.001,35000.001,55000.001,80000.001},{0,105,555,1005,2755,5505,13505})</f>
        <v>274935</v>
      </c>
      <c r="AP105" s="2">
        <f>12*ROUND(MAX(($B105-3500)*{0.03,0.1,0.2,0.25,0.3,0.35,0.45}-{0,105,555,1005,2755,5505,13505},0),2)+LOOKUP(AP$2/12,{0,1500.001,4500.001,9000.001,35000.001,55000.001,80000.001},{0.03,0.1,0.2,0.25,0.3,0.35,0.45})*AP$2-LOOKUP(AP$2/12,{0,1500.001,4500.001,9000.001,35000.001,55000.001,80000.001},{0,105,555,1005,2755,5505,13505})</f>
        <v>275135</v>
      </c>
      <c r="AQ105" s="2">
        <f>12*ROUND(MAX(($B105-3500)*{0.03,0.1,0.2,0.25,0.3,0.35,0.45}-{0,105,555,1005,2755,5505,13505},0),2)+LOOKUP(AQ$2/12,{0,1500.001,4500.001,9000.001,35000.001,55000.001,80000.001},{0.03,0.1,0.2,0.25,0.3,0.35,0.45})*AQ$2-LOOKUP(AQ$2/12,{0,1500.001,4500.001,9000.001,35000.001,55000.001,80000.001},{0,105,555,1005,2755,5505,13505})</f>
        <v>275335</v>
      </c>
      <c r="AR105" s="2">
        <f>12*ROUND(MAX(($B105-3500)*{0.03,0.1,0.2,0.25,0.3,0.35,0.45}-{0,105,555,1005,2755,5505,13505},0),2)+LOOKUP(AR$2/12,{0,1500.001,4500.001,9000.001,35000.001,55000.001,80000.001},{0.03,0.1,0.2,0.25,0.3,0.35,0.45})*AR$2-LOOKUP(AR$2/12,{0,1500.001,4500.001,9000.001,35000.001,55000.001,80000.001},{0,105,555,1005,2755,5505,13505})</f>
        <v>275535</v>
      </c>
      <c r="AS105" s="2">
        <f>12*ROUND(MAX(($B105-3500)*{0.03,0.1,0.2,0.25,0.3,0.35,0.45}-{0,105,555,1005,2755,5505,13505},0),2)+LOOKUP(AS$2/12,{0,1500.001,4500.001,9000.001,35000.001,55000.001,80000.001},{0.03,0.1,0.2,0.25,0.3,0.35,0.45})*AS$2-LOOKUP(AS$2/12,{0,1500.001,4500.001,9000.001,35000.001,55000.001,80000.001},{0,105,555,1005,2755,5505,13505})</f>
        <v>276035</v>
      </c>
      <c r="AT105" s="12">
        <f>12*ROUND(MAX(($B105-3500)*{0.03,0.1,0.2,0.25,0.3,0.35,0.45}-{0,105,555,1005,2755,5505,13505},0),2)+LOOKUP(AT$2/12,{0,1500.001,4500.001,9000.001,35000.001,55000.001,80000.001},{0.03,0.1,0.2,0.25,0.3,0.35,0.45})*AT$2-LOOKUP(AT$2/12,{0,1500.001,4500.001,9000.001,35000.001,55000.001,80000.001},{0,105,555,1005,2755,5505,13505})</f>
        <v>276535</v>
      </c>
      <c r="AU105" s="2">
        <f>12*ROUND(MAX(($B105-3500)*{0.03,0.1,0.2,0.25,0.3,0.35,0.45}-{0,105,555,1005,2755,5505,13505},0),2)+LOOKUP(AU$2/12,{0,1500.001,4500.001,9000.001,35000.001,55000.001,80000.001},{0.03,0.1,0.2,0.25,0.3,0.35,0.45})*AU$2-LOOKUP(AU$2/12,{0,1500.001,4500.001,9000.001,35000.001,55000.001,80000.001},{0,105,555,1005,2755,5505,13505})</f>
        <v>277035</v>
      </c>
      <c r="AV105" s="2">
        <f>12*ROUND(MAX(($B105-3500)*{0.03,0.1,0.2,0.25,0.3,0.35,0.45}-{0,105,555,1005,2755,5505,13505},0),2)+LOOKUP(AV$2/12,{0,1500.001,4500.001,9000.001,35000.001,55000.001,80000.001},{0.03,0.1,0.2,0.25,0.3,0.35,0.45})*AV$2-LOOKUP(AV$2/12,{0,1500.001,4500.001,9000.001,35000.001,55000.001,80000.001},{0,105,555,1005,2755,5505,13505})</f>
        <v>277535</v>
      </c>
      <c r="AW105" s="2">
        <f>12*ROUND(MAX(($B105-3500)*{0.03,0.1,0.2,0.25,0.3,0.35,0.45}-{0,105,555,1005,2755,5505,13505},0),2)+LOOKUP(AW$2/12,{0,1500.001,4500.001,9000.001,35000.001,55000.001,80000.001},{0.03,0.1,0.2,0.25,0.3,0.35,0.45})*AW$2-LOOKUP(AW$2/12,{0,1500.001,4500.001,9000.001,35000.001,55000.001,80000.001},{0,105,555,1005,2755,5505,13505})</f>
        <v>283085</v>
      </c>
      <c r="AX105" s="2">
        <f>12*ROUND(MAX(($B105-3500)*{0.03,0.1,0.2,0.25,0.3,0.35,0.45}-{0,105,555,1005,2755,5505,13505},0),2)+LOOKUP(AX$2/12,{0,1500.001,4500.001,9000.001,35000.001,55000.001,80000.001},{0.03,0.1,0.2,0.25,0.3,0.35,0.45})*AX$2-LOOKUP(AX$2/12,{0,1500.001,4500.001,9000.001,35000.001,55000.001,80000.001},{0,105,555,1005,2755,5505,13505})</f>
        <v>284085</v>
      </c>
      <c r="AY105" s="2">
        <f>12*ROUND(MAX(($B105-3500)*{0.03,0.1,0.2,0.25,0.3,0.35,0.45}-{0,105,555,1005,2755,5505,13505},0),2)+LOOKUP(AY$2/12,{0,1500.001,4500.001,9000.001,35000.001,55000.001,80000.001},{0.03,0.1,0.2,0.25,0.3,0.35,0.45})*AY$2-LOOKUP(AY$2/12,{0,1500.001,4500.001,9000.001,35000.001,55000.001,80000.001},{0,105,555,1005,2755,5505,13505})</f>
        <v>285085</v>
      </c>
      <c r="AZ105" s="2">
        <f>12*ROUND(MAX(($B105-3500)*{0.03,0.1,0.2,0.25,0.3,0.35,0.45}-{0,105,555,1005,2755,5505,13505},0),2)+LOOKUP(AZ$2/12,{0,1500.001,4500.001,9000.001,35000.001,55000.001,80000.001},{0.03,0.1,0.2,0.25,0.3,0.35,0.45})*AZ$2-LOOKUP(AZ$2/12,{0,1500.001,4500.001,9000.001,35000.001,55000.001,80000.001},{0,105,555,1005,2755,5505,13505})</f>
        <v>286085</v>
      </c>
      <c r="BA105" s="2">
        <f>12*ROUND(MAX(($B105-3500)*{0.03,0.1,0.2,0.25,0.3,0.35,0.45}-{0,105,555,1005,2755,5505,13505},0),2)+LOOKUP(BA$2/12,{0,1500.001,4500.001,9000.001,35000.001,55000.001,80000.001},{0.03,0.1,0.2,0.25,0.3,0.35,0.45})*BA$2-LOOKUP(BA$2/12,{0,1500.001,4500.001,9000.001,35000.001,55000.001,80000.001},{0,105,555,1005,2755,5505,13505})</f>
        <v>287085</v>
      </c>
      <c r="BB105" s="2">
        <f>12*ROUND(MAX(($B105-3500)*{0.03,0.1,0.2,0.25,0.3,0.35,0.45}-{0,105,555,1005,2755,5505,13505},0),2)+LOOKUP(BB$2/12,{0,1500.001,4500.001,9000.001,35000.001,55000.001,80000.001},{0.03,0.1,0.2,0.25,0.3,0.35,0.45})*BB$2-LOOKUP(BB$2/12,{0,1500.001,4500.001,9000.001,35000.001,55000.001,80000.001},{0,105,555,1005,2755,5505,13505})</f>
        <v>288085</v>
      </c>
      <c r="BC105" s="2">
        <f>12*ROUND(MAX(($B105-3500)*{0.03,0.1,0.2,0.25,0.3,0.35,0.45}-{0,105,555,1005,2755,5505,13505},0),2)+LOOKUP(BC$2/12,{0,1500.001,4500.001,9000.001,35000.001,55000.001,80000.001},{0.03,0.1,0.2,0.25,0.3,0.35,0.45})*BC$2-LOOKUP(BC$2/12,{0,1500.001,4500.001,9000.001,35000.001,55000.001,80000.001},{0,105,555,1005,2755,5505,13505})</f>
        <v>289085</v>
      </c>
      <c r="BD105" s="2">
        <f>12*ROUND(MAX(($B105-3500)*{0.03,0.1,0.2,0.25,0.3,0.35,0.45}-{0,105,555,1005,2755,5505,13505},0),2)+LOOKUP(BD$2/12,{0,1500.001,4500.001,9000.001,35000.001,55000.001,80000.001},{0.03,0.1,0.2,0.25,0.3,0.35,0.45})*BD$2-LOOKUP(BD$2/12,{0,1500.001,4500.001,9000.001,35000.001,55000.001,80000.001},{0,105,555,1005,2755,5505,13505})</f>
        <v>290085</v>
      </c>
      <c r="BE105" s="2">
        <f>12*ROUND(MAX(($B105-3500)*{0.03,0.1,0.2,0.25,0.3,0.35,0.45}-{0,105,555,1005,2755,5505,13505},0),2)+LOOKUP(BE$2/12,{0,1500.001,4500.001,9000.001,35000.001,55000.001,80000.001},{0.03,0.1,0.2,0.25,0.3,0.35,0.45})*BE$2-LOOKUP(BE$2/12,{0,1500.001,4500.001,9000.001,35000.001,55000.001,80000.001},{0,105,555,1005,2755,5505,13505})</f>
        <v>291085</v>
      </c>
      <c r="BF105" s="2">
        <f>12*ROUND(MAX(($B105-3500)*{0.03,0.1,0.2,0.25,0.3,0.35,0.45}-{0,105,555,1005,2755,5505,13505},0),2)+LOOKUP(BF$2/12,{0,1500.001,4500.001,9000.001,35000.001,55000.001,80000.001},{0.03,0.1,0.2,0.25,0.3,0.35,0.45})*BF$2-LOOKUP(BF$2/12,{0,1500.001,4500.001,9000.001,35000.001,55000.001,80000.001},{0,105,555,1005,2755,5505,13505})</f>
        <v>292085</v>
      </c>
    </row>
    <row r="106" spans="1:58">
      <c r="A106" s="21"/>
      <c r="B106" s="22">
        <v>86000</v>
      </c>
      <c r="C106" s="27">
        <f>12*ROUND(MAX(($B106-3500)*{0.03,0.1,0.2,0.25,0.3,0.35,0.45}-{0,105,555,1005,2755,5505,13505},0),2)+LOOKUP(C$2/12,{0,1500.001,4500.001,9000.001,35000.001,55000.001,80000.001},{0.03,0.1,0.2,0.25,0.3,0.35,0.45})*C$2-LOOKUP(C$2/12,{0,1500.001,4500.001,9000.001,35000.001,55000.001,80000.001},{0,105,555,1005,2755,5505,13505})</f>
        <v>283440</v>
      </c>
      <c r="D106" s="27">
        <f>12*ROUND(MAX(($B106-3500)*{0.03,0.1,0.2,0.25,0.3,0.35,0.45}-{0,105,555,1005,2755,5505,13505},0),2)+LOOKUP(D$2/12,{0,1500.001,4500.001,9000.001,35000.001,55000.001,80000.001},{0.03,0.1,0.2,0.25,0.3,0.35,0.45})*D$2-LOOKUP(D$2/12,{0,1500.001,4500.001,9000.001,35000.001,55000.001,80000.001},{0,105,555,1005,2755,5505,13505})</f>
        <v>283446</v>
      </c>
      <c r="E106" s="27">
        <f>12*ROUND(MAX(($B106-3500)*{0.03,0.1,0.2,0.25,0.3,0.35,0.45}-{0,105,555,1005,2755,5505,13505},0),2)+LOOKUP(E$2/12,{0,1500.001,4500.001,9000.001,35000.001,55000.001,80000.001},{0.03,0.1,0.2,0.25,0.3,0.35,0.45})*E$2-LOOKUP(E$2/12,{0,1500.001,4500.001,9000.001,35000.001,55000.001,80000.001},{0,105,555,1005,2755,5505,13505})</f>
        <v>283452</v>
      </c>
      <c r="F106" s="27">
        <f>12*ROUND(MAX(($B106-3500)*{0.03,0.1,0.2,0.25,0.3,0.35,0.45}-{0,105,555,1005,2755,5505,13505},0),2)+LOOKUP(F$2/12,{0,1500.001,4500.001,9000.001,35000.001,55000.001,80000.001},{0.03,0.1,0.2,0.25,0.3,0.35,0.45})*F$2-LOOKUP(F$2/12,{0,1500.001,4500.001,9000.001,35000.001,55000.001,80000.001},{0,105,555,1005,2755,5505,13505})</f>
        <v>283458</v>
      </c>
      <c r="G106" s="27">
        <f>12*ROUND(MAX(($B106-3500)*{0.03,0.1,0.2,0.25,0.3,0.35,0.45}-{0,105,555,1005,2755,5505,13505},0),2)+LOOKUP(G$2/12,{0,1500.001,4500.001,9000.001,35000.001,55000.001,80000.001},{0.03,0.1,0.2,0.25,0.3,0.35,0.45})*G$2-LOOKUP(G$2/12,{0,1500.001,4500.001,9000.001,35000.001,55000.001,80000.001},{0,105,555,1005,2755,5505,13505})</f>
        <v>283464</v>
      </c>
      <c r="H106" s="27">
        <f>12*ROUND(MAX(($B106-3500)*{0.03,0.1,0.2,0.25,0.3,0.35,0.45}-{0,105,555,1005,2755,5505,13505},0),2)+LOOKUP(H$2/12,{0,1500.001,4500.001,9000.001,35000.001,55000.001,80000.001},{0.03,0.1,0.2,0.25,0.3,0.35,0.45})*H$2-LOOKUP(H$2/12,{0,1500.001,4500.001,9000.001,35000.001,55000.001,80000.001},{0,105,555,1005,2755,5505,13505})</f>
        <v>283470</v>
      </c>
      <c r="I106" s="27">
        <f>12*ROUND(MAX(($B106-3500)*{0.03,0.1,0.2,0.25,0.3,0.35,0.45}-{0,105,555,1005,2755,5505,13505},0),2)+LOOKUP(I$2/12,{0,1500.001,4500.001,9000.001,35000.001,55000.001,80000.001},{0.03,0.1,0.2,0.25,0.3,0.35,0.45})*I$2-LOOKUP(I$2/12,{0,1500.001,4500.001,9000.001,35000.001,55000.001,80000.001},{0,105,555,1005,2755,5505,13505})</f>
        <v>283476</v>
      </c>
      <c r="J106" s="27">
        <f>12*ROUND(MAX(($B106-3500)*{0.03,0.1,0.2,0.25,0.3,0.35,0.45}-{0,105,555,1005,2755,5505,13505},0),2)+LOOKUP(J$2/12,{0,1500.001,4500.001,9000.001,35000.001,55000.001,80000.001},{0.03,0.1,0.2,0.25,0.3,0.35,0.45})*J$2-LOOKUP(J$2/12,{0,1500.001,4500.001,9000.001,35000.001,55000.001,80000.001},{0,105,555,1005,2755,5505,13505})</f>
        <v>283482</v>
      </c>
      <c r="K106" s="27">
        <f>12*ROUND(MAX(($B106-3500)*{0.03,0.1,0.2,0.25,0.3,0.35,0.45}-{0,105,555,1005,2755,5505,13505},0),2)+LOOKUP(K$2/12,{0,1500.001,4500.001,9000.001,35000.001,55000.001,80000.001},{0.03,0.1,0.2,0.25,0.3,0.35,0.45})*K$2-LOOKUP(K$2/12,{0,1500.001,4500.001,9000.001,35000.001,55000.001,80000.001},{0,105,555,1005,2755,5505,13505})</f>
        <v>283488</v>
      </c>
      <c r="L106" s="27">
        <f>12*ROUND(MAX(($B106-3500)*{0.03,0.1,0.2,0.25,0.3,0.35,0.45}-{0,105,555,1005,2755,5505,13505},0),2)+LOOKUP(L$2/12,{0,1500.001,4500.001,9000.001,35000.001,55000.001,80000.001},{0.03,0.1,0.2,0.25,0.3,0.35,0.45})*L$2-LOOKUP(L$2/12,{0,1500.001,4500.001,9000.001,35000.001,55000.001,80000.001},{0,105,555,1005,2755,5505,13505})</f>
        <v>283494</v>
      </c>
      <c r="M106" s="13">
        <f>12*ROUND(MAX(($B106-3500)*{0.03,0.1,0.2,0.25,0.3,0.35,0.45}-{0,105,555,1005,2755,5505,13505},0),2)+LOOKUP(M$2/12,{0,1500.001,4500.001,9000.001,35000.001,55000.001,80000.001},{0.03,0.1,0.2,0.25,0.3,0.35,0.45})*M$2-LOOKUP(M$2/12,{0,1500.001,4500.001,9000.001,35000.001,55000.001,80000.001},{0,105,555,1005,2755,5505,13505})</f>
        <v>283500</v>
      </c>
      <c r="N106" s="27">
        <f>12*ROUND(MAX(($B106-3500)*{0.03,0.1,0.2,0.25,0.3,0.35,0.45}-{0,105,555,1005,2755,5505,13505},0),2)+LOOKUP(N$2/12,{0,1500.001,4500.001,9000.001,35000.001,55000.001,80000.001},{0.03,0.1,0.2,0.25,0.3,0.35,0.45})*N$2-LOOKUP(N$2/12,{0,1500.001,4500.001,9000.001,35000.001,55000.001,80000.001},{0,105,555,1005,2755,5505,13505})</f>
        <v>283515</v>
      </c>
      <c r="O106" s="27">
        <f>12*ROUND(MAX(($B106-3500)*{0.03,0.1,0.2,0.25,0.3,0.35,0.45}-{0,105,555,1005,2755,5505,13505},0),2)+LOOKUP(O$2/12,{0,1500.001,4500.001,9000.001,35000.001,55000.001,80000.001},{0.03,0.1,0.2,0.25,0.3,0.35,0.45})*O$2-LOOKUP(O$2/12,{0,1500.001,4500.001,9000.001,35000.001,55000.001,80000.001},{0,105,555,1005,2755,5505,13505})</f>
        <v>283530</v>
      </c>
      <c r="P106" s="27">
        <f>12*ROUND(MAX(($B106-3500)*{0.03,0.1,0.2,0.25,0.3,0.35,0.45}-{0,105,555,1005,2755,5505,13505},0),2)+LOOKUP(P$2/12,{0,1500.001,4500.001,9000.001,35000.001,55000.001,80000.001},{0.03,0.1,0.2,0.25,0.3,0.35,0.45})*P$2-LOOKUP(P$2/12,{0,1500.001,4500.001,9000.001,35000.001,55000.001,80000.001},{0,105,555,1005,2755,5505,13505})</f>
        <v>283545</v>
      </c>
      <c r="Q106" s="27">
        <f>12*ROUND(MAX(($B106-3500)*{0.03,0.1,0.2,0.25,0.3,0.35,0.45}-{0,105,555,1005,2755,5505,13505},0),2)+LOOKUP(Q$2/12,{0,1500.001,4500.001,9000.001,35000.001,55000.001,80000.001},{0.03,0.1,0.2,0.25,0.3,0.35,0.45})*Q$2-LOOKUP(Q$2/12,{0,1500.001,4500.001,9000.001,35000.001,55000.001,80000.001},{0,105,555,1005,2755,5505,13505})</f>
        <v>283560</v>
      </c>
      <c r="R106" s="27">
        <f>12*ROUND(MAX(($B106-3500)*{0.03,0.1,0.2,0.25,0.3,0.35,0.45}-{0,105,555,1005,2755,5505,13505},0),2)+LOOKUP(R$2/12,{0,1500.001,4500.001,9000.001,35000.001,55000.001,80000.001},{0.03,0.1,0.2,0.25,0.3,0.35,0.45})*R$2-LOOKUP(R$2/12,{0,1500.001,4500.001,9000.001,35000.001,55000.001,80000.001},{0,105,555,1005,2755,5505,13505})</f>
        <v>283575</v>
      </c>
      <c r="S106" s="27">
        <f>12*ROUND(MAX(($B106-3500)*{0.03,0.1,0.2,0.25,0.3,0.35,0.45}-{0,105,555,1005,2755,5505,13505},0),2)+LOOKUP(S$2/12,{0,1500.001,4500.001,9000.001,35000.001,55000.001,80000.001},{0.03,0.1,0.2,0.25,0.3,0.35,0.45})*S$2-LOOKUP(S$2/12,{0,1500.001,4500.001,9000.001,35000.001,55000.001,80000.001},{0,105,555,1005,2755,5505,13505})</f>
        <v>283590</v>
      </c>
      <c r="T106" s="2">
        <f>12*ROUND(MAX(($B106-3500)*{0.03,0.1,0.2,0.25,0.3,0.35,0.45}-{0,105,555,1005,2755,5505,13505},0),2)+LOOKUP(T$2/12,{0,1500.001,4500.001,9000.001,35000.001,55000.001,80000.001},{0.03,0.1,0.2,0.25,0.3,0.35,0.45})*T$2-LOOKUP(T$2/12,{0,1500.001,4500.001,9000.001,35000.001,55000.001,80000.001},{0,105,555,1005,2755,5505,13505})</f>
        <v>283605</v>
      </c>
      <c r="U106" s="2">
        <f>12*ROUND(MAX(($B106-3500)*{0.03,0.1,0.2,0.25,0.3,0.35,0.45}-{0,105,555,1005,2755,5505,13505},0),2)+LOOKUP(U$2/12,{0,1500.001,4500.001,9000.001,35000.001,55000.001,80000.001},{0.03,0.1,0.2,0.25,0.3,0.35,0.45})*U$2-LOOKUP(U$2/12,{0,1500.001,4500.001,9000.001,35000.001,55000.001,80000.001},{0,105,555,1005,2755,5505,13505})</f>
        <v>283620</v>
      </c>
      <c r="V106" s="2">
        <f>12*ROUND(MAX(($B106-3500)*{0.03,0.1,0.2,0.25,0.3,0.35,0.45}-{0,105,555,1005,2755,5505,13505},0),2)+LOOKUP(V$2/12,{0,1500.001,4500.001,9000.001,35000.001,55000.001,80000.001},{0.03,0.1,0.2,0.25,0.3,0.35,0.45})*V$2-LOOKUP(V$2/12,{0,1500.001,4500.001,9000.001,35000.001,55000.001,80000.001},{0,105,555,1005,2755,5505,13505})</f>
        <v>283635</v>
      </c>
      <c r="W106" s="2">
        <f>12*ROUND(MAX(($B106-3500)*{0.03,0.1,0.2,0.25,0.3,0.35,0.45}-{0,105,555,1005,2755,5505,13505},0),2)+LOOKUP(W$2/12,{0,1500.001,4500.001,9000.001,35000.001,55000.001,80000.001},{0.03,0.1,0.2,0.25,0.3,0.35,0.45})*W$2-LOOKUP(W$2/12,{0,1500.001,4500.001,9000.001,35000.001,55000.001,80000.001},{0,105,555,1005,2755,5505,13505})</f>
        <v>283650</v>
      </c>
      <c r="X106" s="2">
        <f>12*ROUND(MAX(($B106-3500)*{0.03,0.1,0.2,0.25,0.3,0.35,0.45}-{0,105,555,1005,2755,5505,13505},0),2)+LOOKUP(X$2/12,{0,1500.001,4500.001,9000.001,35000.001,55000.001,80000.001},{0.03,0.1,0.2,0.25,0.3,0.35,0.45})*X$2-LOOKUP(X$2/12,{0,1500.001,4500.001,9000.001,35000.001,55000.001,80000.001},{0,105,555,1005,2755,5505,13505})</f>
        <v>283665</v>
      </c>
      <c r="Y106" s="2">
        <f>12*ROUND(MAX(($B106-3500)*{0.03,0.1,0.2,0.25,0.3,0.35,0.45}-{0,105,555,1005,2755,5505,13505},0),2)+LOOKUP(Y$2/12,{0,1500.001,4500.001,9000.001,35000.001,55000.001,80000.001},{0.03,0.1,0.2,0.25,0.3,0.35,0.45})*Y$2-LOOKUP(Y$2/12,{0,1500.001,4500.001,9000.001,35000.001,55000.001,80000.001},{0,105,555,1005,2755,5505,13505})</f>
        <v>283680</v>
      </c>
      <c r="Z106" s="2">
        <f>12*ROUND(MAX(($B106-3500)*{0.03,0.1,0.2,0.25,0.3,0.35,0.45}-{0,105,555,1005,2755,5505,13505},0),2)+LOOKUP(Z$2/12,{0,1500.001,4500.001,9000.001,35000.001,55000.001,80000.001},{0.03,0.1,0.2,0.25,0.3,0.35,0.45})*Z$2-LOOKUP(Z$2/12,{0,1500.001,4500.001,9000.001,35000.001,55000.001,80000.001},{0,105,555,1005,2755,5505,13505})</f>
        <v>283695</v>
      </c>
      <c r="AA106" s="2">
        <f>12*ROUND(MAX(($B106-3500)*{0.03,0.1,0.2,0.25,0.3,0.35,0.45}-{0,105,555,1005,2755,5505,13505},0),2)+LOOKUP(AA$2/12,{0,1500.001,4500.001,9000.001,35000.001,55000.001,80000.001},{0.03,0.1,0.2,0.25,0.3,0.35,0.45})*AA$2-LOOKUP(AA$2/12,{0,1500.001,4500.001,9000.001,35000.001,55000.001,80000.001},{0,105,555,1005,2755,5505,13505})</f>
        <v>283710</v>
      </c>
      <c r="AB106" s="2">
        <f>12*ROUND(MAX(($B106-3500)*{0.03,0.1,0.2,0.25,0.3,0.35,0.45}-{0,105,555,1005,2755,5505,13505},0),2)+LOOKUP(AB$2/12,{0,1500.001,4500.001,9000.001,35000.001,55000.001,80000.001},{0.03,0.1,0.2,0.25,0.3,0.35,0.45})*AB$2-LOOKUP(AB$2/12,{0,1500.001,4500.001,9000.001,35000.001,55000.001,80000.001},{0,105,555,1005,2755,5505,13505})</f>
        <v>283725</v>
      </c>
      <c r="AC106" s="12">
        <f>12*ROUND(MAX(($B106-3500)*{0.03,0.1,0.2,0.25,0.3,0.35,0.45}-{0,105,555,1005,2755,5505,13505},0),2)+LOOKUP(AC$2/12,{0,1500.001,4500.001,9000.001,35000.001,55000.001,80000.001},{0.03,0.1,0.2,0.25,0.3,0.35,0.45})*AC$2-LOOKUP(AC$2/12,{0,1500.001,4500.001,9000.001,35000.001,55000.001,80000.001},{0,105,555,1005,2755,5505,13505})</f>
        <v>283740</v>
      </c>
      <c r="AD106" s="2">
        <f>12*ROUND(MAX(($B106-3500)*{0.03,0.1,0.2,0.25,0.3,0.35,0.45}-{0,105,555,1005,2755,5505,13505},0),2)+LOOKUP(AD$2/12,{0,1500.001,4500.001,9000.001,35000.001,55000.001,80000.001},{0.03,0.1,0.2,0.25,0.3,0.35,0.45})*AD$2-LOOKUP(AD$2/12,{0,1500.001,4500.001,9000.001,35000.001,55000.001,80000.001},{0,105,555,1005,2755,5505,13505})</f>
        <v>283770</v>
      </c>
      <c r="AE106" s="2">
        <f>12*ROUND(MAX(($B106-3500)*{0.03,0.1,0.2,0.25,0.3,0.35,0.45}-{0,105,555,1005,2755,5505,13505},0),2)+LOOKUP(AE$2/12,{0,1500.001,4500.001,9000.001,35000.001,55000.001,80000.001},{0.03,0.1,0.2,0.25,0.3,0.35,0.45})*AE$2-LOOKUP(AE$2/12,{0,1500.001,4500.001,9000.001,35000.001,55000.001,80000.001},{0,105,555,1005,2755,5505,13505})</f>
        <v>283800</v>
      </c>
      <c r="AF106" s="2">
        <f>12*ROUND(MAX(($B106-3500)*{0.03,0.1,0.2,0.25,0.3,0.35,0.45}-{0,105,555,1005,2755,5505,13505},0),2)+LOOKUP(AF$2/12,{0,1500.001,4500.001,9000.001,35000.001,55000.001,80000.001},{0.03,0.1,0.2,0.25,0.3,0.35,0.45})*AF$2-LOOKUP(AF$2/12,{0,1500.001,4500.001,9000.001,35000.001,55000.001,80000.001},{0,105,555,1005,2755,5505,13505})</f>
        <v>283830</v>
      </c>
      <c r="AG106" s="2">
        <f>12*ROUND(MAX(($B106-3500)*{0.03,0.1,0.2,0.25,0.3,0.35,0.45}-{0,105,555,1005,2755,5505,13505},0),2)+LOOKUP(AG$2/12,{0,1500.001,4500.001,9000.001,35000.001,55000.001,80000.001},{0.03,0.1,0.2,0.25,0.3,0.35,0.45})*AG$2-LOOKUP(AG$2/12,{0,1500.001,4500.001,9000.001,35000.001,55000.001,80000.001},{0,105,555,1005,2755,5505,13505})</f>
        <v>283860</v>
      </c>
      <c r="AH106" s="2">
        <f>12*ROUND(MAX(($B106-3500)*{0.03,0.1,0.2,0.25,0.3,0.35,0.45}-{0,105,555,1005,2755,5505,13505},0),2)+LOOKUP(AH$2/12,{0,1500.001,4500.001,9000.001,35000.001,55000.001,80000.001},{0.03,0.1,0.2,0.25,0.3,0.35,0.45})*AH$2-LOOKUP(AH$2/12,{0,1500.001,4500.001,9000.001,35000.001,55000.001,80000.001},{0,105,555,1005,2755,5505,13505})</f>
        <v>283890</v>
      </c>
      <c r="AI106" s="2">
        <f>12*ROUND(MAX(($B106-3500)*{0.03,0.1,0.2,0.25,0.3,0.35,0.45}-{0,105,555,1005,2755,5505,13505},0),2)+LOOKUP(AI$2/12,{0,1500.001,4500.001,9000.001,35000.001,55000.001,80000.001},{0.03,0.1,0.2,0.25,0.3,0.35,0.45})*AI$2-LOOKUP(AI$2/12,{0,1500.001,4500.001,9000.001,35000.001,55000.001,80000.001},{0,105,555,1005,2755,5505,13505})</f>
        <v>283920</v>
      </c>
      <c r="AJ106" s="2">
        <f>12*ROUND(MAX(($B106-3500)*{0.03,0.1,0.2,0.25,0.3,0.35,0.45}-{0,105,555,1005,2755,5505,13505},0),2)+LOOKUP(AJ$2/12,{0,1500.001,4500.001,9000.001,35000.001,55000.001,80000.001},{0.03,0.1,0.2,0.25,0.3,0.35,0.45})*AJ$2-LOOKUP(AJ$2/12,{0,1500.001,4500.001,9000.001,35000.001,55000.001,80000.001},{0,105,555,1005,2755,5505,13505})</f>
        <v>283950</v>
      </c>
      <c r="AK106" s="2">
        <f>12*ROUND(MAX(($B106-3500)*{0.03,0.1,0.2,0.25,0.3,0.35,0.45}-{0,105,555,1005,2755,5505,13505},0),2)+LOOKUP(AK$2/12,{0,1500.001,4500.001,9000.001,35000.001,55000.001,80000.001},{0.03,0.1,0.2,0.25,0.3,0.35,0.45})*AK$2-LOOKUP(AK$2/12,{0,1500.001,4500.001,9000.001,35000.001,55000.001,80000.001},{0,105,555,1005,2755,5505,13505})</f>
        <v>283980</v>
      </c>
      <c r="AL106" s="2">
        <f>12*ROUND(MAX(($B106-3500)*{0.03,0.1,0.2,0.25,0.3,0.35,0.45}-{0,105,555,1005,2755,5505,13505},0),2)+LOOKUP(AL$2/12,{0,1500.001,4500.001,9000.001,35000.001,55000.001,80000.001},{0.03,0.1,0.2,0.25,0.3,0.35,0.45})*AL$2-LOOKUP(AL$2/12,{0,1500.001,4500.001,9000.001,35000.001,55000.001,80000.001},{0,105,555,1005,2755,5505,13505})</f>
        <v>285235</v>
      </c>
      <c r="AM106" s="2">
        <f>12*ROUND(MAX(($B106-3500)*{0.03,0.1,0.2,0.25,0.3,0.35,0.45}-{0,105,555,1005,2755,5505,13505},0),2)+LOOKUP(AM$2/12,{0,1500.001,4500.001,9000.001,35000.001,55000.001,80000.001},{0.03,0.1,0.2,0.25,0.3,0.35,0.45})*AM$2-LOOKUP(AM$2/12,{0,1500.001,4500.001,9000.001,35000.001,55000.001,80000.001},{0,105,555,1005,2755,5505,13505})</f>
        <v>285335</v>
      </c>
      <c r="AN106" s="2">
        <f>12*ROUND(MAX(($B106-3500)*{0.03,0.1,0.2,0.25,0.3,0.35,0.45}-{0,105,555,1005,2755,5505,13505},0),2)+LOOKUP(AN$2/12,{0,1500.001,4500.001,9000.001,35000.001,55000.001,80000.001},{0.03,0.1,0.2,0.25,0.3,0.35,0.45})*AN$2-LOOKUP(AN$2/12,{0,1500.001,4500.001,9000.001,35000.001,55000.001,80000.001},{0,105,555,1005,2755,5505,13505})</f>
        <v>285535</v>
      </c>
      <c r="AO106" s="2">
        <f>12*ROUND(MAX(($B106-3500)*{0.03,0.1,0.2,0.25,0.3,0.35,0.45}-{0,105,555,1005,2755,5505,13505},0),2)+LOOKUP(AO$2/12,{0,1500.001,4500.001,9000.001,35000.001,55000.001,80000.001},{0.03,0.1,0.2,0.25,0.3,0.35,0.45})*AO$2-LOOKUP(AO$2/12,{0,1500.001,4500.001,9000.001,35000.001,55000.001,80000.001},{0,105,555,1005,2755,5505,13505})</f>
        <v>285735</v>
      </c>
      <c r="AP106" s="2">
        <f>12*ROUND(MAX(($B106-3500)*{0.03,0.1,0.2,0.25,0.3,0.35,0.45}-{0,105,555,1005,2755,5505,13505},0),2)+LOOKUP(AP$2/12,{0,1500.001,4500.001,9000.001,35000.001,55000.001,80000.001},{0.03,0.1,0.2,0.25,0.3,0.35,0.45})*AP$2-LOOKUP(AP$2/12,{0,1500.001,4500.001,9000.001,35000.001,55000.001,80000.001},{0,105,555,1005,2755,5505,13505})</f>
        <v>285935</v>
      </c>
      <c r="AQ106" s="2">
        <f>12*ROUND(MAX(($B106-3500)*{0.03,0.1,0.2,0.25,0.3,0.35,0.45}-{0,105,555,1005,2755,5505,13505},0),2)+LOOKUP(AQ$2/12,{0,1500.001,4500.001,9000.001,35000.001,55000.001,80000.001},{0.03,0.1,0.2,0.25,0.3,0.35,0.45})*AQ$2-LOOKUP(AQ$2/12,{0,1500.001,4500.001,9000.001,35000.001,55000.001,80000.001},{0,105,555,1005,2755,5505,13505})</f>
        <v>286135</v>
      </c>
      <c r="AR106" s="2">
        <f>12*ROUND(MAX(($B106-3500)*{0.03,0.1,0.2,0.25,0.3,0.35,0.45}-{0,105,555,1005,2755,5505,13505},0),2)+LOOKUP(AR$2/12,{0,1500.001,4500.001,9000.001,35000.001,55000.001,80000.001},{0.03,0.1,0.2,0.25,0.3,0.35,0.45})*AR$2-LOOKUP(AR$2/12,{0,1500.001,4500.001,9000.001,35000.001,55000.001,80000.001},{0,105,555,1005,2755,5505,13505})</f>
        <v>286335</v>
      </c>
      <c r="AS106" s="2">
        <f>12*ROUND(MAX(($B106-3500)*{0.03,0.1,0.2,0.25,0.3,0.35,0.45}-{0,105,555,1005,2755,5505,13505},0),2)+LOOKUP(AS$2/12,{0,1500.001,4500.001,9000.001,35000.001,55000.001,80000.001},{0.03,0.1,0.2,0.25,0.3,0.35,0.45})*AS$2-LOOKUP(AS$2/12,{0,1500.001,4500.001,9000.001,35000.001,55000.001,80000.001},{0,105,555,1005,2755,5505,13505})</f>
        <v>286835</v>
      </c>
      <c r="AT106" s="12">
        <f>12*ROUND(MAX(($B106-3500)*{0.03,0.1,0.2,0.25,0.3,0.35,0.45}-{0,105,555,1005,2755,5505,13505},0),2)+LOOKUP(AT$2/12,{0,1500.001,4500.001,9000.001,35000.001,55000.001,80000.001},{0.03,0.1,0.2,0.25,0.3,0.35,0.45})*AT$2-LOOKUP(AT$2/12,{0,1500.001,4500.001,9000.001,35000.001,55000.001,80000.001},{0,105,555,1005,2755,5505,13505})</f>
        <v>287335</v>
      </c>
      <c r="AU106" s="2">
        <f>12*ROUND(MAX(($B106-3500)*{0.03,0.1,0.2,0.25,0.3,0.35,0.45}-{0,105,555,1005,2755,5505,13505},0),2)+LOOKUP(AU$2/12,{0,1500.001,4500.001,9000.001,35000.001,55000.001,80000.001},{0.03,0.1,0.2,0.25,0.3,0.35,0.45})*AU$2-LOOKUP(AU$2/12,{0,1500.001,4500.001,9000.001,35000.001,55000.001,80000.001},{0,105,555,1005,2755,5505,13505})</f>
        <v>287835</v>
      </c>
      <c r="AV106" s="2">
        <f>12*ROUND(MAX(($B106-3500)*{0.03,0.1,0.2,0.25,0.3,0.35,0.45}-{0,105,555,1005,2755,5505,13505},0),2)+LOOKUP(AV$2/12,{0,1500.001,4500.001,9000.001,35000.001,55000.001,80000.001},{0.03,0.1,0.2,0.25,0.3,0.35,0.45})*AV$2-LOOKUP(AV$2/12,{0,1500.001,4500.001,9000.001,35000.001,55000.001,80000.001},{0,105,555,1005,2755,5505,13505})</f>
        <v>288335</v>
      </c>
      <c r="AW106" s="2">
        <f>12*ROUND(MAX(($B106-3500)*{0.03,0.1,0.2,0.25,0.3,0.35,0.45}-{0,105,555,1005,2755,5505,13505},0),2)+LOOKUP(AW$2/12,{0,1500.001,4500.001,9000.001,35000.001,55000.001,80000.001},{0.03,0.1,0.2,0.25,0.3,0.35,0.45})*AW$2-LOOKUP(AW$2/12,{0,1500.001,4500.001,9000.001,35000.001,55000.001,80000.001},{0,105,555,1005,2755,5505,13505})</f>
        <v>293885</v>
      </c>
      <c r="AX106" s="2">
        <f>12*ROUND(MAX(($B106-3500)*{0.03,0.1,0.2,0.25,0.3,0.35,0.45}-{0,105,555,1005,2755,5505,13505},0),2)+LOOKUP(AX$2/12,{0,1500.001,4500.001,9000.001,35000.001,55000.001,80000.001},{0.03,0.1,0.2,0.25,0.3,0.35,0.45})*AX$2-LOOKUP(AX$2/12,{0,1500.001,4500.001,9000.001,35000.001,55000.001,80000.001},{0,105,555,1005,2755,5505,13505})</f>
        <v>294885</v>
      </c>
      <c r="AY106" s="2">
        <f>12*ROUND(MAX(($B106-3500)*{0.03,0.1,0.2,0.25,0.3,0.35,0.45}-{0,105,555,1005,2755,5505,13505},0),2)+LOOKUP(AY$2/12,{0,1500.001,4500.001,9000.001,35000.001,55000.001,80000.001},{0.03,0.1,0.2,0.25,0.3,0.35,0.45})*AY$2-LOOKUP(AY$2/12,{0,1500.001,4500.001,9000.001,35000.001,55000.001,80000.001},{0,105,555,1005,2755,5505,13505})</f>
        <v>295885</v>
      </c>
      <c r="AZ106" s="2">
        <f>12*ROUND(MAX(($B106-3500)*{0.03,0.1,0.2,0.25,0.3,0.35,0.45}-{0,105,555,1005,2755,5505,13505},0),2)+LOOKUP(AZ$2/12,{0,1500.001,4500.001,9000.001,35000.001,55000.001,80000.001},{0.03,0.1,0.2,0.25,0.3,0.35,0.45})*AZ$2-LOOKUP(AZ$2/12,{0,1500.001,4500.001,9000.001,35000.001,55000.001,80000.001},{0,105,555,1005,2755,5505,13505})</f>
        <v>296885</v>
      </c>
      <c r="BA106" s="2">
        <f>12*ROUND(MAX(($B106-3500)*{0.03,0.1,0.2,0.25,0.3,0.35,0.45}-{0,105,555,1005,2755,5505,13505},0),2)+LOOKUP(BA$2/12,{0,1500.001,4500.001,9000.001,35000.001,55000.001,80000.001},{0.03,0.1,0.2,0.25,0.3,0.35,0.45})*BA$2-LOOKUP(BA$2/12,{0,1500.001,4500.001,9000.001,35000.001,55000.001,80000.001},{0,105,555,1005,2755,5505,13505})</f>
        <v>297885</v>
      </c>
      <c r="BB106" s="2">
        <f>12*ROUND(MAX(($B106-3500)*{0.03,0.1,0.2,0.25,0.3,0.35,0.45}-{0,105,555,1005,2755,5505,13505},0),2)+LOOKUP(BB$2/12,{0,1500.001,4500.001,9000.001,35000.001,55000.001,80000.001},{0.03,0.1,0.2,0.25,0.3,0.35,0.45})*BB$2-LOOKUP(BB$2/12,{0,1500.001,4500.001,9000.001,35000.001,55000.001,80000.001},{0,105,555,1005,2755,5505,13505})</f>
        <v>298885</v>
      </c>
      <c r="BC106" s="2">
        <f>12*ROUND(MAX(($B106-3500)*{0.03,0.1,0.2,0.25,0.3,0.35,0.45}-{0,105,555,1005,2755,5505,13505},0),2)+LOOKUP(BC$2/12,{0,1500.001,4500.001,9000.001,35000.001,55000.001,80000.001},{0.03,0.1,0.2,0.25,0.3,0.35,0.45})*BC$2-LOOKUP(BC$2/12,{0,1500.001,4500.001,9000.001,35000.001,55000.001,80000.001},{0,105,555,1005,2755,5505,13505})</f>
        <v>299885</v>
      </c>
      <c r="BD106" s="2">
        <f>12*ROUND(MAX(($B106-3500)*{0.03,0.1,0.2,0.25,0.3,0.35,0.45}-{0,105,555,1005,2755,5505,13505},0),2)+LOOKUP(BD$2/12,{0,1500.001,4500.001,9000.001,35000.001,55000.001,80000.001},{0.03,0.1,0.2,0.25,0.3,0.35,0.45})*BD$2-LOOKUP(BD$2/12,{0,1500.001,4500.001,9000.001,35000.001,55000.001,80000.001},{0,105,555,1005,2755,5505,13505})</f>
        <v>300885</v>
      </c>
      <c r="BE106" s="2">
        <f>12*ROUND(MAX(($B106-3500)*{0.03,0.1,0.2,0.25,0.3,0.35,0.45}-{0,105,555,1005,2755,5505,13505},0),2)+LOOKUP(BE$2/12,{0,1500.001,4500.001,9000.001,35000.001,55000.001,80000.001},{0.03,0.1,0.2,0.25,0.3,0.35,0.45})*BE$2-LOOKUP(BE$2/12,{0,1500.001,4500.001,9000.001,35000.001,55000.001,80000.001},{0,105,555,1005,2755,5505,13505})</f>
        <v>301885</v>
      </c>
      <c r="BF106" s="2">
        <f>12*ROUND(MAX(($B106-3500)*{0.03,0.1,0.2,0.25,0.3,0.35,0.45}-{0,105,555,1005,2755,5505,13505},0),2)+LOOKUP(BF$2/12,{0,1500.001,4500.001,9000.001,35000.001,55000.001,80000.001},{0.03,0.1,0.2,0.25,0.3,0.35,0.45})*BF$2-LOOKUP(BF$2/12,{0,1500.001,4500.001,9000.001,35000.001,55000.001,80000.001},{0,105,555,1005,2755,5505,13505})</f>
        <v>302885</v>
      </c>
    </row>
    <row r="107" spans="1:58">
      <c r="A107" s="21"/>
      <c r="B107" s="22">
        <v>88000</v>
      </c>
      <c r="C107" s="27">
        <f>12*ROUND(MAX(($B107-3500)*{0.03,0.1,0.2,0.25,0.3,0.35,0.45}-{0,105,555,1005,2755,5505,13505},0),2)+LOOKUP(C$2/12,{0,1500.001,4500.001,9000.001,35000.001,55000.001,80000.001},{0.03,0.1,0.2,0.25,0.3,0.35,0.45})*C$2-LOOKUP(C$2/12,{0,1500.001,4500.001,9000.001,35000.001,55000.001,80000.001},{0,105,555,1005,2755,5505,13505})</f>
        <v>294240</v>
      </c>
      <c r="D107" s="27">
        <f>12*ROUND(MAX(($B107-3500)*{0.03,0.1,0.2,0.25,0.3,0.35,0.45}-{0,105,555,1005,2755,5505,13505},0),2)+LOOKUP(D$2/12,{0,1500.001,4500.001,9000.001,35000.001,55000.001,80000.001},{0.03,0.1,0.2,0.25,0.3,0.35,0.45})*D$2-LOOKUP(D$2/12,{0,1500.001,4500.001,9000.001,35000.001,55000.001,80000.001},{0,105,555,1005,2755,5505,13505})</f>
        <v>294246</v>
      </c>
      <c r="E107" s="27">
        <f>12*ROUND(MAX(($B107-3500)*{0.03,0.1,0.2,0.25,0.3,0.35,0.45}-{0,105,555,1005,2755,5505,13505},0),2)+LOOKUP(E$2/12,{0,1500.001,4500.001,9000.001,35000.001,55000.001,80000.001},{0.03,0.1,0.2,0.25,0.3,0.35,0.45})*E$2-LOOKUP(E$2/12,{0,1500.001,4500.001,9000.001,35000.001,55000.001,80000.001},{0,105,555,1005,2755,5505,13505})</f>
        <v>294252</v>
      </c>
      <c r="F107" s="27">
        <f>12*ROUND(MAX(($B107-3500)*{0.03,0.1,0.2,0.25,0.3,0.35,0.45}-{0,105,555,1005,2755,5505,13505},0),2)+LOOKUP(F$2/12,{0,1500.001,4500.001,9000.001,35000.001,55000.001,80000.001},{0.03,0.1,0.2,0.25,0.3,0.35,0.45})*F$2-LOOKUP(F$2/12,{0,1500.001,4500.001,9000.001,35000.001,55000.001,80000.001},{0,105,555,1005,2755,5505,13505})</f>
        <v>294258</v>
      </c>
      <c r="G107" s="27">
        <f>12*ROUND(MAX(($B107-3500)*{0.03,0.1,0.2,0.25,0.3,0.35,0.45}-{0,105,555,1005,2755,5505,13505},0),2)+LOOKUP(G$2/12,{0,1500.001,4500.001,9000.001,35000.001,55000.001,80000.001},{0.03,0.1,0.2,0.25,0.3,0.35,0.45})*G$2-LOOKUP(G$2/12,{0,1500.001,4500.001,9000.001,35000.001,55000.001,80000.001},{0,105,555,1005,2755,5505,13505})</f>
        <v>294264</v>
      </c>
      <c r="H107" s="27">
        <f>12*ROUND(MAX(($B107-3500)*{0.03,0.1,0.2,0.25,0.3,0.35,0.45}-{0,105,555,1005,2755,5505,13505},0),2)+LOOKUP(H$2/12,{0,1500.001,4500.001,9000.001,35000.001,55000.001,80000.001},{0.03,0.1,0.2,0.25,0.3,0.35,0.45})*H$2-LOOKUP(H$2/12,{0,1500.001,4500.001,9000.001,35000.001,55000.001,80000.001},{0,105,555,1005,2755,5505,13505})</f>
        <v>294270</v>
      </c>
      <c r="I107" s="27">
        <f>12*ROUND(MAX(($B107-3500)*{0.03,0.1,0.2,0.25,0.3,0.35,0.45}-{0,105,555,1005,2755,5505,13505},0),2)+LOOKUP(I$2/12,{0,1500.001,4500.001,9000.001,35000.001,55000.001,80000.001},{0.03,0.1,0.2,0.25,0.3,0.35,0.45})*I$2-LOOKUP(I$2/12,{0,1500.001,4500.001,9000.001,35000.001,55000.001,80000.001},{0,105,555,1005,2755,5505,13505})</f>
        <v>294276</v>
      </c>
      <c r="J107" s="27">
        <f>12*ROUND(MAX(($B107-3500)*{0.03,0.1,0.2,0.25,0.3,0.35,0.45}-{0,105,555,1005,2755,5505,13505},0),2)+LOOKUP(J$2/12,{0,1500.001,4500.001,9000.001,35000.001,55000.001,80000.001},{0.03,0.1,0.2,0.25,0.3,0.35,0.45})*J$2-LOOKUP(J$2/12,{0,1500.001,4500.001,9000.001,35000.001,55000.001,80000.001},{0,105,555,1005,2755,5505,13505})</f>
        <v>294282</v>
      </c>
      <c r="K107" s="27">
        <f>12*ROUND(MAX(($B107-3500)*{0.03,0.1,0.2,0.25,0.3,0.35,0.45}-{0,105,555,1005,2755,5505,13505},0),2)+LOOKUP(K$2/12,{0,1500.001,4500.001,9000.001,35000.001,55000.001,80000.001},{0.03,0.1,0.2,0.25,0.3,0.35,0.45})*K$2-LOOKUP(K$2/12,{0,1500.001,4500.001,9000.001,35000.001,55000.001,80000.001},{0,105,555,1005,2755,5505,13505})</f>
        <v>294288</v>
      </c>
      <c r="L107" s="27">
        <f>12*ROUND(MAX(($B107-3500)*{0.03,0.1,0.2,0.25,0.3,0.35,0.45}-{0,105,555,1005,2755,5505,13505},0),2)+LOOKUP(L$2/12,{0,1500.001,4500.001,9000.001,35000.001,55000.001,80000.001},{0.03,0.1,0.2,0.25,0.3,0.35,0.45})*L$2-LOOKUP(L$2/12,{0,1500.001,4500.001,9000.001,35000.001,55000.001,80000.001},{0,105,555,1005,2755,5505,13505})</f>
        <v>294294</v>
      </c>
      <c r="M107" s="13">
        <f>12*ROUND(MAX(($B107-3500)*{0.03,0.1,0.2,0.25,0.3,0.35,0.45}-{0,105,555,1005,2755,5505,13505},0),2)+LOOKUP(M$2/12,{0,1500.001,4500.001,9000.001,35000.001,55000.001,80000.001},{0.03,0.1,0.2,0.25,0.3,0.35,0.45})*M$2-LOOKUP(M$2/12,{0,1500.001,4500.001,9000.001,35000.001,55000.001,80000.001},{0,105,555,1005,2755,5505,13505})</f>
        <v>294300</v>
      </c>
      <c r="N107" s="27">
        <f>12*ROUND(MAX(($B107-3500)*{0.03,0.1,0.2,0.25,0.3,0.35,0.45}-{0,105,555,1005,2755,5505,13505},0),2)+LOOKUP(N$2/12,{0,1500.001,4500.001,9000.001,35000.001,55000.001,80000.001},{0.03,0.1,0.2,0.25,0.3,0.35,0.45})*N$2-LOOKUP(N$2/12,{0,1500.001,4500.001,9000.001,35000.001,55000.001,80000.001},{0,105,555,1005,2755,5505,13505})</f>
        <v>294315</v>
      </c>
      <c r="O107" s="27">
        <f>12*ROUND(MAX(($B107-3500)*{0.03,0.1,0.2,0.25,0.3,0.35,0.45}-{0,105,555,1005,2755,5505,13505},0),2)+LOOKUP(O$2/12,{0,1500.001,4500.001,9000.001,35000.001,55000.001,80000.001},{0.03,0.1,0.2,0.25,0.3,0.35,0.45})*O$2-LOOKUP(O$2/12,{0,1500.001,4500.001,9000.001,35000.001,55000.001,80000.001},{0,105,555,1005,2755,5505,13505})</f>
        <v>294330</v>
      </c>
      <c r="P107" s="27">
        <f>12*ROUND(MAX(($B107-3500)*{0.03,0.1,0.2,0.25,0.3,0.35,0.45}-{0,105,555,1005,2755,5505,13505},0),2)+LOOKUP(P$2/12,{0,1500.001,4500.001,9000.001,35000.001,55000.001,80000.001},{0.03,0.1,0.2,0.25,0.3,0.35,0.45})*P$2-LOOKUP(P$2/12,{0,1500.001,4500.001,9000.001,35000.001,55000.001,80000.001},{0,105,555,1005,2755,5505,13505})</f>
        <v>294345</v>
      </c>
      <c r="Q107" s="27">
        <f>12*ROUND(MAX(($B107-3500)*{0.03,0.1,0.2,0.25,0.3,0.35,0.45}-{0,105,555,1005,2755,5505,13505},0),2)+LOOKUP(Q$2/12,{0,1500.001,4500.001,9000.001,35000.001,55000.001,80000.001},{0.03,0.1,0.2,0.25,0.3,0.35,0.45})*Q$2-LOOKUP(Q$2/12,{0,1500.001,4500.001,9000.001,35000.001,55000.001,80000.001},{0,105,555,1005,2755,5505,13505})</f>
        <v>294360</v>
      </c>
      <c r="R107" s="27">
        <f>12*ROUND(MAX(($B107-3500)*{0.03,0.1,0.2,0.25,0.3,0.35,0.45}-{0,105,555,1005,2755,5505,13505},0),2)+LOOKUP(R$2/12,{0,1500.001,4500.001,9000.001,35000.001,55000.001,80000.001},{0.03,0.1,0.2,0.25,0.3,0.35,0.45})*R$2-LOOKUP(R$2/12,{0,1500.001,4500.001,9000.001,35000.001,55000.001,80000.001},{0,105,555,1005,2755,5505,13505})</f>
        <v>294375</v>
      </c>
      <c r="S107" s="27">
        <f>12*ROUND(MAX(($B107-3500)*{0.03,0.1,0.2,0.25,0.3,0.35,0.45}-{0,105,555,1005,2755,5505,13505},0),2)+LOOKUP(S$2/12,{0,1500.001,4500.001,9000.001,35000.001,55000.001,80000.001},{0.03,0.1,0.2,0.25,0.3,0.35,0.45})*S$2-LOOKUP(S$2/12,{0,1500.001,4500.001,9000.001,35000.001,55000.001,80000.001},{0,105,555,1005,2755,5505,13505})</f>
        <v>294390</v>
      </c>
      <c r="T107" s="2">
        <f>12*ROUND(MAX(($B107-3500)*{0.03,0.1,0.2,0.25,0.3,0.35,0.45}-{0,105,555,1005,2755,5505,13505},0),2)+LOOKUP(T$2/12,{0,1500.001,4500.001,9000.001,35000.001,55000.001,80000.001},{0.03,0.1,0.2,0.25,0.3,0.35,0.45})*T$2-LOOKUP(T$2/12,{0,1500.001,4500.001,9000.001,35000.001,55000.001,80000.001},{0,105,555,1005,2755,5505,13505})</f>
        <v>294405</v>
      </c>
      <c r="U107" s="2">
        <f>12*ROUND(MAX(($B107-3500)*{0.03,0.1,0.2,0.25,0.3,0.35,0.45}-{0,105,555,1005,2755,5505,13505},0),2)+LOOKUP(U$2/12,{0,1500.001,4500.001,9000.001,35000.001,55000.001,80000.001},{0.03,0.1,0.2,0.25,0.3,0.35,0.45})*U$2-LOOKUP(U$2/12,{0,1500.001,4500.001,9000.001,35000.001,55000.001,80000.001},{0,105,555,1005,2755,5505,13505})</f>
        <v>294420</v>
      </c>
      <c r="V107" s="2">
        <f>12*ROUND(MAX(($B107-3500)*{0.03,0.1,0.2,0.25,0.3,0.35,0.45}-{0,105,555,1005,2755,5505,13505},0),2)+LOOKUP(V$2/12,{0,1500.001,4500.001,9000.001,35000.001,55000.001,80000.001},{0.03,0.1,0.2,0.25,0.3,0.35,0.45})*V$2-LOOKUP(V$2/12,{0,1500.001,4500.001,9000.001,35000.001,55000.001,80000.001},{0,105,555,1005,2755,5505,13505})</f>
        <v>294435</v>
      </c>
      <c r="W107" s="2">
        <f>12*ROUND(MAX(($B107-3500)*{0.03,0.1,0.2,0.25,0.3,0.35,0.45}-{0,105,555,1005,2755,5505,13505},0),2)+LOOKUP(W$2/12,{0,1500.001,4500.001,9000.001,35000.001,55000.001,80000.001},{0.03,0.1,0.2,0.25,0.3,0.35,0.45})*W$2-LOOKUP(W$2/12,{0,1500.001,4500.001,9000.001,35000.001,55000.001,80000.001},{0,105,555,1005,2755,5505,13505})</f>
        <v>294450</v>
      </c>
      <c r="X107" s="2">
        <f>12*ROUND(MAX(($B107-3500)*{0.03,0.1,0.2,0.25,0.3,0.35,0.45}-{0,105,555,1005,2755,5505,13505},0),2)+LOOKUP(X$2/12,{0,1500.001,4500.001,9000.001,35000.001,55000.001,80000.001},{0.03,0.1,0.2,0.25,0.3,0.35,0.45})*X$2-LOOKUP(X$2/12,{0,1500.001,4500.001,9000.001,35000.001,55000.001,80000.001},{0,105,555,1005,2755,5505,13505})</f>
        <v>294465</v>
      </c>
      <c r="Y107" s="2">
        <f>12*ROUND(MAX(($B107-3500)*{0.03,0.1,0.2,0.25,0.3,0.35,0.45}-{0,105,555,1005,2755,5505,13505},0),2)+LOOKUP(Y$2/12,{0,1500.001,4500.001,9000.001,35000.001,55000.001,80000.001},{0.03,0.1,0.2,0.25,0.3,0.35,0.45})*Y$2-LOOKUP(Y$2/12,{0,1500.001,4500.001,9000.001,35000.001,55000.001,80000.001},{0,105,555,1005,2755,5505,13505})</f>
        <v>294480</v>
      </c>
      <c r="Z107" s="2">
        <f>12*ROUND(MAX(($B107-3500)*{0.03,0.1,0.2,0.25,0.3,0.35,0.45}-{0,105,555,1005,2755,5505,13505},0),2)+LOOKUP(Z$2/12,{0,1500.001,4500.001,9000.001,35000.001,55000.001,80000.001},{0.03,0.1,0.2,0.25,0.3,0.35,0.45})*Z$2-LOOKUP(Z$2/12,{0,1500.001,4500.001,9000.001,35000.001,55000.001,80000.001},{0,105,555,1005,2755,5505,13505})</f>
        <v>294495</v>
      </c>
      <c r="AA107" s="2">
        <f>12*ROUND(MAX(($B107-3500)*{0.03,0.1,0.2,0.25,0.3,0.35,0.45}-{0,105,555,1005,2755,5505,13505},0),2)+LOOKUP(AA$2/12,{0,1500.001,4500.001,9000.001,35000.001,55000.001,80000.001},{0.03,0.1,0.2,0.25,0.3,0.35,0.45})*AA$2-LOOKUP(AA$2/12,{0,1500.001,4500.001,9000.001,35000.001,55000.001,80000.001},{0,105,555,1005,2755,5505,13505})</f>
        <v>294510</v>
      </c>
      <c r="AB107" s="2">
        <f>12*ROUND(MAX(($B107-3500)*{0.03,0.1,0.2,0.25,0.3,0.35,0.45}-{0,105,555,1005,2755,5505,13505},0),2)+LOOKUP(AB$2/12,{0,1500.001,4500.001,9000.001,35000.001,55000.001,80000.001},{0.03,0.1,0.2,0.25,0.3,0.35,0.45})*AB$2-LOOKUP(AB$2/12,{0,1500.001,4500.001,9000.001,35000.001,55000.001,80000.001},{0,105,555,1005,2755,5505,13505})</f>
        <v>294525</v>
      </c>
      <c r="AC107" s="12">
        <f>12*ROUND(MAX(($B107-3500)*{0.03,0.1,0.2,0.25,0.3,0.35,0.45}-{0,105,555,1005,2755,5505,13505},0),2)+LOOKUP(AC$2/12,{0,1500.001,4500.001,9000.001,35000.001,55000.001,80000.001},{0.03,0.1,0.2,0.25,0.3,0.35,0.45})*AC$2-LOOKUP(AC$2/12,{0,1500.001,4500.001,9000.001,35000.001,55000.001,80000.001},{0,105,555,1005,2755,5505,13505})</f>
        <v>294540</v>
      </c>
      <c r="AD107" s="2">
        <f>12*ROUND(MAX(($B107-3500)*{0.03,0.1,0.2,0.25,0.3,0.35,0.45}-{0,105,555,1005,2755,5505,13505},0),2)+LOOKUP(AD$2/12,{0,1500.001,4500.001,9000.001,35000.001,55000.001,80000.001},{0.03,0.1,0.2,0.25,0.3,0.35,0.45})*AD$2-LOOKUP(AD$2/12,{0,1500.001,4500.001,9000.001,35000.001,55000.001,80000.001},{0,105,555,1005,2755,5505,13505})</f>
        <v>294570</v>
      </c>
      <c r="AE107" s="2">
        <f>12*ROUND(MAX(($B107-3500)*{0.03,0.1,0.2,0.25,0.3,0.35,0.45}-{0,105,555,1005,2755,5505,13505},0),2)+LOOKUP(AE$2/12,{0,1500.001,4500.001,9000.001,35000.001,55000.001,80000.001},{0.03,0.1,0.2,0.25,0.3,0.35,0.45})*AE$2-LOOKUP(AE$2/12,{0,1500.001,4500.001,9000.001,35000.001,55000.001,80000.001},{0,105,555,1005,2755,5505,13505})</f>
        <v>294600</v>
      </c>
      <c r="AF107" s="2">
        <f>12*ROUND(MAX(($B107-3500)*{0.03,0.1,0.2,0.25,0.3,0.35,0.45}-{0,105,555,1005,2755,5505,13505},0),2)+LOOKUP(AF$2/12,{0,1500.001,4500.001,9000.001,35000.001,55000.001,80000.001},{0.03,0.1,0.2,0.25,0.3,0.35,0.45})*AF$2-LOOKUP(AF$2/12,{0,1500.001,4500.001,9000.001,35000.001,55000.001,80000.001},{0,105,555,1005,2755,5505,13505})</f>
        <v>294630</v>
      </c>
      <c r="AG107" s="2">
        <f>12*ROUND(MAX(($B107-3500)*{0.03,0.1,0.2,0.25,0.3,0.35,0.45}-{0,105,555,1005,2755,5505,13505},0),2)+LOOKUP(AG$2/12,{0,1500.001,4500.001,9000.001,35000.001,55000.001,80000.001},{0.03,0.1,0.2,0.25,0.3,0.35,0.45})*AG$2-LOOKUP(AG$2/12,{0,1500.001,4500.001,9000.001,35000.001,55000.001,80000.001},{0,105,555,1005,2755,5505,13505})</f>
        <v>294660</v>
      </c>
      <c r="AH107" s="2">
        <f>12*ROUND(MAX(($B107-3500)*{0.03,0.1,0.2,0.25,0.3,0.35,0.45}-{0,105,555,1005,2755,5505,13505},0),2)+LOOKUP(AH$2/12,{0,1500.001,4500.001,9000.001,35000.001,55000.001,80000.001},{0.03,0.1,0.2,0.25,0.3,0.35,0.45})*AH$2-LOOKUP(AH$2/12,{0,1500.001,4500.001,9000.001,35000.001,55000.001,80000.001},{0,105,555,1005,2755,5505,13505})</f>
        <v>294690</v>
      </c>
      <c r="AI107" s="2">
        <f>12*ROUND(MAX(($B107-3500)*{0.03,0.1,0.2,0.25,0.3,0.35,0.45}-{0,105,555,1005,2755,5505,13505},0),2)+LOOKUP(AI$2/12,{0,1500.001,4500.001,9000.001,35000.001,55000.001,80000.001},{0.03,0.1,0.2,0.25,0.3,0.35,0.45})*AI$2-LOOKUP(AI$2/12,{0,1500.001,4500.001,9000.001,35000.001,55000.001,80000.001},{0,105,555,1005,2755,5505,13505})</f>
        <v>294720</v>
      </c>
      <c r="AJ107" s="2">
        <f>12*ROUND(MAX(($B107-3500)*{0.03,0.1,0.2,0.25,0.3,0.35,0.45}-{0,105,555,1005,2755,5505,13505},0),2)+LOOKUP(AJ$2/12,{0,1500.001,4500.001,9000.001,35000.001,55000.001,80000.001},{0.03,0.1,0.2,0.25,0.3,0.35,0.45})*AJ$2-LOOKUP(AJ$2/12,{0,1500.001,4500.001,9000.001,35000.001,55000.001,80000.001},{0,105,555,1005,2755,5505,13505})</f>
        <v>294750</v>
      </c>
      <c r="AK107" s="2">
        <f>12*ROUND(MAX(($B107-3500)*{0.03,0.1,0.2,0.25,0.3,0.35,0.45}-{0,105,555,1005,2755,5505,13505},0),2)+LOOKUP(AK$2/12,{0,1500.001,4500.001,9000.001,35000.001,55000.001,80000.001},{0.03,0.1,0.2,0.25,0.3,0.35,0.45})*AK$2-LOOKUP(AK$2/12,{0,1500.001,4500.001,9000.001,35000.001,55000.001,80000.001},{0,105,555,1005,2755,5505,13505})</f>
        <v>294780</v>
      </c>
      <c r="AL107" s="2">
        <f>12*ROUND(MAX(($B107-3500)*{0.03,0.1,0.2,0.25,0.3,0.35,0.45}-{0,105,555,1005,2755,5505,13505},0),2)+LOOKUP(AL$2/12,{0,1500.001,4500.001,9000.001,35000.001,55000.001,80000.001},{0.03,0.1,0.2,0.25,0.3,0.35,0.45})*AL$2-LOOKUP(AL$2/12,{0,1500.001,4500.001,9000.001,35000.001,55000.001,80000.001},{0,105,555,1005,2755,5505,13505})</f>
        <v>296035</v>
      </c>
      <c r="AM107" s="2">
        <f>12*ROUND(MAX(($B107-3500)*{0.03,0.1,0.2,0.25,0.3,0.35,0.45}-{0,105,555,1005,2755,5505,13505},0),2)+LOOKUP(AM$2/12,{0,1500.001,4500.001,9000.001,35000.001,55000.001,80000.001},{0.03,0.1,0.2,0.25,0.3,0.35,0.45})*AM$2-LOOKUP(AM$2/12,{0,1500.001,4500.001,9000.001,35000.001,55000.001,80000.001},{0,105,555,1005,2755,5505,13505})</f>
        <v>296135</v>
      </c>
      <c r="AN107" s="2">
        <f>12*ROUND(MAX(($B107-3500)*{0.03,0.1,0.2,0.25,0.3,0.35,0.45}-{0,105,555,1005,2755,5505,13505},0),2)+LOOKUP(AN$2/12,{0,1500.001,4500.001,9000.001,35000.001,55000.001,80000.001},{0.03,0.1,0.2,0.25,0.3,0.35,0.45})*AN$2-LOOKUP(AN$2/12,{0,1500.001,4500.001,9000.001,35000.001,55000.001,80000.001},{0,105,555,1005,2755,5505,13505})</f>
        <v>296335</v>
      </c>
      <c r="AO107" s="2">
        <f>12*ROUND(MAX(($B107-3500)*{0.03,0.1,0.2,0.25,0.3,0.35,0.45}-{0,105,555,1005,2755,5505,13505},0),2)+LOOKUP(AO$2/12,{0,1500.001,4500.001,9000.001,35000.001,55000.001,80000.001},{0.03,0.1,0.2,0.25,0.3,0.35,0.45})*AO$2-LOOKUP(AO$2/12,{0,1500.001,4500.001,9000.001,35000.001,55000.001,80000.001},{0,105,555,1005,2755,5505,13505})</f>
        <v>296535</v>
      </c>
      <c r="AP107" s="2">
        <f>12*ROUND(MAX(($B107-3500)*{0.03,0.1,0.2,0.25,0.3,0.35,0.45}-{0,105,555,1005,2755,5505,13505},0),2)+LOOKUP(AP$2/12,{0,1500.001,4500.001,9000.001,35000.001,55000.001,80000.001},{0.03,0.1,0.2,0.25,0.3,0.35,0.45})*AP$2-LOOKUP(AP$2/12,{0,1500.001,4500.001,9000.001,35000.001,55000.001,80000.001},{0,105,555,1005,2755,5505,13505})</f>
        <v>296735</v>
      </c>
      <c r="AQ107" s="2">
        <f>12*ROUND(MAX(($B107-3500)*{0.03,0.1,0.2,0.25,0.3,0.35,0.45}-{0,105,555,1005,2755,5505,13505},0),2)+LOOKUP(AQ$2/12,{0,1500.001,4500.001,9000.001,35000.001,55000.001,80000.001},{0.03,0.1,0.2,0.25,0.3,0.35,0.45})*AQ$2-LOOKUP(AQ$2/12,{0,1500.001,4500.001,9000.001,35000.001,55000.001,80000.001},{0,105,555,1005,2755,5505,13505})</f>
        <v>296935</v>
      </c>
      <c r="AR107" s="2">
        <f>12*ROUND(MAX(($B107-3500)*{0.03,0.1,0.2,0.25,0.3,0.35,0.45}-{0,105,555,1005,2755,5505,13505},0),2)+LOOKUP(AR$2/12,{0,1500.001,4500.001,9000.001,35000.001,55000.001,80000.001},{0.03,0.1,0.2,0.25,0.3,0.35,0.45})*AR$2-LOOKUP(AR$2/12,{0,1500.001,4500.001,9000.001,35000.001,55000.001,80000.001},{0,105,555,1005,2755,5505,13505})</f>
        <v>297135</v>
      </c>
      <c r="AS107" s="2">
        <f>12*ROUND(MAX(($B107-3500)*{0.03,0.1,0.2,0.25,0.3,0.35,0.45}-{0,105,555,1005,2755,5505,13505},0),2)+LOOKUP(AS$2/12,{0,1500.001,4500.001,9000.001,35000.001,55000.001,80000.001},{0.03,0.1,0.2,0.25,0.3,0.35,0.45})*AS$2-LOOKUP(AS$2/12,{0,1500.001,4500.001,9000.001,35000.001,55000.001,80000.001},{0,105,555,1005,2755,5505,13505})</f>
        <v>297635</v>
      </c>
      <c r="AT107" s="12">
        <f>12*ROUND(MAX(($B107-3500)*{0.03,0.1,0.2,0.25,0.3,0.35,0.45}-{0,105,555,1005,2755,5505,13505},0),2)+LOOKUP(AT$2/12,{0,1500.001,4500.001,9000.001,35000.001,55000.001,80000.001},{0.03,0.1,0.2,0.25,0.3,0.35,0.45})*AT$2-LOOKUP(AT$2/12,{0,1500.001,4500.001,9000.001,35000.001,55000.001,80000.001},{0,105,555,1005,2755,5505,13505})</f>
        <v>298135</v>
      </c>
      <c r="AU107" s="2">
        <f>12*ROUND(MAX(($B107-3500)*{0.03,0.1,0.2,0.25,0.3,0.35,0.45}-{0,105,555,1005,2755,5505,13505},0),2)+LOOKUP(AU$2/12,{0,1500.001,4500.001,9000.001,35000.001,55000.001,80000.001},{0.03,0.1,0.2,0.25,0.3,0.35,0.45})*AU$2-LOOKUP(AU$2/12,{0,1500.001,4500.001,9000.001,35000.001,55000.001,80000.001},{0,105,555,1005,2755,5505,13505})</f>
        <v>298635</v>
      </c>
      <c r="AV107" s="2">
        <f>12*ROUND(MAX(($B107-3500)*{0.03,0.1,0.2,0.25,0.3,0.35,0.45}-{0,105,555,1005,2755,5505,13505},0),2)+LOOKUP(AV$2/12,{0,1500.001,4500.001,9000.001,35000.001,55000.001,80000.001},{0.03,0.1,0.2,0.25,0.3,0.35,0.45})*AV$2-LOOKUP(AV$2/12,{0,1500.001,4500.001,9000.001,35000.001,55000.001,80000.001},{0,105,555,1005,2755,5505,13505})</f>
        <v>299135</v>
      </c>
      <c r="AW107" s="2">
        <f>12*ROUND(MAX(($B107-3500)*{0.03,0.1,0.2,0.25,0.3,0.35,0.45}-{0,105,555,1005,2755,5505,13505},0),2)+LOOKUP(AW$2/12,{0,1500.001,4500.001,9000.001,35000.001,55000.001,80000.001},{0.03,0.1,0.2,0.25,0.3,0.35,0.45})*AW$2-LOOKUP(AW$2/12,{0,1500.001,4500.001,9000.001,35000.001,55000.001,80000.001},{0,105,555,1005,2755,5505,13505})</f>
        <v>304685</v>
      </c>
      <c r="AX107" s="2">
        <f>12*ROUND(MAX(($B107-3500)*{0.03,0.1,0.2,0.25,0.3,0.35,0.45}-{0,105,555,1005,2755,5505,13505},0),2)+LOOKUP(AX$2/12,{0,1500.001,4500.001,9000.001,35000.001,55000.001,80000.001},{0.03,0.1,0.2,0.25,0.3,0.35,0.45})*AX$2-LOOKUP(AX$2/12,{0,1500.001,4500.001,9000.001,35000.001,55000.001,80000.001},{0,105,555,1005,2755,5505,13505})</f>
        <v>305685</v>
      </c>
      <c r="AY107" s="2">
        <f>12*ROUND(MAX(($B107-3500)*{0.03,0.1,0.2,0.25,0.3,0.35,0.45}-{0,105,555,1005,2755,5505,13505},0),2)+LOOKUP(AY$2/12,{0,1500.001,4500.001,9000.001,35000.001,55000.001,80000.001},{0.03,0.1,0.2,0.25,0.3,0.35,0.45})*AY$2-LOOKUP(AY$2/12,{0,1500.001,4500.001,9000.001,35000.001,55000.001,80000.001},{0,105,555,1005,2755,5505,13505})</f>
        <v>306685</v>
      </c>
      <c r="AZ107" s="2">
        <f>12*ROUND(MAX(($B107-3500)*{0.03,0.1,0.2,0.25,0.3,0.35,0.45}-{0,105,555,1005,2755,5505,13505},0),2)+LOOKUP(AZ$2/12,{0,1500.001,4500.001,9000.001,35000.001,55000.001,80000.001},{0.03,0.1,0.2,0.25,0.3,0.35,0.45})*AZ$2-LOOKUP(AZ$2/12,{0,1500.001,4500.001,9000.001,35000.001,55000.001,80000.001},{0,105,555,1005,2755,5505,13505})</f>
        <v>307685</v>
      </c>
      <c r="BA107" s="2">
        <f>12*ROUND(MAX(($B107-3500)*{0.03,0.1,0.2,0.25,0.3,0.35,0.45}-{0,105,555,1005,2755,5505,13505},0),2)+LOOKUP(BA$2/12,{0,1500.001,4500.001,9000.001,35000.001,55000.001,80000.001},{0.03,0.1,0.2,0.25,0.3,0.35,0.45})*BA$2-LOOKUP(BA$2/12,{0,1500.001,4500.001,9000.001,35000.001,55000.001,80000.001},{0,105,555,1005,2755,5505,13505})</f>
        <v>308685</v>
      </c>
      <c r="BB107" s="2">
        <f>12*ROUND(MAX(($B107-3500)*{0.03,0.1,0.2,0.25,0.3,0.35,0.45}-{0,105,555,1005,2755,5505,13505},0),2)+LOOKUP(BB$2/12,{0,1500.001,4500.001,9000.001,35000.001,55000.001,80000.001},{0.03,0.1,0.2,0.25,0.3,0.35,0.45})*BB$2-LOOKUP(BB$2/12,{0,1500.001,4500.001,9000.001,35000.001,55000.001,80000.001},{0,105,555,1005,2755,5505,13505})</f>
        <v>309685</v>
      </c>
      <c r="BC107" s="2">
        <f>12*ROUND(MAX(($B107-3500)*{0.03,0.1,0.2,0.25,0.3,0.35,0.45}-{0,105,555,1005,2755,5505,13505},0),2)+LOOKUP(BC$2/12,{0,1500.001,4500.001,9000.001,35000.001,55000.001,80000.001},{0.03,0.1,0.2,0.25,0.3,0.35,0.45})*BC$2-LOOKUP(BC$2/12,{0,1500.001,4500.001,9000.001,35000.001,55000.001,80000.001},{0,105,555,1005,2755,5505,13505})</f>
        <v>310685</v>
      </c>
      <c r="BD107" s="2">
        <f>12*ROUND(MAX(($B107-3500)*{0.03,0.1,0.2,0.25,0.3,0.35,0.45}-{0,105,555,1005,2755,5505,13505},0),2)+LOOKUP(BD$2/12,{0,1500.001,4500.001,9000.001,35000.001,55000.001,80000.001},{0.03,0.1,0.2,0.25,0.3,0.35,0.45})*BD$2-LOOKUP(BD$2/12,{0,1500.001,4500.001,9000.001,35000.001,55000.001,80000.001},{0,105,555,1005,2755,5505,13505})</f>
        <v>311685</v>
      </c>
      <c r="BE107" s="2">
        <f>12*ROUND(MAX(($B107-3500)*{0.03,0.1,0.2,0.25,0.3,0.35,0.45}-{0,105,555,1005,2755,5505,13505},0),2)+LOOKUP(BE$2/12,{0,1500.001,4500.001,9000.001,35000.001,55000.001,80000.001},{0.03,0.1,0.2,0.25,0.3,0.35,0.45})*BE$2-LOOKUP(BE$2/12,{0,1500.001,4500.001,9000.001,35000.001,55000.001,80000.001},{0,105,555,1005,2755,5505,13505})</f>
        <v>312685</v>
      </c>
      <c r="BF107" s="2">
        <f>12*ROUND(MAX(($B107-3500)*{0.03,0.1,0.2,0.25,0.3,0.35,0.45}-{0,105,555,1005,2755,5505,13505},0),2)+LOOKUP(BF$2/12,{0,1500.001,4500.001,9000.001,35000.001,55000.001,80000.001},{0.03,0.1,0.2,0.25,0.3,0.35,0.45})*BF$2-LOOKUP(BF$2/12,{0,1500.001,4500.001,9000.001,35000.001,55000.001,80000.001},{0,105,555,1005,2755,5505,13505})</f>
        <v>313685</v>
      </c>
    </row>
    <row r="108" spans="1:58">
      <c r="A108" s="21"/>
      <c r="B108" s="22">
        <v>90000</v>
      </c>
      <c r="C108" s="27">
        <f>12*ROUND(MAX(($B108-3500)*{0.03,0.1,0.2,0.25,0.3,0.35,0.45}-{0,105,555,1005,2755,5505,13505},0),2)+LOOKUP(C$2/12,{0,1500.001,4500.001,9000.001,35000.001,55000.001,80000.001},{0.03,0.1,0.2,0.25,0.3,0.35,0.45})*C$2-LOOKUP(C$2/12,{0,1500.001,4500.001,9000.001,35000.001,55000.001,80000.001},{0,105,555,1005,2755,5505,13505})</f>
        <v>305040</v>
      </c>
      <c r="D108" s="27">
        <f>12*ROUND(MAX(($B108-3500)*{0.03,0.1,0.2,0.25,0.3,0.35,0.45}-{0,105,555,1005,2755,5505,13505},0),2)+LOOKUP(D$2/12,{0,1500.001,4500.001,9000.001,35000.001,55000.001,80000.001},{0.03,0.1,0.2,0.25,0.3,0.35,0.45})*D$2-LOOKUP(D$2/12,{0,1500.001,4500.001,9000.001,35000.001,55000.001,80000.001},{0,105,555,1005,2755,5505,13505})</f>
        <v>305046</v>
      </c>
      <c r="E108" s="27">
        <f>12*ROUND(MAX(($B108-3500)*{0.03,0.1,0.2,0.25,0.3,0.35,0.45}-{0,105,555,1005,2755,5505,13505},0),2)+LOOKUP(E$2/12,{0,1500.001,4500.001,9000.001,35000.001,55000.001,80000.001},{0.03,0.1,0.2,0.25,0.3,0.35,0.45})*E$2-LOOKUP(E$2/12,{0,1500.001,4500.001,9000.001,35000.001,55000.001,80000.001},{0,105,555,1005,2755,5505,13505})</f>
        <v>305052</v>
      </c>
      <c r="F108" s="27">
        <f>12*ROUND(MAX(($B108-3500)*{0.03,0.1,0.2,0.25,0.3,0.35,0.45}-{0,105,555,1005,2755,5505,13505},0),2)+LOOKUP(F$2/12,{0,1500.001,4500.001,9000.001,35000.001,55000.001,80000.001},{0.03,0.1,0.2,0.25,0.3,0.35,0.45})*F$2-LOOKUP(F$2/12,{0,1500.001,4500.001,9000.001,35000.001,55000.001,80000.001},{0,105,555,1005,2755,5505,13505})</f>
        <v>305058</v>
      </c>
      <c r="G108" s="27">
        <f>12*ROUND(MAX(($B108-3500)*{0.03,0.1,0.2,0.25,0.3,0.35,0.45}-{0,105,555,1005,2755,5505,13505},0),2)+LOOKUP(G$2/12,{0,1500.001,4500.001,9000.001,35000.001,55000.001,80000.001},{0.03,0.1,0.2,0.25,0.3,0.35,0.45})*G$2-LOOKUP(G$2/12,{0,1500.001,4500.001,9000.001,35000.001,55000.001,80000.001},{0,105,555,1005,2755,5505,13505})</f>
        <v>305064</v>
      </c>
      <c r="H108" s="27">
        <f>12*ROUND(MAX(($B108-3500)*{0.03,0.1,0.2,0.25,0.3,0.35,0.45}-{0,105,555,1005,2755,5505,13505},0),2)+LOOKUP(H$2/12,{0,1500.001,4500.001,9000.001,35000.001,55000.001,80000.001},{0.03,0.1,0.2,0.25,0.3,0.35,0.45})*H$2-LOOKUP(H$2/12,{0,1500.001,4500.001,9000.001,35000.001,55000.001,80000.001},{0,105,555,1005,2755,5505,13505})</f>
        <v>305070</v>
      </c>
      <c r="I108" s="27">
        <f>12*ROUND(MAX(($B108-3500)*{0.03,0.1,0.2,0.25,0.3,0.35,0.45}-{0,105,555,1005,2755,5505,13505},0),2)+LOOKUP(I$2/12,{0,1500.001,4500.001,9000.001,35000.001,55000.001,80000.001},{0.03,0.1,0.2,0.25,0.3,0.35,0.45})*I$2-LOOKUP(I$2/12,{0,1500.001,4500.001,9000.001,35000.001,55000.001,80000.001},{0,105,555,1005,2755,5505,13505})</f>
        <v>305076</v>
      </c>
      <c r="J108" s="27">
        <f>12*ROUND(MAX(($B108-3500)*{0.03,0.1,0.2,0.25,0.3,0.35,0.45}-{0,105,555,1005,2755,5505,13505},0),2)+LOOKUP(J$2/12,{0,1500.001,4500.001,9000.001,35000.001,55000.001,80000.001},{0.03,0.1,0.2,0.25,0.3,0.35,0.45})*J$2-LOOKUP(J$2/12,{0,1500.001,4500.001,9000.001,35000.001,55000.001,80000.001},{0,105,555,1005,2755,5505,13505})</f>
        <v>305082</v>
      </c>
      <c r="K108" s="27">
        <f>12*ROUND(MAX(($B108-3500)*{0.03,0.1,0.2,0.25,0.3,0.35,0.45}-{0,105,555,1005,2755,5505,13505},0),2)+LOOKUP(K$2/12,{0,1500.001,4500.001,9000.001,35000.001,55000.001,80000.001},{0.03,0.1,0.2,0.25,0.3,0.35,0.45})*K$2-LOOKUP(K$2/12,{0,1500.001,4500.001,9000.001,35000.001,55000.001,80000.001},{0,105,555,1005,2755,5505,13505})</f>
        <v>305088</v>
      </c>
      <c r="L108" s="27">
        <f>12*ROUND(MAX(($B108-3500)*{0.03,0.1,0.2,0.25,0.3,0.35,0.45}-{0,105,555,1005,2755,5505,13505},0),2)+LOOKUP(L$2/12,{0,1500.001,4500.001,9000.001,35000.001,55000.001,80000.001},{0.03,0.1,0.2,0.25,0.3,0.35,0.45})*L$2-LOOKUP(L$2/12,{0,1500.001,4500.001,9000.001,35000.001,55000.001,80000.001},{0,105,555,1005,2755,5505,13505})</f>
        <v>305094</v>
      </c>
      <c r="M108" s="13">
        <f>12*ROUND(MAX(($B108-3500)*{0.03,0.1,0.2,0.25,0.3,0.35,0.45}-{0,105,555,1005,2755,5505,13505},0),2)+LOOKUP(M$2/12,{0,1500.001,4500.001,9000.001,35000.001,55000.001,80000.001},{0.03,0.1,0.2,0.25,0.3,0.35,0.45})*M$2-LOOKUP(M$2/12,{0,1500.001,4500.001,9000.001,35000.001,55000.001,80000.001},{0,105,555,1005,2755,5505,13505})</f>
        <v>305100</v>
      </c>
      <c r="N108" s="27">
        <f>12*ROUND(MAX(($B108-3500)*{0.03,0.1,0.2,0.25,0.3,0.35,0.45}-{0,105,555,1005,2755,5505,13505},0),2)+LOOKUP(N$2/12,{0,1500.001,4500.001,9000.001,35000.001,55000.001,80000.001},{0.03,0.1,0.2,0.25,0.3,0.35,0.45})*N$2-LOOKUP(N$2/12,{0,1500.001,4500.001,9000.001,35000.001,55000.001,80000.001},{0,105,555,1005,2755,5505,13505})</f>
        <v>305115</v>
      </c>
      <c r="O108" s="27">
        <f>12*ROUND(MAX(($B108-3500)*{0.03,0.1,0.2,0.25,0.3,0.35,0.45}-{0,105,555,1005,2755,5505,13505},0),2)+LOOKUP(O$2/12,{0,1500.001,4500.001,9000.001,35000.001,55000.001,80000.001},{0.03,0.1,0.2,0.25,0.3,0.35,0.45})*O$2-LOOKUP(O$2/12,{0,1500.001,4500.001,9000.001,35000.001,55000.001,80000.001},{0,105,555,1005,2755,5505,13505})</f>
        <v>305130</v>
      </c>
      <c r="P108" s="27">
        <f>12*ROUND(MAX(($B108-3500)*{0.03,0.1,0.2,0.25,0.3,0.35,0.45}-{0,105,555,1005,2755,5505,13505},0),2)+LOOKUP(P$2/12,{0,1500.001,4500.001,9000.001,35000.001,55000.001,80000.001},{0.03,0.1,0.2,0.25,0.3,0.35,0.45})*P$2-LOOKUP(P$2/12,{0,1500.001,4500.001,9000.001,35000.001,55000.001,80000.001},{0,105,555,1005,2755,5505,13505})</f>
        <v>305145</v>
      </c>
      <c r="Q108" s="27">
        <f>12*ROUND(MAX(($B108-3500)*{0.03,0.1,0.2,0.25,0.3,0.35,0.45}-{0,105,555,1005,2755,5505,13505},0),2)+LOOKUP(Q$2/12,{0,1500.001,4500.001,9000.001,35000.001,55000.001,80000.001},{0.03,0.1,0.2,0.25,0.3,0.35,0.45})*Q$2-LOOKUP(Q$2/12,{0,1500.001,4500.001,9000.001,35000.001,55000.001,80000.001},{0,105,555,1005,2755,5505,13505})</f>
        <v>305160</v>
      </c>
      <c r="R108" s="27">
        <f>12*ROUND(MAX(($B108-3500)*{0.03,0.1,0.2,0.25,0.3,0.35,0.45}-{0,105,555,1005,2755,5505,13505},0),2)+LOOKUP(R$2/12,{0,1500.001,4500.001,9000.001,35000.001,55000.001,80000.001},{0.03,0.1,0.2,0.25,0.3,0.35,0.45})*R$2-LOOKUP(R$2/12,{0,1500.001,4500.001,9000.001,35000.001,55000.001,80000.001},{0,105,555,1005,2755,5505,13505})</f>
        <v>305175</v>
      </c>
      <c r="S108" s="27">
        <f>12*ROUND(MAX(($B108-3500)*{0.03,0.1,0.2,0.25,0.3,0.35,0.45}-{0,105,555,1005,2755,5505,13505},0),2)+LOOKUP(S$2/12,{0,1500.001,4500.001,9000.001,35000.001,55000.001,80000.001},{0.03,0.1,0.2,0.25,0.3,0.35,0.45})*S$2-LOOKUP(S$2/12,{0,1500.001,4500.001,9000.001,35000.001,55000.001,80000.001},{0,105,555,1005,2755,5505,13505})</f>
        <v>305190</v>
      </c>
      <c r="T108" s="2">
        <f>12*ROUND(MAX(($B108-3500)*{0.03,0.1,0.2,0.25,0.3,0.35,0.45}-{0,105,555,1005,2755,5505,13505},0),2)+LOOKUP(T$2/12,{0,1500.001,4500.001,9000.001,35000.001,55000.001,80000.001},{0.03,0.1,0.2,0.25,0.3,0.35,0.45})*T$2-LOOKUP(T$2/12,{0,1500.001,4500.001,9000.001,35000.001,55000.001,80000.001},{0,105,555,1005,2755,5505,13505})</f>
        <v>305205</v>
      </c>
      <c r="U108" s="2">
        <f>12*ROUND(MAX(($B108-3500)*{0.03,0.1,0.2,0.25,0.3,0.35,0.45}-{0,105,555,1005,2755,5505,13505},0),2)+LOOKUP(U$2/12,{0,1500.001,4500.001,9000.001,35000.001,55000.001,80000.001},{0.03,0.1,0.2,0.25,0.3,0.35,0.45})*U$2-LOOKUP(U$2/12,{0,1500.001,4500.001,9000.001,35000.001,55000.001,80000.001},{0,105,555,1005,2755,5505,13505})</f>
        <v>305220</v>
      </c>
      <c r="V108" s="2">
        <f>12*ROUND(MAX(($B108-3500)*{0.03,0.1,0.2,0.25,0.3,0.35,0.45}-{0,105,555,1005,2755,5505,13505},0),2)+LOOKUP(V$2/12,{0,1500.001,4500.001,9000.001,35000.001,55000.001,80000.001},{0.03,0.1,0.2,0.25,0.3,0.35,0.45})*V$2-LOOKUP(V$2/12,{0,1500.001,4500.001,9000.001,35000.001,55000.001,80000.001},{0,105,555,1005,2755,5505,13505})</f>
        <v>305235</v>
      </c>
      <c r="W108" s="2">
        <f>12*ROUND(MAX(($B108-3500)*{0.03,0.1,0.2,0.25,0.3,0.35,0.45}-{0,105,555,1005,2755,5505,13505},0),2)+LOOKUP(W$2/12,{0,1500.001,4500.001,9000.001,35000.001,55000.001,80000.001},{0.03,0.1,0.2,0.25,0.3,0.35,0.45})*W$2-LOOKUP(W$2/12,{0,1500.001,4500.001,9000.001,35000.001,55000.001,80000.001},{0,105,555,1005,2755,5505,13505})</f>
        <v>305250</v>
      </c>
      <c r="X108" s="2">
        <f>12*ROUND(MAX(($B108-3500)*{0.03,0.1,0.2,0.25,0.3,0.35,0.45}-{0,105,555,1005,2755,5505,13505},0),2)+LOOKUP(X$2/12,{0,1500.001,4500.001,9000.001,35000.001,55000.001,80000.001},{0.03,0.1,0.2,0.25,0.3,0.35,0.45})*X$2-LOOKUP(X$2/12,{0,1500.001,4500.001,9000.001,35000.001,55000.001,80000.001},{0,105,555,1005,2755,5505,13505})</f>
        <v>305265</v>
      </c>
      <c r="Y108" s="2">
        <f>12*ROUND(MAX(($B108-3500)*{0.03,0.1,0.2,0.25,0.3,0.35,0.45}-{0,105,555,1005,2755,5505,13505},0),2)+LOOKUP(Y$2/12,{0,1500.001,4500.001,9000.001,35000.001,55000.001,80000.001},{0.03,0.1,0.2,0.25,0.3,0.35,0.45})*Y$2-LOOKUP(Y$2/12,{0,1500.001,4500.001,9000.001,35000.001,55000.001,80000.001},{0,105,555,1005,2755,5505,13505})</f>
        <v>305280</v>
      </c>
      <c r="Z108" s="2">
        <f>12*ROUND(MAX(($B108-3500)*{0.03,0.1,0.2,0.25,0.3,0.35,0.45}-{0,105,555,1005,2755,5505,13505},0),2)+LOOKUP(Z$2/12,{0,1500.001,4500.001,9000.001,35000.001,55000.001,80000.001},{0.03,0.1,0.2,0.25,0.3,0.35,0.45})*Z$2-LOOKUP(Z$2/12,{0,1500.001,4500.001,9000.001,35000.001,55000.001,80000.001},{0,105,555,1005,2755,5505,13505})</f>
        <v>305295</v>
      </c>
      <c r="AA108" s="2">
        <f>12*ROUND(MAX(($B108-3500)*{0.03,0.1,0.2,0.25,0.3,0.35,0.45}-{0,105,555,1005,2755,5505,13505},0),2)+LOOKUP(AA$2/12,{0,1500.001,4500.001,9000.001,35000.001,55000.001,80000.001},{0.03,0.1,0.2,0.25,0.3,0.35,0.45})*AA$2-LOOKUP(AA$2/12,{0,1500.001,4500.001,9000.001,35000.001,55000.001,80000.001},{0,105,555,1005,2755,5505,13505})</f>
        <v>305310</v>
      </c>
      <c r="AB108" s="2">
        <f>12*ROUND(MAX(($B108-3500)*{0.03,0.1,0.2,0.25,0.3,0.35,0.45}-{0,105,555,1005,2755,5505,13505},0),2)+LOOKUP(AB$2/12,{0,1500.001,4500.001,9000.001,35000.001,55000.001,80000.001},{0.03,0.1,0.2,0.25,0.3,0.35,0.45})*AB$2-LOOKUP(AB$2/12,{0,1500.001,4500.001,9000.001,35000.001,55000.001,80000.001},{0,105,555,1005,2755,5505,13505})</f>
        <v>305325</v>
      </c>
      <c r="AC108" s="12">
        <f>12*ROUND(MAX(($B108-3500)*{0.03,0.1,0.2,0.25,0.3,0.35,0.45}-{0,105,555,1005,2755,5505,13505},0),2)+LOOKUP(AC$2/12,{0,1500.001,4500.001,9000.001,35000.001,55000.001,80000.001},{0.03,0.1,0.2,0.25,0.3,0.35,0.45})*AC$2-LOOKUP(AC$2/12,{0,1500.001,4500.001,9000.001,35000.001,55000.001,80000.001},{0,105,555,1005,2755,5505,13505})</f>
        <v>305340</v>
      </c>
      <c r="AD108" s="2">
        <f>12*ROUND(MAX(($B108-3500)*{0.03,0.1,0.2,0.25,0.3,0.35,0.45}-{0,105,555,1005,2755,5505,13505},0),2)+LOOKUP(AD$2/12,{0,1500.001,4500.001,9000.001,35000.001,55000.001,80000.001},{0.03,0.1,0.2,0.25,0.3,0.35,0.45})*AD$2-LOOKUP(AD$2/12,{0,1500.001,4500.001,9000.001,35000.001,55000.001,80000.001},{0,105,555,1005,2755,5505,13505})</f>
        <v>305370</v>
      </c>
      <c r="AE108" s="2">
        <f>12*ROUND(MAX(($B108-3500)*{0.03,0.1,0.2,0.25,0.3,0.35,0.45}-{0,105,555,1005,2755,5505,13505},0),2)+LOOKUP(AE$2/12,{0,1500.001,4500.001,9000.001,35000.001,55000.001,80000.001},{0.03,0.1,0.2,0.25,0.3,0.35,0.45})*AE$2-LOOKUP(AE$2/12,{0,1500.001,4500.001,9000.001,35000.001,55000.001,80000.001},{0,105,555,1005,2755,5505,13505})</f>
        <v>305400</v>
      </c>
      <c r="AF108" s="2">
        <f>12*ROUND(MAX(($B108-3500)*{0.03,0.1,0.2,0.25,0.3,0.35,0.45}-{0,105,555,1005,2755,5505,13505},0),2)+LOOKUP(AF$2/12,{0,1500.001,4500.001,9000.001,35000.001,55000.001,80000.001},{0.03,0.1,0.2,0.25,0.3,0.35,0.45})*AF$2-LOOKUP(AF$2/12,{0,1500.001,4500.001,9000.001,35000.001,55000.001,80000.001},{0,105,555,1005,2755,5505,13505})</f>
        <v>305430</v>
      </c>
      <c r="AG108" s="2">
        <f>12*ROUND(MAX(($B108-3500)*{0.03,0.1,0.2,0.25,0.3,0.35,0.45}-{0,105,555,1005,2755,5505,13505},0),2)+LOOKUP(AG$2/12,{0,1500.001,4500.001,9000.001,35000.001,55000.001,80000.001},{0.03,0.1,0.2,0.25,0.3,0.35,0.45})*AG$2-LOOKUP(AG$2/12,{0,1500.001,4500.001,9000.001,35000.001,55000.001,80000.001},{0,105,555,1005,2755,5505,13505})</f>
        <v>305460</v>
      </c>
      <c r="AH108" s="2">
        <f>12*ROUND(MAX(($B108-3500)*{0.03,0.1,0.2,0.25,0.3,0.35,0.45}-{0,105,555,1005,2755,5505,13505},0),2)+LOOKUP(AH$2/12,{0,1500.001,4500.001,9000.001,35000.001,55000.001,80000.001},{0.03,0.1,0.2,0.25,0.3,0.35,0.45})*AH$2-LOOKUP(AH$2/12,{0,1500.001,4500.001,9000.001,35000.001,55000.001,80000.001},{0,105,555,1005,2755,5505,13505})</f>
        <v>305490</v>
      </c>
      <c r="AI108" s="2">
        <f>12*ROUND(MAX(($B108-3500)*{0.03,0.1,0.2,0.25,0.3,0.35,0.45}-{0,105,555,1005,2755,5505,13505},0),2)+LOOKUP(AI$2/12,{0,1500.001,4500.001,9000.001,35000.001,55000.001,80000.001},{0.03,0.1,0.2,0.25,0.3,0.35,0.45})*AI$2-LOOKUP(AI$2/12,{0,1500.001,4500.001,9000.001,35000.001,55000.001,80000.001},{0,105,555,1005,2755,5505,13505})</f>
        <v>305520</v>
      </c>
      <c r="AJ108" s="2">
        <f>12*ROUND(MAX(($B108-3500)*{0.03,0.1,0.2,0.25,0.3,0.35,0.45}-{0,105,555,1005,2755,5505,13505},0),2)+LOOKUP(AJ$2/12,{0,1500.001,4500.001,9000.001,35000.001,55000.001,80000.001},{0.03,0.1,0.2,0.25,0.3,0.35,0.45})*AJ$2-LOOKUP(AJ$2/12,{0,1500.001,4500.001,9000.001,35000.001,55000.001,80000.001},{0,105,555,1005,2755,5505,13505})</f>
        <v>305550</v>
      </c>
      <c r="AK108" s="2">
        <f>12*ROUND(MAX(($B108-3500)*{0.03,0.1,0.2,0.25,0.3,0.35,0.45}-{0,105,555,1005,2755,5505,13505},0),2)+LOOKUP(AK$2/12,{0,1500.001,4500.001,9000.001,35000.001,55000.001,80000.001},{0.03,0.1,0.2,0.25,0.3,0.35,0.45})*AK$2-LOOKUP(AK$2/12,{0,1500.001,4500.001,9000.001,35000.001,55000.001,80000.001},{0,105,555,1005,2755,5505,13505})</f>
        <v>305580</v>
      </c>
      <c r="AL108" s="2">
        <f>12*ROUND(MAX(($B108-3500)*{0.03,0.1,0.2,0.25,0.3,0.35,0.45}-{0,105,555,1005,2755,5505,13505},0),2)+LOOKUP(AL$2/12,{0,1500.001,4500.001,9000.001,35000.001,55000.001,80000.001},{0.03,0.1,0.2,0.25,0.3,0.35,0.45})*AL$2-LOOKUP(AL$2/12,{0,1500.001,4500.001,9000.001,35000.001,55000.001,80000.001},{0,105,555,1005,2755,5505,13505})</f>
        <v>306835</v>
      </c>
      <c r="AM108" s="2">
        <f>12*ROUND(MAX(($B108-3500)*{0.03,0.1,0.2,0.25,0.3,0.35,0.45}-{0,105,555,1005,2755,5505,13505},0),2)+LOOKUP(AM$2/12,{0,1500.001,4500.001,9000.001,35000.001,55000.001,80000.001},{0.03,0.1,0.2,0.25,0.3,0.35,0.45})*AM$2-LOOKUP(AM$2/12,{0,1500.001,4500.001,9000.001,35000.001,55000.001,80000.001},{0,105,555,1005,2755,5505,13505})</f>
        <v>306935</v>
      </c>
      <c r="AN108" s="2">
        <f>12*ROUND(MAX(($B108-3500)*{0.03,0.1,0.2,0.25,0.3,0.35,0.45}-{0,105,555,1005,2755,5505,13505},0),2)+LOOKUP(AN$2/12,{0,1500.001,4500.001,9000.001,35000.001,55000.001,80000.001},{0.03,0.1,0.2,0.25,0.3,0.35,0.45})*AN$2-LOOKUP(AN$2/12,{0,1500.001,4500.001,9000.001,35000.001,55000.001,80000.001},{0,105,555,1005,2755,5505,13505})</f>
        <v>307135</v>
      </c>
      <c r="AO108" s="2">
        <f>12*ROUND(MAX(($B108-3500)*{0.03,0.1,0.2,0.25,0.3,0.35,0.45}-{0,105,555,1005,2755,5505,13505},0),2)+LOOKUP(AO$2/12,{0,1500.001,4500.001,9000.001,35000.001,55000.001,80000.001},{0.03,0.1,0.2,0.25,0.3,0.35,0.45})*AO$2-LOOKUP(AO$2/12,{0,1500.001,4500.001,9000.001,35000.001,55000.001,80000.001},{0,105,555,1005,2755,5505,13505})</f>
        <v>307335</v>
      </c>
      <c r="AP108" s="2">
        <f>12*ROUND(MAX(($B108-3500)*{0.03,0.1,0.2,0.25,0.3,0.35,0.45}-{0,105,555,1005,2755,5505,13505},0),2)+LOOKUP(AP$2/12,{0,1500.001,4500.001,9000.001,35000.001,55000.001,80000.001},{0.03,0.1,0.2,0.25,0.3,0.35,0.45})*AP$2-LOOKUP(AP$2/12,{0,1500.001,4500.001,9000.001,35000.001,55000.001,80000.001},{0,105,555,1005,2755,5505,13505})</f>
        <v>307535</v>
      </c>
      <c r="AQ108" s="2">
        <f>12*ROUND(MAX(($B108-3500)*{0.03,0.1,0.2,0.25,0.3,0.35,0.45}-{0,105,555,1005,2755,5505,13505},0),2)+LOOKUP(AQ$2/12,{0,1500.001,4500.001,9000.001,35000.001,55000.001,80000.001},{0.03,0.1,0.2,0.25,0.3,0.35,0.45})*AQ$2-LOOKUP(AQ$2/12,{0,1500.001,4500.001,9000.001,35000.001,55000.001,80000.001},{0,105,555,1005,2755,5505,13505})</f>
        <v>307735</v>
      </c>
      <c r="AR108" s="2">
        <f>12*ROUND(MAX(($B108-3500)*{0.03,0.1,0.2,0.25,0.3,0.35,0.45}-{0,105,555,1005,2755,5505,13505},0),2)+LOOKUP(AR$2/12,{0,1500.001,4500.001,9000.001,35000.001,55000.001,80000.001},{0.03,0.1,0.2,0.25,0.3,0.35,0.45})*AR$2-LOOKUP(AR$2/12,{0,1500.001,4500.001,9000.001,35000.001,55000.001,80000.001},{0,105,555,1005,2755,5505,13505})</f>
        <v>307935</v>
      </c>
      <c r="AS108" s="2">
        <f>12*ROUND(MAX(($B108-3500)*{0.03,0.1,0.2,0.25,0.3,0.35,0.45}-{0,105,555,1005,2755,5505,13505},0),2)+LOOKUP(AS$2/12,{0,1500.001,4500.001,9000.001,35000.001,55000.001,80000.001},{0.03,0.1,0.2,0.25,0.3,0.35,0.45})*AS$2-LOOKUP(AS$2/12,{0,1500.001,4500.001,9000.001,35000.001,55000.001,80000.001},{0,105,555,1005,2755,5505,13505})</f>
        <v>308435</v>
      </c>
      <c r="AT108" s="12">
        <f>12*ROUND(MAX(($B108-3500)*{0.03,0.1,0.2,0.25,0.3,0.35,0.45}-{0,105,555,1005,2755,5505,13505},0),2)+LOOKUP(AT$2/12,{0,1500.001,4500.001,9000.001,35000.001,55000.001,80000.001},{0.03,0.1,0.2,0.25,0.3,0.35,0.45})*AT$2-LOOKUP(AT$2/12,{0,1500.001,4500.001,9000.001,35000.001,55000.001,80000.001},{0,105,555,1005,2755,5505,13505})</f>
        <v>308935</v>
      </c>
      <c r="AU108" s="2">
        <f>12*ROUND(MAX(($B108-3500)*{0.03,0.1,0.2,0.25,0.3,0.35,0.45}-{0,105,555,1005,2755,5505,13505},0),2)+LOOKUP(AU$2/12,{0,1500.001,4500.001,9000.001,35000.001,55000.001,80000.001},{0.03,0.1,0.2,0.25,0.3,0.35,0.45})*AU$2-LOOKUP(AU$2/12,{0,1500.001,4500.001,9000.001,35000.001,55000.001,80000.001},{0,105,555,1005,2755,5505,13505})</f>
        <v>309435</v>
      </c>
      <c r="AV108" s="2">
        <f>12*ROUND(MAX(($B108-3500)*{0.03,0.1,0.2,0.25,0.3,0.35,0.45}-{0,105,555,1005,2755,5505,13505},0),2)+LOOKUP(AV$2/12,{0,1500.001,4500.001,9000.001,35000.001,55000.001,80000.001},{0.03,0.1,0.2,0.25,0.3,0.35,0.45})*AV$2-LOOKUP(AV$2/12,{0,1500.001,4500.001,9000.001,35000.001,55000.001,80000.001},{0,105,555,1005,2755,5505,13505})</f>
        <v>309935</v>
      </c>
      <c r="AW108" s="2">
        <f>12*ROUND(MAX(($B108-3500)*{0.03,0.1,0.2,0.25,0.3,0.35,0.45}-{0,105,555,1005,2755,5505,13505},0),2)+LOOKUP(AW$2/12,{0,1500.001,4500.001,9000.001,35000.001,55000.001,80000.001},{0.03,0.1,0.2,0.25,0.3,0.35,0.45})*AW$2-LOOKUP(AW$2/12,{0,1500.001,4500.001,9000.001,35000.001,55000.001,80000.001},{0,105,555,1005,2755,5505,13505})</f>
        <v>315485</v>
      </c>
      <c r="AX108" s="2">
        <f>12*ROUND(MAX(($B108-3500)*{0.03,0.1,0.2,0.25,0.3,0.35,0.45}-{0,105,555,1005,2755,5505,13505},0),2)+LOOKUP(AX$2/12,{0,1500.001,4500.001,9000.001,35000.001,55000.001,80000.001},{0.03,0.1,0.2,0.25,0.3,0.35,0.45})*AX$2-LOOKUP(AX$2/12,{0,1500.001,4500.001,9000.001,35000.001,55000.001,80000.001},{0,105,555,1005,2755,5505,13505})</f>
        <v>316485</v>
      </c>
      <c r="AY108" s="2">
        <f>12*ROUND(MAX(($B108-3500)*{0.03,0.1,0.2,0.25,0.3,0.35,0.45}-{0,105,555,1005,2755,5505,13505},0),2)+LOOKUP(AY$2/12,{0,1500.001,4500.001,9000.001,35000.001,55000.001,80000.001},{0.03,0.1,0.2,0.25,0.3,0.35,0.45})*AY$2-LOOKUP(AY$2/12,{0,1500.001,4500.001,9000.001,35000.001,55000.001,80000.001},{0,105,555,1005,2755,5505,13505})</f>
        <v>317485</v>
      </c>
      <c r="AZ108" s="2">
        <f>12*ROUND(MAX(($B108-3500)*{0.03,0.1,0.2,0.25,0.3,0.35,0.45}-{0,105,555,1005,2755,5505,13505},0),2)+LOOKUP(AZ$2/12,{0,1500.001,4500.001,9000.001,35000.001,55000.001,80000.001},{0.03,0.1,0.2,0.25,0.3,0.35,0.45})*AZ$2-LOOKUP(AZ$2/12,{0,1500.001,4500.001,9000.001,35000.001,55000.001,80000.001},{0,105,555,1005,2755,5505,13505})</f>
        <v>318485</v>
      </c>
      <c r="BA108" s="2">
        <f>12*ROUND(MAX(($B108-3500)*{0.03,0.1,0.2,0.25,0.3,0.35,0.45}-{0,105,555,1005,2755,5505,13505},0),2)+LOOKUP(BA$2/12,{0,1500.001,4500.001,9000.001,35000.001,55000.001,80000.001},{0.03,0.1,0.2,0.25,0.3,0.35,0.45})*BA$2-LOOKUP(BA$2/12,{0,1500.001,4500.001,9000.001,35000.001,55000.001,80000.001},{0,105,555,1005,2755,5505,13505})</f>
        <v>319485</v>
      </c>
      <c r="BB108" s="2">
        <f>12*ROUND(MAX(($B108-3500)*{0.03,0.1,0.2,0.25,0.3,0.35,0.45}-{0,105,555,1005,2755,5505,13505},0),2)+LOOKUP(BB$2/12,{0,1500.001,4500.001,9000.001,35000.001,55000.001,80000.001},{0.03,0.1,0.2,0.25,0.3,0.35,0.45})*BB$2-LOOKUP(BB$2/12,{0,1500.001,4500.001,9000.001,35000.001,55000.001,80000.001},{0,105,555,1005,2755,5505,13505})</f>
        <v>320485</v>
      </c>
      <c r="BC108" s="2">
        <f>12*ROUND(MAX(($B108-3500)*{0.03,0.1,0.2,0.25,0.3,0.35,0.45}-{0,105,555,1005,2755,5505,13505},0),2)+LOOKUP(BC$2/12,{0,1500.001,4500.001,9000.001,35000.001,55000.001,80000.001},{0.03,0.1,0.2,0.25,0.3,0.35,0.45})*BC$2-LOOKUP(BC$2/12,{0,1500.001,4500.001,9000.001,35000.001,55000.001,80000.001},{0,105,555,1005,2755,5505,13505})</f>
        <v>321485</v>
      </c>
      <c r="BD108" s="2">
        <f>12*ROUND(MAX(($B108-3500)*{0.03,0.1,0.2,0.25,0.3,0.35,0.45}-{0,105,555,1005,2755,5505,13505},0),2)+LOOKUP(BD$2/12,{0,1500.001,4500.001,9000.001,35000.001,55000.001,80000.001},{0.03,0.1,0.2,0.25,0.3,0.35,0.45})*BD$2-LOOKUP(BD$2/12,{0,1500.001,4500.001,9000.001,35000.001,55000.001,80000.001},{0,105,555,1005,2755,5505,13505})</f>
        <v>322485</v>
      </c>
      <c r="BE108" s="2">
        <f>12*ROUND(MAX(($B108-3500)*{0.03,0.1,0.2,0.25,0.3,0.35,0.45}-{0,105,555,1005,2755,5505,13505},0),2)+LOOKUP(BE$2/12,{0,1500.001,4500.001,9000.001,35000.001,55000.001,80000.001},{0.03,0.1,0.2,0.25,0.3,0.35,0.45})*BE$2-LOOKUP(BE$2/12,{0,1500.001,4500.001,9000.001,35000.001,55000.001,80000.001},{0,105,555,1005,2755,5505,13505})</f>
        <v>323485</v>
      </c>
      <c r="BF108" s="2">
        <f>12*ROUND(MAX(($B108-3500)*{0.03,0.1,0.2,0.25,0.3,0.35,0.45}-{0,105,555,1005,2755,5505,13505},0),2)+LOOKUP(BF$2/12,{0,1500.001,4500.001,9000.001,35000.001,55000.001,80000.001},{0.03,0.1,0.2,0.25,0.3,0.35,0.45})*BF$2-LOOKUP(BF$2/12,{0,1500.001,4500.001,9000.001,35000.001,55000.001,80000.001},{0,105,555,1005,2755,5505,13505})</f>
        <v>324485</v>
      </c>
    </row>
    <row r="109" spans="1:58">
      <c r="A109" s="21"/>
      <c r="B109" s="22">
        <v>92000</v>
      </c>
      <c r="C109" s="27">
        <f>12*ROUND(MAX(($B109-3500)*{0.03,0.1,0.2,0.25,0.3,0.35,0.45}-{0,105,555,1005,2755,5505,13505},0),2)+LOOKUP(C$2/12,{0,1500.001,4500.001,9000.001,35000.001,55000.001,80000.001},{0.03,0.1,0.2,0.25,0.3,0.35,0.45})*C$2-LOOKUP(C$2/12,{0,1500.001,4500.001,9000.001,35000.001,55000.001,80000.001},{0,105,555,1005,2755,5505,13505})</f>
        <v>315840</v>
      </c>
      <c r="D109" s="27">
        <f>12*ROUND(MAX(($B109-3500)*{0.03,0.1,0.2,0.25,0.3,0.35,0.45}-{0,105,555,1005,2755,5505,13505},0),2)+LOOKUP(D$2/12,{0,1500.001,4500.001,9000.001,35000.001,55000.001,80000.001},{0.03,0.1,0.2,0.25,0.3,0.35,0.45})*D$2-LOOKUP(D$2/12,{0,1500.001,4500.001,9000.001,35000.001,55000.001,80000.001},{0,105,555,1005,2755,5505,13505})</f>
        <v>315846</v>
      </c>
      <c r="E109" s="27">
        <f>12*ROUND(MAX(($B109-3500)*{0.03,0.1,0.2,0.25,0.3,0.35,0.45}-{0,105,555,1005,2755,5505,13505},0),2)+LOOKUP(E$2/12,{0,1500.001,4500.001,9000.001,35000.001,55000.001,80000.001},{0.03,0.1,0.2,0.25,0.3,0.35,0.45})*E$2-LOOKUP(E$2/12,{0,1500.001,4500.001,9000.001,35000.001,55000.001,80000.001},{0,105,555,1005,2755,5505,13505})</f>
        <v>315852</v>
      </c>
      <c r="F109" s="27">
        <f>12*ROUND(MAX(($B109-3500)*{0.03,0.1,0.2,0.25,0.3,0.35,0.45}-{0,105,555,1005,2755,5505,13505},0),2)+LOOKUP(F$2/12,{0,1500.001,4500.001,9000.001,35000.001,55000.001,80000.001},{0.03,0.1,0.2,0.25,0.3,0.35,0.45})*F$2-LOOKUP(F$2/12,{0,1500.001,4500.001,9000.001,35000.001,55000.001,80000.001},{0,105,555,1005,2755,5505,13505})</f>
        <v>315858</v>
      </c>
      <c r="G109" s="27">
        <f>12*ROUND(MAX(($B109-3500)*{0.03,0.1,0.2,0.25,0.3,0.35,0.45}-{0,105,555,1005,2755,5505,13505},0),2)+LOOKUP(G$2/12,{0,1500.001,4500.001,9000.001,35000.001,55000.001,80000.001},{0.03,0.1,0.2,0.25,0.3,0.35,0.45})*G$2-LOOKUP(G$2/12,{0,1500.001,4500.001,9000.001,35000.001,55000.001,80000.001},{0,105,555,1005,2755,5505,13505})</f>
        <v>315864</v>
      </c>
      <c r="H109" s="27">
        <f>12*ROUND(MAX(($B109-3500)*{0.03,0.1,0.2,0.25,0.3,0.35,0.45}-{0,105,555,1005,2755,5505,13505},0),2)+LOOKUP(H$2/12,{0,1500.001,4500.001,9000.001,35000.001,55000.001,80000.001},{0.03,0.1,0.2,0.25,0.3,0.35,0.45})*H$2-LOOKUP(H$2/12,{0,1500.001,4500.001,9000.001,35000.001,55000.001,80000.001},{0,105,555,1005,2755,5505,13505})</f>
        <v>315870</v>
      </c>
      <c r="I109" s="27">
        <f>12*ROUND(MAX(($B109-3500)*{0.03,0.1,0.2,0.25,0.3,0.35,0.45}-{0,105,555,1005,2755,5505,13505},0),2)+LOOKUP(I$2/12,{0,1500.001,4500.001,9000.001,35000.001,55000.001,80000.001},{0.03,0.1,0.2,0.25,0.3,0.35,0.45})*I$2-LOOKUP(I$2/12,{0,1500.001,4500.001,9000.001,35000.001,55000.001,80000.001},{0,105,555,1005,2755,5505,13505})</f>
        <v>315876</v>
      </c>
      <c r="J109" s="27">
        <f>12*ROUND(MAX(($B109-3500)*{0.03,0.1,0.2,0.25,0.3,0.35,0.45}-{0,105,555,1005,2755,5505,13505},0),2)+LOOKUP(J$2/12,{0,1500.001,4500.001,9000.001,35000.001,55000.001,80000.001},{0.03,0.1,0.2,0.25,0.3,0.35,0.45})*J$2-LOOKUP(J$2/12,{0,1500.001,4500.001,9000.001,35000.001,55000.001,80000.001},{0,105,555,1005,2755,5505,13505})</f>
        <v>315882</v>
      </c>
      <c r="K109" s="27">
        <f>12*ROUND(MAX(($B109-3500)*{0.03,0.1,0.2,0.25,0.3,0.35,0.45}-{0,105,555,1005,2755,5505,13505},0),2)+LOOKUP(K$2/12,{0,1500.001,4500.001,9000.001,35000.001,55000.001,80000.001},{0.03,0.1,0.2,0.25,0.3,0.35,0.45})*K$2-LOOKUP(K$2/12,{0,1500.001,4500.001,9000.001,35000.001,55000.001,80000.001},{0,105,555,1005,2755,5505,13505})</f>
        <v>315888</v>
      </c>
      <c r="L109" s="27">
        <f>12*ROUND(MAX(($B109-3500)*{0.03,0.1,0.2,0.25,0.3,0.35,0.45}-{0,105,555,1005,2755,5505,13505},0),2)+LOOKUP(L$2/12,{0,1500.001,4500.001,9000.001,35000.001,55000.001,80000.001},{0.03,0.1,0.2,0.25,0.3,0.35,0.45})*L$2-LOOKUP(L$2/12,{0,1500.001,4500.001,9000.001,35000.001,55000.001,80000.001},{0,105,555,1005,2755,5505,13505})</f>
        <v>315894</v>
      </c>
      <c r="M109" s="13">
        <f>12*ROUND(MAX(($B109-3500)*{0.03,0.1,0.2,0.25,0.3,0.35,0.45}-{0,105,555,1005,2755,5505,13505},0),2)+LOOKUP(M$2/12,{0,1500.001,4500.001,9000.001,35000.001,55000.001,80000.001},{0.03,0.1,0.2,0.25,0.3,0.35,0.45})*M$2-LOOKUP(M$2/12,{0,1500.001,4500.001,9000.001,35000.001,55000.001,80000.001},{0,105,555,1005,2755,5505,13505})</f>
        <v>315900</v>
      </c>
      <c r="N109" s="27">
        <f>12*ROUND(MAX(($B109-3500)*{0.03,0.1,0.2,0.25,0.3,0.35,0.45}-{0,105,555,1005,2755,5505,13505},0),2)+LOOKUP(N$2/12,{0,1500.001,4500.001,9000.001,35000.001,55000.001,80000.001},{0.03,0.1,0.2,0.25,0.3,0.35,0.45})*N$2-LOOKUP(N$2/12,{0,1500.001,4500.001,9000.001,35000.001,55000.001,80000.001},{0,105,555,1005,2755,5505,13505})</f>
        <v>315915</v>
      </c>
      <c r="O109" s="27">
        <f>12*ROUND(MAX(($B109-3500)*{0.03,0.1,0.2,0.25,0.3,0.35,0.45}-{0,105,555,1005,2755,5505,13505},0),2)+LOOKUP(O$2/12,{0,1500.001,4500.001,9000.001,35000.001,55000.001,80000.001},{0.03,0.1,0.2,0.25,0.3,0.35,0.45})*O$2-LOOKUP(O$2/12,{0,1500.001,4500.001,9000.001,35000.001,55000.001,80000.001},{0,105,555,1005,2755,5505,13505})</f>
        <v>315930</v>
      </c>
      <c r="P109" s="27">
        <f>12*ROUND(MAX(($B109-3500)*{0.03,0.1,0.2,0.25,0.3,0.35,0.45}-{0,105,555,1005,2755,5505,13505},0),2)+LOOKUP(P$2/12,{0,1500.001,4500.001,9000.001,35000.001,55000.001,80000.001},{0.03,0.1,0.2,0.25,0.3,0.35,0.45})*P$2-LOOKUP(P$2/12,{0,1500.001,4500.001,9000.001,35000.001,55000.001,80000.001},{0,105,555,1005,2755,5505,13505})</f>
        <v>315945</v>
      </c>
      <c r="Q109" s="27">
        <f>12*ROUND(MAX(($B109-3500)*{0.03,0.1,0.2,0.25,0.3,0.35,0.45}-{0,105,555,1005,2755,5505,13505},0),2)+LOOKUP(Q$2/12,{0,1500.001,4500.001,9000.001,35000.001,55000.001,80000.001},{0.03,0.1,0.2,0.25,0.3,0.35,0.45})*Q$2-LOOKUP(Q$2/12,{0,1500.001,4500.001,9000.001,35000.001,55000.001,80000.001},{0,105,555,1005,2755,5505,13505})</f>
        <v>315960</v>
      </c>
      <c r="R109" s="27">
        <f>12*ROUND(MAX(($B109-3500)*{0.03,0.1,0.2,0.25,0.3,0.35,0.45}-{0,105,555,1005,2755,5505,13505},0),2)+LOOKUP(R$2/12,{0,1500.001,4500.001,9000.001,35000.001,55000.001,80000.001},{0.03,0.1,0.2,0.25,0.3,0.35,0.45})*R$2-LOOKUP(R$2/12,{0,1500.001,4500.001,9000.001,35000.001,55000.001,80000.001},{0,105,555,1005,2755,5505,13505})</f>
        <v>315975</v>
      </c>
      <c r="S109" s="27">
        <f>12*ROUND(MAX(($B109-3500)*{0.03,0.1,0.2,0.25,0.3,0.35,0.45}-{0,105,555,1005,2755,5505,13505},0),2)+LOOKUP(S$2/12,{0,1500.001,4500.001,9000.001,35000.001,55000.001,80000.001},{0.03,0.1,0.2,0.25,0.3,0.35,0.45})*S$2-LOOKUP(S$2/12,{0,1500.001,4500.001,9000.001,35000.001,55000.001,80000.001},{0,105,555,1005,2755,5505,13505})</f>
        <v>315990</v>
      </c>
      <c r="T109" s="2">
        <f>12*ROUND(MAX(($B109-3500)*{0.03,0.1,0.2,0.25,0.3,0.35,0.45}-{0,105,555,1005,2755,5505,13505},0),2)+LOOKUP(T$2/12,{0,1500.001,4500.001,9000.001,35000.001,55000.001,80000.001},{0.03,0.1,0.2,0.25,0.3,0.35,0.45})*T$2-LOOKUP(T$2/12,{0,1500.001,4500.001,9000.001,35000.001,55000.001,80000.001},{0,105,555,1005,2755,5505,13505})</f>
        <v>316005</v>
      </c>
      <c r="U109" s="2">
        <f>12*ROUND(MAX(($B109-3500)*{0.03,0.1,0.2,0.25,0.3,0.35,0.45}-{0,105,555,1005,2755,5505,13505},0),2)+LOOKUP(U$2/12,{0,1500.001,4500.001,9000.001,35000.001,55000.001,80000.001},{0.03,0.1,0.2,0.25,0.3,0.35,0.45})*U$2-LOOKUP(U$2/12,{0,1500.001,4500.001,9000.001,35000.001,55000.001,80000.001},{0,105,555,1005,2755,5505,13505})</f>
        <v>316020</v>
      </c>
      <c r="V109" s="2">
        <f>12*ROUND(MAX(($B109-3500)*{0.03,0.1,0.2,0.25,0.3,0.35,0.45}-{0,105,555,1005,2755,5505,13505},0),2)+LOOKUP(V$2/12,{0,1500.001,4500.001,9000.001,35000.001,55000.001,80000.001},{0.03,0.1,0.2,0.25,0.3,0.35,0.45})*V$2-LOOKUP(V$2/12,{0,1500.001,4500.001,9000.001,35000.001,55000.001,80000.001},{0,105,555,1005,2755,5505,13505})</f>
        <v>316035</v>
      </c>
      <c r="W109" s="2">
        <f>12*ROUND(MAX(($B109-3500)*{0.03,0.1,0.2,0.25,0.3,0.35,0.45}-{0,105,555,1005,2755,5505,13505},0),2)+LOOKUP(W$2/12,{0,1500.001,4500.001,9000.001,35000.001,55000.001,80000.001},{0.03,0.1,0.2,0.25,0.3,0.35,0.45})*W$2-LOOKUP(W$2/12,{0,1500.001,4500.001,9000.001,35000.001,55000.001,80000.001},{0,105,555,1005,2755,5505,13505})</f>
        <v>316050</v>
      </c>
      <c r="X109" s="2">
        <f>12*ROUND(MAX(($B109-3500)*{0.03,0.1,0.2,0.25,0.3,0.35,0.45}-{0,105,555,1005,2755,5505,13505},0),2)+LOOKUP(X$2/12,{0,1500.001,4500.001,9000.001,35000.001,55000.001,80000.001},{0.03,0.1,0.2,0.25,0.3,0.35,0.45})*X$2-LOOKUP(X$2/12,{0,1500.001,4500.001,9000.001,35000.001,55000.001,80000.001},{0,105,555,1005,2755,5505,13505})</f>
        <v>316065</v>
      </c>
      <c r="Y109" s="2">
        <f>12*ROUND(MAX(($B109-3500)*{0.03,0.1,0.2,0.25,0.3,0.35,0.45}-{0,105,555,1005,2755,5505,13505},0),2)+LOOKUP(Y$2/12,{0,1500.001,4500.001,9000.001,35000.001,55000.001,80000.001},{0.03,0.1,0.2,0.25,0.3,0.35,0.45})*Y$2-LOOKUP(Y$2/12,{0,1500.001,4500.001,9000.001,35000.001,55000.001,80000.001},{0,105,555,1005,2755,5505,13505})</f>
        <v>316080</v>
      </c>
      <c r="Z109" s="2">
        <f>12*ROUND(MAX(($B109-3500)*{0.03,0.1,0.2,0.25,0.3,0.35,0.45}-{0,105,555,1005,2755,5505,13505},0),2)+LOOKUP(Z$2/12,{0,1500.001,4500.001,9000.001,35000.001,55000.001,80000.001},{0.03,0.1,0.2,0.25,0.3,0.35,0.45})*Z$2-LOOKUP(Z$2/12,{0,1500.001,4500.001,9000.001,35000.001,55000.001,80000.001},{0,105,555,1005,2755,5505,13505})</f>
        <v>316095</v>
      </c>
      <c r="AA109" s="2">
        <f>12*ROUND(MAX(($B109-3500)*{0.03,0.1,0.2,0.25,0.3,0.35,0.45}-{0,105,555,1005,2755,5505,13505},0),2)+LOOKUP(AA$2/12,{0,1500.001,4500.001,9000.001,35000.001,55000.001,80000.001},{0.03,0.1,0.2,0.25,0.3,0.35,0.45})*AA$2-LOOKUP(AA$2/12,{0,1500.001,4500.001,9000.001,35000.001,55000.001,80000.001},{0,105,555,1005,2755,5505,13505})</f>
        <v>316110</v>
      </c>
      <c r="AB109" s="2">
        <f>12*ROUND(MAX(($B109-3500)*{0.03,0.1,0.2,0.25,0.3,0.35,0.45}-{0,105,555,1005,2755,5505,13505},0),2)+LOOKUP(AB$2/12,{0,1500.001,4500.001,9000.001,35000.001,55000.001,80000.001},{0.03,0.1,0.2,0.25,0.3,0.35,0.45})*AB$2-LOOKUP(AB$2/12,{0,1500.001,4500.001,9000.001,35000.001,55000.001,80000.001},{0,105,555,1005,2755,5505,13505})</f>
        <v>316125</v>
      </c>
      <c r="AC109" s="12">
        <f>12*ROUND(MAX(($B109-3500)*{0.03,0.1,0.2,0.25,0.3,0.35,0.45}-{0,105,555,1005,2755,5505,13505},0),2)+LOOKUP(AC$2/12,{0,1500.001,4500.001,9000.001,35000.001,55000.001,80000.001},{0.03,0.1,0.2,0.25,0.3,0.35,0.45})*AC$2-LOOKUP(AC$2/12,{0,1500.001,4500.001,9000.001,35000.001,55000.001,80000.001},{0,105,555,1005,2755,5505,13505})</f>
        <v>316140</v>
      </c>
      <c r="AD109" s="2">
        <f>12*ROUND(MAX(($B109-3500)*{0.03,0.1,0.2,0.25,0.3,0.35,0.45}-{0,105,555,1005,2755,5505,13505},0),2)+LOOKUP(AD$2/12,{0,1500.001,4500.001,9000.001,35000.001,55000.001,80000.001},{0.03,0.1,0.2,0.25,0.3,0.35,0.45})*AD$2-LOOKUP(AD$2/12,{0,1500.001,4500.001,9000.001,35000.001,55000.001,80000.001},{0,105,555,1005,2755,5505,13505})</f>
        <v>316170</v>
      </c>
      <c r="AE109" s="2">
        <f>12*ROUND(MAX(($B109-3500)*{0.03,0.1,0.2,0.25,0.3,0.35,0.45}-{0,105,555,1005,2755,5505,13505},0),2)+LOOKUP(AE$2/12,{0,1500.001,4500.001,9000.001,35000.001,55000.001,80000.001},{0.03,0.1,0.2,0.25,0.3,0.35,0.45})*AE$2-LOOKUP(AE$2/12,{0,1500.001,4500.001,9000.001,35000.001,55000.001,80000.001},{0,105,555,1005,2755,5505,13505})</f>
        <v>316200</v>
      </c>
      <c r="AF109" s="2">
        <f>12*ROUND(MAX(($B109-3500)*{0.03,0.1,0.2,0.25,0.3,0.35,0.45}-{0,105,555,1005,2755,5505,13505},0),2)+LOOKUP(AF$2/12,{0,1500.001,4500.001,9000.001,35000.001,55000.001,80000.001},{0.03,0.1,0.2,0.25,0.3,0.35,0.45})*AF$2-LOOKUP(AF$2/12,{0,1500.001,4500.001,9000.001,35000.001,55000.001,80000.001},{0,105,555,1005,2755,5505,13505})</f>
        <v>316230</v>
      </c>
      <c r="AG109" s="2">
        <f>12*ROUND(MAX(($B109-3500)*{0.03,0.1,0.2,0.25,0.3,0.35,0.45}-{0,105,555,1005,2755,5505,13505},0),2)+LOOKUP(AG$2/12,{0,1500.001,4500.001,9000.001,35000.001,55000.001,80000.001},{0.03,0.1,0.2,0.25,0.3,0.35,0.45})*AG$2-LOOKUP(AG$2/12,{0,1500.001,4500.001,9000.001,35000.001,55000.001,80000.001},{0,105,555,1005,2755,5505,13505})</f>
        <v>316260</v>
      </c>
      <c r="AH109" s="2">
        <f>12*ROUND(MAX(($B109-3500)*{0.03,0.1,0.2,0.25,0.3,0.35,0.45}-{0,105,555,1005,2755,5505,13505},0),2)+LOOKUP(AH$2/12,{0,1500.001,4500.001,9000.001,35000.001,55000.001,80000.001},{0.03,0.1,0.2,0.25,0.3,0.35,0.45})*AH$2-LOOKUP(AH$2/12,{0,1500.001,4500.001,9000.001,35000.001,55000.001,80000.001},{0,105,555,1005,2755,5505,13505})</f>
        <v>316290</v>
      </c>
      <c r="AI109" s="2">
        <f>12*ROUND(MAX(($B109-3500)*{0.03,0.1,0.2,0.25,0.3,0.35,0.45}-{0,105,555,1005,2755,5505,13505},0),2)+LOOKUP(AI$2/12,{0,1500.001,4500.001,9000.001,35000.001,55000.001,80000.001},{0.03,0.1,0.2,0.25,0.3,0.35,0.45})*AI$2-LOOKUP(AI$2/12,{0,1500.001,4500.001,9000.001,35000.001,55000.001,80000.001},{0,105,555,1005,2755,5505,13505})</f>
        <v>316320</v>
      </c>
      <c r="AJ109" s="2">
        <f>12*ROUND(MAX(($B109-3500)*{0.03,0.1,0.2,0.25,0.3,0.35,0.45}-{0,105,555,1005,2755,5505,13505},0),2)+LOOKUP(AJ$2/12,{0,1500.001,4500.001,9000.001,35000.001,55000.001,80000.001},{0.03,0.1,0.2,0.25,0.3,0.35,0.45})*AJ$2-LOOKUP(AJ$2/12,{0,1500.001,4500.001,9000.001,35000.001,55000.001,80000.001},{0,105,555,1005,2755,5505,13505})</f>
        <v>316350</v>
      </c>
      <c r="AK109" s="2">
        <f>12*ROUND(MAX(($B109-3500)*{0.03,0.1,0.2,0.25,0.3,0.35,0.45}-{0,105,555,1005,2755,5505,13505},0),2)+LOOKUP(AK$2/12,{0,1500.001,4500.001,9000.001,35000.001,55000.001,80000.001},{0.03,0.1,0.2,0.25,0.3,0.35,0.45})*AK$2-LOOKUP(AK$2/12,{0,1500.001,4500.001,9000.001,35000.001,55000.001,80000.001},{0,105,555,1005,2755,5505,13505})</f>
        <v>316380</v>
      </c>
      <c r="AL109" s="2">
        <f>12*ROUND(MAX(($B109-3500)*{0.03,0.1,0.2,0.25,0.3,0.35,0.45}-{0,105,555,1005,2755,5505,13505},0),2)+LOOKUP(AL$2/12,{0,1500.001,4500.001,9000.001,35000.001,55000.001,80000.001},{0.03,0.1,0.2,0.25,0.3,0.35,0.45})*AL$2-LOOKUP(AL$2/12,{0,1500.001,4500.001,9000.001,35000.001,55000.001,80000.001},{0,105,555,1005,2755,5505,13505})</f>
        <v>317635</v>
      </c>
      <c r="AM109" s="2">
        <f>12*ROUND(MAX(($B109-3500)*{0.03,0.1,0.2,0.25,0.3,0.35,0.45}-{0,105,555,1005,2755,5505,13505},0),2)+LOOKUP(AM$2/12,{0,1500.001,4500.001,9000.001,35000.001,55000.001,80000.001},{0.03,0.1,0.2,0.25,0.3,0.35,0.45})*AM$2-LOOKUP(AM$2/12,{0,1500.001,4500.001,9000.001,35000.001,55000.001,80000.001},{0,105,555,1005,2755,5505,13505})</f>
        <v>317735</v>
      </c>
      <c r="AN109" s="2">
        <f>12*ROUND(MAX(($B109-3500)*{0.03,0.1,0.2,0.25,0.3,0.35,0.45}-{0,105,555,1005,2755,5505,13505},0),2)+LOOKUP(AN$2/12,{0,1500.001,4500.001,9000.001,35000.001,55000.001,80000.001},{0.03,0.1,0.2,0.25,0.3,0.35,0.45})*AN$2-LOOKUP(AN$2/12,{0,1500.001,4500.001,9000.001,35000.001,55000.001,80000.001},{0,105,555,1005,2755,5505,13505})</f>
        <v>317935</v>
      </c>
      <c r="AO109" s="2">
        <f>12*ROUND(MAX(($B109-3500)*{0.03,0.1,0.2,0.25,0.3,0.35,0.45}-{0,105,555,1005,2755,5505,13505},0),2)+LOOKUP(AO$2/12,{0,1500.001,4500.001,9000.001,35000.001,55000.001,80000.001},{0.03,0.1,0.2,0.25,0.3,0.35,0.45})*AO$2-LOOKUP(AO$2/12,{0,1500.001,4500.001,9000.001,35000.001,55000.001,80000.001},{0,105,555,1005,2755,5505,13505})</f>
        <v>318135</v>
      </c>
      <c r="AP109" s="2">
        <f>12*ROUND(MAX(($B109-3500)*{0.03,0.1,0.2,0.25,0.3,0.35,0.45}-{0,105,555,1005,2755,5505,13505},0),2)+LOOKUP(AP$2/12,{0,1500.001,4500.001,9000.001,35000.001,55000.001,80000.001},{0.03,0.1,0.2,0.25,0.3,0.35,0.45})*AP$2-LOOKUP(AP$2/12,{0,1500.001,4500.001,9000.001,35000.001,55000.001,80000.001},{0,105,555,1005,2755,5505,13505})</f>
        <v>318335</v>
      </c>
      <c r="AQ109" s="2">
        <f>12*ROUND(MAX(($B109-3500)*{0.03,0.1,0.2,0.25,0.3,0.35,0.45}-{0,105,555,1005,2755,5505,13505},0),2)+LOOKUP(AQ$2/12,{0,1500.001,4500.001,9000.001,35000.001,55000.001,80000.001},{0.03,0.1,0.2,0.25,0.3,0.35,0.45})*AQ$2-LOOKUP(AQ$2/12,{0,1500.001,4500.001,9000.001,35000.001,55000.001,80000.001},{0,105,555,1005,2755,5505,13505})</f>
        <v>318535</v>
      </c>
      <c r="AR109" s="2">
        <f>12*ROUND(MAX(($B109-3500)*{0.03,0.1,0.2,0.25,0.3,0.35,0.45}-{0,105,555,1005,2755,5505,13505},0),2)+LOOKUP(AR$2/12,{0,1500.001,4500.001,9000.001,35000.001,55000.001,80000.001},{0.03,0.1,0.2,0.25,0.3,0.35,0.45})*AR$2-LOOKUP(AR$2/12,{0,1500.001,4500.001,9000.001,35000.001,55000.001,80000.001},{0,105,555,1005,2755,5505,13505})</f>
        <v>318735</v>
      </c>
      <c r="AS109" s="2">
        <f>12*ROUND(MAX(($B109-3500)*{0.03,0.1,0.2,0.25,0.3,0.35,0.45}-{0,105,555,1005,2755,5505,13505},0),2)+LOOKUP(AS$2/12,{0,1500.001,4500.001,9000.001,35000.001,55000.001,80000.001},{0.03,0.1,0.2,0.25,0.3,0.35,0.45})*AS$2-LOOKUP(AS$2/12,{0,1500.001,4500.001,9000.001,35000.001,55000.001,80000.001},{0,105,555,1005,2755,5505,13505})</f>
        <v>319235</v>
      </c>
      <c r="AT109" s="12">
        <f>12*ROUND(MAX(($B109-3500)*{0.03,0.1,0.2,0.25,0.3,0.35,0.45}-{0,105,555,1005,2755,5505,13505},0),2)+LOOKUP(AT$2/12,{0,1500.001,4500.001,9000.001,35000.001,55000.001,80000.001},{0.03,0.1,0.2,0.25,0.3,0.35,0.45})*AT$2-LOOKUP(AT$2/12,{0,1500.001,4500.001,9000.001,35000.001,55000.001,80000.001},{0,105,555,1005,2755,5505,13505})</f>
        <v>319735</v>
      </c>
      <c r="AU109" s="2">
        <f>12*ROUND(MAX(($B109-3500)*{0.03,0.1,0.2,0.25,0.3,0.35,0.45}-{0,105,555,1005,2755,5505,13505},0),2)+LOOKUP(AU$2/12,{0,1500.001,4500.001,9000.001,35000.001,55000.001,80000.001},{0.03,0.1,0.2,0.25,0.3,0.35,0.45})*AU$2-LOOKUP(AU$2/12,{0,1500.001,4500.001,9000.001,35000.001,55000.001,80000.001},{0,105,555,1005,2755,5505,13505})</f>
        <v>320235</v>
      </c>
      <c r="AV109" s="2">
        <f>12*ROUND(MAX(($B109-3500)*{0.03,0.1,0.2,0.25,0.3,0.35,0.45}-{0,105,555,1005,2755,5505,13505},0),2)+LOOKUP(AV$2/12,{0,1500.001,4500.001,9000.001,35000.001,55000.001,80000.001},{0.03,0.1,0.2,0.25,0.3,0.35,0.45})*AV$2-LOOKUP(AV$2/12,{0,1500.001,4500.001,9000.001,35000.001,55000.001,80000.001},{0,105,555,1005,2755,5505,13505})</f>
        <v>320735</v>
      </c>
      <c r="AW109" s="2">
        <f>12*ROUND(MAX(($B109-3500)*{0.03,0.1,0.2,0.25,0.3,0.35,0.45}-{0,105,555,1005,2755,5505,13505},0),2)+LOOKUP(AW$2/12,{0,1500.001,4500.001,9000.001,35000.001,55000.001,80000.001},{0.03,0.1,0.2,0.25,0.3,0.35,0.45})*AW$2-LOOKUP(AW$2/12,{0,1500.001,4500.001,9000.001,35000.001,55000.001,80000.001},{0,105,555,1005,2755,5505,13505})</f>
        <v>326285</v>
      </c>
      <c r="AX109" s="2">
        <f>12*ROUND(MAX(($B109-3500)*{0.03,0.1,0.2,0.25,0.3,0.35,0.45}-{0,105,555,1005,2755,5505,13505},0),2)+LOOKUP(AX$2/12,{0,1500.001,4500.001,9000.001,35000.001,55000.001,80000.001},{0.03,0.1,0.2,0.25,0.3,0.35,0.45})*AX$2-LOOKUP(AX$2/12,{0,1500.001,4500.001,9000.001,35000.001,55000.001,80000.001},{0,105,555,1005,2755,5505,13505})</f>
        <v>327285</v>
      </c>
      <c r="AY109" s="2">
        <f>12*ROUND(MAX(($B109-3500)*{0.03,0.1,0.2,0.25,0.3,0.35,0.45}-{0,105,555,1005,2755,5505,13505},0),2)+LOOKUP(AY$2/12,{0,1500.001,4500.001,9000.001,35000.001,55000.001,80000.001},{0.03,0.1,0.2,0.25,0.3,0.35,0.45})*AY$2-LOOKUP(AY$2/12,{0,1500.001,4500.001,9000.001,35000.001,55000.001,80000.001},{0,105,555,1005,2755,5505,13505})</f>
        <v>328285</v>
      </c>
      <c r="AZ109" s="2">
        <f>12*ROUND(MAX(($B109-3500)*{0.03,0.1,0.2,0.25,0.3,0.35,0.45}-{0,105,555,1005,2755,5505,13505},0),2)+LOOKUP(AZ$2/12,{0,1500.001,4500.001,9000.001,35000.001,55000.001,80000.001},{0.03,0.1,0.2,0.25,0.3,0.35,0.45})*AZ$2-LOOKUP(AZ$2/12,{0,1500.001,4500.001,9000.001,35000.001,55000.001,80000.001},{0,105,555,1005,2755,5505,13505})</f>
        <v>329285</v>
      </c>
      <c r="BA109" s="2">
        <f>12*ROUND(MAX(($B109-3500)*{0.03,0.1,0.2,0.25,0.3,0.35,0.45}-{0,105,555,1005,2755,5505,13505},0),2)+LOOKUP(BA$2/12,{0,1500.001,4500.001,9000.001,35000.001,55000.001,80000.001},{0.03,0.1,0.2,0.25,0.3,0.35,0.45})*BA$2-LOOKUP(BA$2/12,{0,1500.001,4500.001,9000.001,35000.001,55000.001,80000.001},{0,105,555,1005,2755,5505,13505})</f>
        <v>330285</v>
      </c>
      <c r="BB109" s="2">
        <f>12*ROUND(MAX(($B109-3500)*{0.03,0.1,0.2,0.25,0.3,0.35,0.45}-{0,105,555,1005,2755,5505,13505},0),2)+LOOKUP(BB$2/12,{0,1500.001,4500.001,9000.001,35000.001,55000.001,80000.001},{0.03,0.1,0.2,0.25,0.3,0.35,0.45})*BB$2-LOOKUP(BB$2/12,{0,1500.001,4500.001,9000.001,35000.001,55000.001,80000.001},{0,105,555,1005,2755,5505,13505})</f>
        <v>331285</v>
      </c>
      <c r="BC109" s="2">
        <f>12*ROUND(MAX(($B109-3500)*{0.03,0.1,0.2,0.25,0.3,0.35,0.45}-{0,105,555,1005,2755,5505,13505},0),2)+LOOKUP(BC$2/12,{0,1500.001,4500.001,9000.001,35000.001,55000.001,80000.001},{0.03,0.1,0.2,0.25,0.3,0.35,0.45})*BC$2-LOOKUP(BC$2/12,{0,1500.001,4500.001,9000.001,35000.001,55000.001,80000.001},{0,105,555,1005,2755,5505,13505})</f>
        <v>332285</v>
      </c>
      <c r="BD109" s="2">
        <f>12*ROUND(MAX(($B109-3500)*{0.03,0.1,0.2,0.25,0.3,0.35,0.45}-{0,105,555,1005,2755,5505,13505},0),2)+LOOKUP(BD$2/12,{0,1500.001,4500.001,9000.001,35000.001,55000.001,80000.001},{0.03,0.1,0.2,0.25,0.3,0.35,0.45})*BD$2-LOOKUP(BD$2/12,{0,1500.001,4500.001,9000.001,35000.001,55000.001,80000.001},{0,105,555,1005,2755,5505,13505})</f>
        <v>333285</v>
      </c>
      <c r="BE109" s="2">
        <f>12*ROUND(MAX(($B109-3500)*{0.03,0.1,0.2,0.25,0.3,0.35,0.45}-{0,105,555,1005,2755,5505,13505},0),2)+LOOKUP(BE$2/12,{0,1500.001,4500.001,9000.001,35000.001,55000.001,80000.001},{0.03,0.1,0.2,0.25,0.3,0.35,0.45})*BE$2-LOOKUP(BE$2/12,{0,1500.001,4500.001,9000.001,35000.001,55000.001,80000.001},{0,105,555,1005,2755,5505,13505})</f>
        <v>334285</v>
      </c>
      <c r="BF109" s="2">
        <f>12*ROUND(MAX(($B109-3500)*{0.03,0.1,0.2,0.25,0.3,0.35,0.45}-{0,105,555,1005,2755,5505,13505},0),2)+LOOKUP(BF$2/12,{0,1500.001,4500.001,9000.001,35000.001,55000.001,80000.001},{0.03,0.1,0.2,0.25,0.3,0.35,0.45})*BF$2-LOOKUP(BF$2/12,{0,1500.001,4500.001,9000.001,35000.001,55000.001,80000.001},{0,105,555,1005,2755,5505,13505})</f>
        <v>335285</v>
      </c>
    </row>
    <row r="110" spans="1:58">
      <c r="A110" s="21"/>
      <c r="B110" s="22">
        <v>94000</v>
      </c>
      <c r="C110" s="27">
        <f>12*ROUND(MAX(($B110-3500)*{0.03,0.1,0.2,0.25,0.3,0.35,0.45}-{0,105,555,1005,2755,5505,13505},0),2)+LOOKUP(C$2/12,{0,1500.001,4500.001,9000.001,35000.001,55000.001,80000.001},{0.03,0.1,0.2,0.25,0.3,0.35,0.45})*C$2-LOOKUP(C$2/12,{0,1500.001,4500.001,9000.001,35000.001,55000.001,80000.001},{0,105,555,1005,2755,5505,13505})</f>
        <v>326640</v>
      </c>
      <c r="D110" s="27">
        <f>12*ROUND(MAX(($B110-3500)*{0.03,0.1,0.2,0.25,0.3,0.35,0.45}-{0,105,555,1005,2755,5505,13505},0),2)+LOOKUP(D$2/12,{0,1500.001,4500.001,9000.001,35000.001,55000.001,80000.001},{0.03,0.1,0.2,0.25,0.3,0.35,0.45})*D$2-LOOKUP(D$2/12,{0,1500.001,4500.001,9000.001,35000.001,55000.001,80000.001},{0,105,555,1005,2755,5505,13505})</f>
        <v>326646</v>
      </c>
      <c r="E110" s="27">
        <f>12*ROUND(MAX(($B110-3500)*{0.03,0.1,0.2,0.25,0.3,0.35,0.45}-{0,105,555,1005,2755,5505,13505},0),2)+LOOKUP(E$2/12,{0,1500.001,4500.001,9000.001,35000.001,55000.001,80000.001},{0.03,0.1,0.2,0.25,0.3,0.35,0.45})*E$2-LOOKUP(E$2/12,{0,1500.001,4500.001,9000.001,35000.001,55000.001,80000.001},{0,105,555,1005,2755,5505,13505})</f>
        <v>326652</v>
      </c>
      <c r="F110" s="27">
        <f>12*ROUND(MAX(($B110-3500)*{0.03,0.1,0.2,0.25,0.3,0.35,0.45}-{0,105,555,1005,2755,5505,13505},0),2)+LOOKUP(F$2/12,{0,1500.001,4500.001,9000.001,35000.001,55000.001,80000.001},{0.03,0.1,0.2,0.25,0.3,0.35,0.45})*F$2-LOOKUP(F$2/12,{0,1500.001,4500.001,9000.001,35000.001,55000.001,80000.001},{0,105,555,1005,2755,5505,13505})</f>
        <v>326658</v>
      </c>
      <c r="G110" s="27">
        <f>12*ROUND(MAX(($B110-3500)*{0.03,0.1,0.2,0.25,0.3,0.35,0.45}-{0,105,555,1005,2755,5505,13505},0),2)+LOOKUP(G$2/12,{0,1500.001,4500.001,9000.001,35000.001,55000.001,80000.001},{0.03,0.1,0.2,0.25,0.3,0.35,0.45})*G$2-LOOKUP(G$2/12,{0,1500.001,4500.001,9000.001,35000.001,55000.001,80000.001},{0,105,555,1005,2755,5505,13505})</f>
        <v>326664</v>
      </c>
      <c r="H110" s="27">
        <f>12*ROUND(MAX(($B110-3500)*{0.03,0.1,0.2,0.25,0.3,0.35,0.45}-{0,105,555,1005,2755,5505,13505},0),2)+LOOKUP(H$2/12,{0,1500.001,4500.001,9000.001,35000.001,55000.001,80000.001},{0.03,0.1,0.2,0.25,0.3,0.35,0.45})*H$2-LOOKUP(H$2/12,{0,1500.001,4500.001,9000.001,35000.001,55000.001,80000.001},{0,105,555,1005,2755,5505,13505})</f>
        <v>326670</v>
      </c>
      <c r="I110" s="27">
        <f>12*ROUND(MAX(($B110-3500)*{0.03,0.1,0.2,0.25,0.3,0.35,0.45}-{0,105,555,1005,2755,5505,13505},0),2)+LOOKUP(I$2/12,{0,1500.001,4500.001,9000.001,35000.001,55000.001,80000.001},{0.03,0.1,0.2,0.25,0.3,0.35,0.45})*I$2-LOOKUP(I$2/12,{0,1500.001,4500.001,9000.001,35000.001,55000.001,80000.001},{0,105,555,1005,2755,5505,13505})</f>
        <v>326676</v>
      </c>
      <c r="J110" s="27">
        <f>12*ROUND(MAX(($B110-3500)*{0.03,0.1,0.2,0.25,0.3,0.35,0.45}-{0,105,555,1005,2755,5505,13505},0),2)+LOOKUP(J$2/12,{0,1500.001,4500.001,9000.001,35000.001,55000.001,80000.001},{0.03,0.1,0.2,0.25,0.3,0.35,0.45})*J$2-LOOKUP(J$2/12,{0,1500.001,4500.001,9000.001,35000.001,55000.001,80000.001},{0,105,555,1005,2755,5505,13505})</f>
        <v>326682</v>
      </c>
      <c r="K110" s="27">
        <f>12*ROUND(MAX(($B110-3500)*{0.03,0.1,0.2,0.25,0.3,0.35,0.45}-{0,105,555,1005,2755,5505,13505},0),2)+LOOKUP(K$2/12,{0,1500.001,4500.001,9000.001,35000.001,55000.001,80000.001},{0.03,0.1,0.2,0.25,0.3,0.35,0.45})*K$2-LOOKUP(K$2/12,{0,1500.001,4500.001,9000.001,35000.001,55000.001,80000.001},{0,105,555,1005,2755,5505,13505})</f>
        <v>326688</v>
      </c>
      <c r="L110" s="27">
        <f>12*ROUND(MAX(($B110-3500)*{0.03,0.1,0.2,0.25,0.3,0.35,0.45}-{0,105,555,1005,2755,5505,13505},0),2)+LOOKUP(L$2/12,{0,1500.001,4500.001,9000.001,35000.001,55000.001,80000.001},{0.03,0.1,0.2,0.25,0.3,0.35,0.45})*L$2-LOOKUP(L$2/12,{0,1500.001,4500.001,9000.001,35000.001,55000.001,80000.001},{0,105,555,1005,2755,5505,13505})</f>
        <v>326694</v>
      </c>
      <c r="M110" s="13">
        <f>12*ROUND(MAX(($B110-3500)*{0.03,0.1,0.2,0.25,0.3,0.35,0.45}-{0,105,555,1005,2755,5505,13505},0),2)+LOOKUP(M$2/12,{0,1500.001,4500.001,9000.001,35000.001,55000.001,80000.001},{0.03,0.1,0.2,0.25,0.3,0.35,0.45})*M$2-LOOKUP(M$2/12,{0,1500.001,4500.001,9000.001,35000.001,55000.001,80000.001},{0,105,555,1005,2755,5505,13505})</f>
        <v>326700</v>
      </c>
      <c r="N110" s="27">
        <f>12*ROUND(MAX(($B110-3500)*{0.03,0.1,0.2,0.25,0.3,0.35,0.45}-{0,105,555,1005,2755,5505,13505},0),2)+LOOKUP(N$2/12,{0,1500.001,4500.001,9000.001,35000.001,55000.001,80000.001},{0.03,0.1,0.2,0.25,0.3,0.35,0.45})*N$2-LOOKUP(N$2/12,{0,1500.001,4500.001,9000.001,35000.001,55000.001,80000.001},{0,105,555,1005,2755,5505,13505})</f>
        <v>326715</v>
      </c>
      <c r="O110" s="27">
        <f>12*ROUND(MAX(($B110-3500)*{0.03,0.1,0.2,0.25,0.3,0.35,0.45}-{0,105,555,1005,2755,5505,13505},0),2)+LOOKUP(O$2/12,{0,1500.001,4500.001,9000.001,35000.001,55000.001,80000.001},{0.03,0.1,0.2,0.25,0.3,0.35,0.45})*O$2-LOOKUP(O$2/12,{0,1500.001,4500.001,9000.001,35000.001,55000.001,80000.001},{0,105,555,1005,2755,5505,13505})</f>
        <v>326730</v>
      </c>
      <c r="P110" s="27">
        <f>12*ROUND(MAX(($B110-3500)*{0.03,0.1,0.2,0.25,0.3,0.35,0.45}-{0,105,555,1005,2755,5505,13505},0),2)+LOOKUP(P$2/12,{0,1500.001,4500.001,9000.001,35000.001,55000.001,80000.001},{0.03,0.1,0.2,0.25,0.3,0.35,0.45})*P$2-LOOKUP(P$2/12,{0,1500.001,4500.001,9000.001,35000.001,55000.001,80000.001},{0,105,555,1005,2755,5505,13505})</f>
        <v>326745</v>
      </c>
      <c r="Q110" s="27">
        <f>12*ROUND(MAX(($B110-3500)*{0.03,0.1,0.2,0.25,0.3,0.35,0.45}-{0,105,555,1005,2755,5505,13505},0),2)+LOOKUP(Q$2/12,{0,1500.001,4500.001,9000.001,35000.001,55000.001,80000.001},{0.03,0.1,0.2,0.25,0.3,0.35,0.45})*Q$2-LOOKUP(Q$2/12,{0,1500.001,4500.001,9000.001,35000.001,55000.001,80000.001},{0,105,555,1005,2755,5505,13505})</f>
        <v>326760</v>
      </c>
      <c r="R110" s="27">
        <f>12*ROUND(MAX(($B110-3500)*{0.03,0.1,0.2,0.25,0.3,0.35,0.45}-{0,105,555,1005,2755,5505,13505},0),2)+LOOKUP(R$2/12,{0,1500.001,4500.001,9000.001,35000.001,55000.001,80000.001},{0.03,0.1,0.2,0.25,0.3,0.35,0.45})*R$2-LOOKUP(R$2/12,{0,1500.001,4500.001,9000.001,35000.001,55000.001,80000.001},{0,105,555,1005,2755,5505,13505})</f>
        <v>326775</v>
      </c>
      <c r="S110" s="27">
        <f>12*ROUND(MAX(($B110-3500)*{0.03,0.1,0.2,0.25,0.3,0.35,0.45}-{0,105,555,1005,2755,5505,13505},0),2)+LOOKUP(S$2/12,{0,1500.001,4500.001,9000.001,35000.001,55000.001,80000.001},{0.03,0.1,0.2,0.25,0.3,0.35,0.45})*S$2-LOOKUP(S$2/12,{0,1500.001,4500.001,9000.001,35000.001,55000.001,80000.001},{0,105,555,1005,2755,5505,13505})</f>
        <v>326790</v>
      </c>
      <c r="T110" s="2">
        <f>12*ROUND(MAX(($B110-3500)*{0.03,0.1,0.2,0.25,0.3,0.35,0.45}-{0,105,555,1005,2755,5505,13505},0),2)+LOOKUP(T$2/12,{0,1500.001,4500.001,9000.001,35000.001,55000.001,80000.001},{0.03,0.1,0.2,0.25,0.3,0.35,0.45})*T$2-LOOKUP(T$2/12,{0,1500.001,4500.001,9000.001,35000.001,55000.001,80000.001},{0,105,555,1005,2755,5505,13505})</f>
        <v>326805</v>
      </c>
      <c r="U110" s="2">
        <f>12*ROUND(MAX(($B110-3500)*{0.03,0.1,0.2,0.25,0.3,0.35,0.45}-{0,105,555,1005,2755,5505,13505},0),2)+LOOKUP(U$2/12,{0,1500.001,4500.001,9000.001,35000.001,55000.001,80000.001},{0.03,0.1,0.2,0.25,0.3,0.35,0.45})*U$2-LOOKUP(U$2/12,{0,1500.001,4500.001,9000.001,35000.001,55000.001,80000.001},{0,105,555,1005,2755,5505,13505})</f>
        <v>326820</v>
      </c>
      <c r="V110" s="2">
        <f>12*ROUND(MAX(($B110-3500)*{0.03,0.1,0.2,0.25,0.3,0.35,0.45}-{0,105,555,1005,2755,5505,13505},0),2)+LOOKUP(V$2/12,{0,1500.001,4500.001,9000.001,35000.001,55000.001,80000.001},{0.03,0.1,0.2,0.25,0.3,0.35,0.45})*V$2-LOOKUP(V$2/12,{0,1500.001,4500.001,9000.001,35000.001,55000.001,80000.001},{0,105,555,1005,2755,5505,13505})</f>
        <v>326835</v>
      </c>
      <c r="W110" s="2">
        <f>12*ROUND(MAX(($B110-3500)*{0.03,0.1,0.2,0.25,0.3,0.35,0.45}-{0,105,555,1005,2755,5505,13505},0),2)+LOOKUP(W$2/12,{0,1500.001,4500.001,9000.001,35000.001,55000.001,80000.001},{0.03,0.1,0.2,0.25,0.3,0.35,0.45})*W$2-LOOKUP(W$2/12,{0,1500.001,4500.001,9000.001,35000.001,55000.001,80000.001},{0,105,555,1005,2755,5505,13505})</f>
        <v>326850</v>
      </c>
      <c r="X110" s="2">
        <f>12*ROUND(MAX(($B110-3500)*{0.03,0.1,0.2,0.25,0.3,0.35,0.45}-{0,105,555,1005,2755,5505,13505},0),2)+LOOKUP(X$2/12,{0,1500.001,4500.001,9000.001,35000.001,55000.001,80000.001},{0.03,0.1,0.2,0.25,0.3,0.35,0.45})*X$2-LOOKUP(X$2/12,{0,1500.001,4500.001,9000.001,35000.001,55000.001,80000.001},{0,105,555,1005,2755,5505,13505})</f>
        <v>326865</v>
      </c>
      <c r="Y110" s="2">
        <f>12*ROUND(MAX(($B110-3500)*{0.03,0.1,0.2,0.25,0.3,0.35,0.45}-{0,105,555,1005,2755,5505,13505},0),2)+LOOKUP(Y$2/12,{0,1500.001,4500.001,9000.001,35000.001,55000.001,80000.001},{0.03,0.1,0.2,0.25,0.3,0.35,0.45})*Y$2-LOOKUP(Y$2/12,{0,1500.001,4500.001,9000.001,35000.001,55000.001,80000.001},{0,105,555,1005,2755,5505,13505})</f>
        <v>326880</v>
      </c>
      <c r="Z110" s="2">
        <f>12*ROUND(MAX(($B110-3500)*{0.03,0.1,0.2,0.25,0.3,0.35,0.45}-{0,105,555,1005,2755,5505,13505},0),2)+LOOKUP(Z$2/12,{0,1500.001,4500.001,9000.001,35000.001,55000.001,80000.001},{0.03,0.1,0.2,0.25,0.3,0.35,0.45})*Z$2-LOOKUP(Z$2/12,{0,1500.001,4500.001,9000.001,35000.001,55000.001,80000.001},{0,105,555,1005,2755,5505,13505})</f>
        <v>326895</v>
      </c>
      <c r="AA110" s="2">
        <f>12*ROUND(MAX(($B110-3500)*{0.03,0.1,0.2,0.25,0.3,0.35,0.45}-{0,105,555,1005,2755,5505,13505},0),2)+LOOKUP(AA$2/12,{0,1500.001,4500.001,9000.001,35000.001,55000.001,80000.001},{0.03,0.1,0.2,0.25,0.3,0.35,0.45})*AA$2-LOOKUP(AA$2/12,{0,1500.001,4500.001,9000.001,35000.001,55000.001,80000.001},{0,105,555,1005,2755,5505,13505})</f>
        <v>326910</v>
      </c>
      <c r="AB110" s="2">
        <f>12*ROUND(MAX(($B110-3500)*{0.03,0.1,0.2,0.25,0.3,0.35,0.45}-{0,105,555,1005,2755,5505,13505},0),2)+LOOKUP(AB$2/12,{0,1500.001,4500.001,9000.001,35000.001,55000.001,80000.001},{0.03,0.1,0.2,0.25,0.3,0.35,0.45})*AB$2-LOOKUP(AB$2/12,{0,1500.001,4500.001,9000.001,35000.001,55000.001,80000.001},{0,105,555,1005,2755,5505,13505})</f>
        <v>326925</v>
      </c>
      <c r="AC110" s="12">
        <f>12*ROUND(MAX(($B110-3500)*{0.03,0.1,0.2,0.25,0.3,0.35,0.45}-{0,105,555,1005,2755,5505,13505},0),2)+LOOKUP(AC$2/12,{0,1500.001,4500.001,9000.001,35000.001,55000.001,80000.001},{0.03,0.1,0.2,0.25,0.3,0.35,0.45})*AC$2-LOOKUP(AC$2/12,{0,1500.001,4500.001,9000.001,35000.001,55000.001,80000.001},{0,105,555,1005,2755,5505,13505})</f>
        <v>326940</v>
      </c>
      <c r="AD110" s="2">
        <f>12*ROUND(MAX(($B110-3500)*{0.03,0.1,0.2,0.25,0.3,0.35,0.45}-{0,105,555,1005,2755,5505,13505},0),2)+LOOKUP(AD$2/12,{0,1500.001,4500.001,9000.001,35000.001,55000.001,80000.001},{0.03,0.1,0.2,0.25,0.3,0.35,0.45})*AD$2-LOOKUP(AD$2/12,{0,1500.001,4500.001,9000.001,35000.001,55000.001,80000.001},{0,105,555,1005,2755,5505,13505})</f>
        <v>326970</v>
      </c>
      <c r="AE110" s="2">
        <f>12*ROUND(MAX(($B110-3500)*{0.03,0.1,0.2,0.25,0.3,0.35,0.45}-{0,105,555,1005,2755,5505,13505},0),2)+LOOKUP(AE$2/12,{0,1500.001,4500.001,9000.001,35000.001,55000.001,80000.001},{0.03,0.1,0.2,0.25,0.3,0.35,0.45})*AE$2-LOOKUP(AE$2/12,{0,1500.001,4500.001,9000.001,35000.001,55000.001,80000.001},{0,105,555,1005,2755,5505,13505})</f>
        <v>327000</v>
      </c>
      <c r="AF110" s="2">
        <f>12*ROUND(MAX(($B110-3500)*{0.03,0.1,0.2,0.25,0.3,0.35,0.45}-{0,105,555,1005,2755,5505,13505},0),2)+LOOKUP(AF$2/12,{0,1500.001,4500.001,9000.001,35000.001,55000.001,80000.001},{0.03,0.1,0.2,0.25,0.3,0.35,0.45})*AF$2-LOOKUP(AF$2/12,{0,1500.001,4500.001,9000.001,35000.001,55000.001,80000.001},{0,105,555,1005,2755,5505,13505})</f>
        <v>327030</v>
      </c>
      <c r="AG110" s="2">
        <f>12*ROUND(MAX(($B110-3500)*{0.03,0.1,0.2,0.25,0.3,0.35,0.45}-{0,105,555,1005,2755,5505,13505},0),2)+LOOKUP(AG$2/12,{0,1500.001,4500.001,9000.001,35000.001,55000.001,80000.001},{0.03,0.1,0.2,0.25,0.3,0.35,0.45})*AG$2-LOOKUP(AG$2/12,{0,1500.001,4500.001,9000.001,35000.001,55000.001,80000.001},{0,105,555,1005,2755,5505,13505})</f>
        <v>327060</v>
      </c>
      <c r="AH110" s="2">
        <f>12*ROUND(MAX(($B110-3500)*{0.03,0.1,0.2,0.25,0.3,0.35,0.45}-{0,105,555,1005,2755,5505,13505},0),2)+LOOKUP(AH$2/12,{0,1500.001,4500.001,9000.001,35000.001,55000.001,80000.001},{0.03,0.1,0.2,0.25,0.3,0.35,0.45})*AH$2-LOOKUP(AH$2/12,{0,1500.001,4500.001,9000.001,35000.001,55000.001,80000.001},{0,105,555,1005,2755,5505,13505})</f>
        <v>327090</v>
      </c>
      <c r="AI110" s="2">
        <f>12*ROUND(MAX(($B110-3500)*{0.03,0.1,0.2,0.25,0.3,0.35,0.45}-{0,105,555,1005,2755,5505,13505},0),2)+LOOKUP(AI$2/12,{0,1500.001,4500.001,9000.001,35000.001,55000.001,80000.001},{0.03,0.1,0.2,0.25,0.3,0.35,0.45})*AI$2-LOOKUP(AI$2/12,{0,1500.001,4500.001,9000.001,35000.001,55000.001,80000.001},{0,105,555,1005,2755,5505,13505})</f>
        <v>327120</v>
      </c>
      <c r="AJ110" s="2">
        <f>12*ROUND(MAX(($B110-3500)*{0.03,0.1,0.2,0.25,0.3,0.35,0.45}-{0,105,555,1005,2755,5505,13505},0),2)+LOOKUP(AJ$2/12,{0,1500.001,4500.001,9000.001,35000.001,55000.001,80000.001},{0.03,0.1,0.2,0.25,0.3,0.35,0.45})*AJ$2-LOOKUP(AJ$2/12,{0,1500.001,4500.001,9000.001,35000.001,55000.001,80000.001},{0,105,555,1005,2755,5505,13505})</f>
        <v>327150</v>
      </c>
      <c r="AK110" s="2">
        <f>12*ROUND(MAX(($B110-3500)*{0.03,0.1,0.2,0.25,0.3,0.35,0.45}-{0,105,555,1005,2755,5505,13505},0),2)+LOOKUP(AK$2/12,{0,1500.001,4500.001,9000.001,35000.001,55000.001,80000.001},{0.03,0.1,0.2,0.25,0.3,0.35,0.45})*AK$2-LOOKUP(AK$2/12,{0,1500.001,4500.001,9000.001,35000.001,55000.001,80000.001},{0,105,555,1005,2755,5505,13505})</f>
        <v>327180</v>
      </c>
      <c r="AL110" s="2">
        <f>12*ROUND(MAX(($B110-3500)*{0.03,0.1,0.2,0.25,0.3,0.35,0.45}-{0,105,555,1005,2755,5505,13505},0),2)+LOOKUP(AL$2/12,{0,1500.001,4500.001,9000.001,35000.001,55000.001,80000.001},{0.03,0.1,0.2,0.25,0.3,0.35,0.45})*AL$2-LOOKUP(AL$2/12,{0,1500.001,4500.001,9000.001,35000.001,55000.001,80000.001},{0,105,555,1005,2755,5505,13505})</f>
        <v>328435</v>
      </c>
      <c r="AM110" s="2">
        <f>12*ROUND(MAX(($B110-3500)*{0.03,0.1,0.2,0.25,0.3,0.35,0.45}-{0,105,555,1005,2755,5505,13505},0),2)+LOOKUP(AM$2/12,{0,1500.001,4500.001,9000.001,35000.001,55000.001,80000.001},{0.03,0.1,0.2,0.25,0.3,0.35,0.45})*AM$2-LOOKUP(AM$2/12,{0,1500.001,4500.001,9000.001,35000.001,55000.001,80000.001},{0,105,555,1005,2755,5505,13505})</f>
        <v>328535</v>
      </c>
      <c r="AN110" s="2">
        <f>12*ROUND(MAX(($B110-3500)*{0.03,0.1,0.2,0.25,0.3,0.35,0.45}-{0,105,555,1005,2755,5505,13505},0),2)+LOOKUP(AN$2/12,{0,1500.001,4500.001,9000.001,35000.001,55000.001,80000.001},{0.03,0.1,0.2,0.25,0.3,0.35,0.45})*AN$2-LOOKUP(AN$2/12,{0,1500.001,4500.001,9000.001,35000.001,55000.001,80000.001},{0,105,555,1005,2755,5505,13505})</f>
        <v>328735</v>
      </c>
      <c r="AO110" s="2">
        <f>12*ROUND(MAX(($B110-3500)*{0.03,0.1,0.2,0.25,0.3,0.35,0.45}-{0,105,555,1005,2755,5505,13505},0),2)+LOOKUP(AO$2/12,{0,1500.001,4500.001,9000.001,35000.001,55000.001,80000.001},{0.03,0.1,0.2,0.25,0.3,0.35,0.45})*AO$2-LOOKUP(AO$2/12,{0,1500.001,4500.001,9000.001,35000.001,55000.001,80000.001},{0,105,555,1005,2755,5505,13505})</f>
        <v>328935</v>
      </c>
      <c r="AP110" s="2">
        <f>12*ROUND(MAX(($B110-3500)*{0.03,0.1,0.2,0.25,0.3,0.35,0.45}-{0,105,555,1005,2755,5505,13505},0),2)+LOOKUP(AP$2/12,{0,1500.001,4500.001,9000.001,35000.001,55000.001,80000.001},{0.03,0.1,0.2,0.25,0.3,0.35,0.45})*AP$2-LOOKUP(AP$2/12,{0,1500.001,4500.001,9000.001,35000.001,55000.001,80000.001},{0,105,555,1005,2755,5505,13505})</f>
        <v>329135</v>
      </c>
      <c r="AQ110" s="2">
        <f>12*ROUND(MAX(($B110-3500)*{0.03,0.1,0.2,0.25,0.3,0.35,0.45}-{0,105,555,1005,2755,5505,13505},0),2)+LOOKUP(AQ$2/12,{0,1500.001,4500.001,9000.001,35000.001,55000.001,80000.001},{0.03,0.1,0.2,0.25,0.3,0.35,0.45})*AQ$2-LOOKUP(AQ$2/12,{0,1500.001,4500.001,9000.001,35000.001,55000.001,80000.001},{0,105,555,1005,2755,5505,13505})</f>
        <v>329335</v>
      </c>
      <c r="AR110" s="2">
        <f>12*ROUND(MAX(($B110-3500)*{0.03,0.1,0.2,0.25,0.3,0.35,0.45}-{0,105,555,1005,2755,5505,13505},0),2)+LOOKUP(AR$2/12,{0,1500.001,4500.001,9000.001,35000.001,55000.001,80000.001},{0.03,0.1,0.2,0.25,0.3,0.35,0.45})*AR$2-LOOKUP(AR$2/12,{0,1500.001,4500.001,9000.001,35000.001,55000.001,80000.001},{0,105,555,1005,2755,5505,13505})</f>
        <v>329535</v>
      </c>
      <c r="AS110" s="2">
        <f>12*ROUND(MAX(($B110-3500)*{0.03,0.1,0.2,0.25,0.3,0.35,0.45}-{0,105,555,1005,2755,5505,13505},0),2)+LOOKUP(AS$2/12,{0,1500.001,4500.001,9000.001,35000.001,55000.001,80000.001},{0.03,0.1,0.2,0.25,0.3,0.35,0.45})*AS$2-LOOKUP(AS$2/12,{0,1500.001,4500.001,9000.001,35000.001,55000.001,80000.001},{0,105,555,1005,2755,5505,13505})</f>
        <v>330035</v>
      </c>
      <c r="AT110" s="12">
        <f>12*ROUND(MAX(($B110-3500)*{0.03,0.1,0.2,0.25,0.3,0.35,0.45}-{0,105,555,1005,2755,5505,13505},0),2)+LOOKUP(AT$2/12,{0,1500.001,4500.001,9000.001,35000.001,55000.001,80000.001},{0.03,0.1,0.2,0.25,0.3,0.35,0.45})*AT$2-LOOKUP(AT$2/12,{0,1500.001,4500.001,9000.001,35000.001,55000.001,80000.001},{0,105,555,1005,2755,5505,13505})</f>
        <v>330535</v>
      </c>
      <c r="AU110" s="2">
        <f>12*ROUND(MAX(($B110-3500)*{0.03,0.1,0.2,0.25,0.3,0.35,0.45}-{0,105,555,1005,2755,5505,13505},0),2)+LOOKUP(AU$2/12,{0,1500.001,4500.001,9000.001,35000.001,55000.001,80000.001},{0.03,0.1,0.2,0.25,0.3,0.35,0.45})*AU$2-LOOKUP(AU$2/12,{0,1500.001,4500.001,9000.001,35000.001,55000.001,80000.001},{0,105,555,1005,2755,5505,13505})</f>
        <v>331035</v>
      </c>
      <c r="AV110" s="2">
        <f>12*ROUND(MAX(($B110-3500)*{0.03,0.1,0.2,0.25,0.3,0.35,0.45}-{0,105,555,1005,2755,5505,13505},0),2)+LOOKUP(AV$2/12,{0,1500.001,4500.001,9000.001,35000.001,55000.001,80000.001},{0.03,0.1,0.2,0.25,0.3,0.35,0.45})*AV$2-LOOKUP(AV$2/12,{0,1500.001,4500.001,9000.001,35000.001,55000.001,80000.001},{0,105,555,1005,2755,5505,13505})</f>
        <v>331535</v>
      </c>
      <c r="AW110" s="2">
        <f>12*ROUND(MAX(($B110-3500)*{0.03,0.1,0.2,0.25,0.3,0.35,0.45}-{0,105,555,1005,2755,5505,13505},0),2)+LOOKUP(AW$2/12,{0,1500.001,4500.001,9000.001,35000.001,55000.001,80000.001},{0.03,0.1,0.2,0.25,0.3,0.35,0.45})*AW$2-LOOKUP(AW$2/12,{0,1500.001,4500.001,9000.001,35000.001,55000.001,80000.001},{0,105,555,1005,2755,5505,13505})</f>
        <v>337085</v>
      </c>
      <c r="AX110" s="2">
        <f>12*ROUND(MAX(($B110-3500)*{0.03,0.1,0.2,0.25,0.3,0.35,0.45}-{0,105,555,1005,2755,5505,13505},0),2)+LOOKUP(AX$2/12,{0,1500.001,4500.001,9000.001,35000.001,55000.001,80000.001},{0.03,0.1,0.2,0.25,0.3,0.35,0.45})*AX$2-LOOKUP(AX$2/12,{0,1500.001,4500.001,9000.001,35000.001,55000.001,80000.001},{0,105,555,1005,2755,5505,13505})</f>
        <v>338085</v>
      </c>
      <c r="AY110" s="2">
        <f>12*ROUND(MAX(($B110-3500)*{0.03,0.1,0.2,0.25,0.3,0.35,0.45}-{0,105,555,1005,2755,5505,13505},0),2)+LOOKUP(AY$2/12,{0,1500.001,4500.001,9000.001,35000.001,55000.001,80000.001},{0.03,0.1,0.2,0.25,0.3,0.35,0.45})*AY$2-LOOKUP(AY$2/12,{0,1500.001,4500.001,9000.001,35000.001,55000.001,80000.001},{0,105,555,1005,2755,5505,13505})</f>
        <v>339085</v>
      </c>
      <c r="AZ110" s="2">
        <f>12*ROUND(MAX(($B110-3500)*{0.03,0.1,0.2,0.25,0.3,0.35,0.45}-{0,105,555,1005,2755,5505,13505},0),2)+LOOKUP(AZ$2/12,{0,1500.001,4500.001,9000.001,35000.001,55000.001,80000.001},{0.03,0.1,0.2,0.25,0.3,0.35,0.45})*AZ$2-LOOKUP(AZ$2/12,{0,1500.001,4500.001,9000.001,35000.001,55000.001,80000.001},{0,105,555,1005,2755,5505,13505})</f>
        <v>340085</v>
      </c>
      <c r="BA110" s="2">
        <f>12*ROUND(MAX(($B110-3500)*{0.03,0.1,0.2,0.25,0.3,0.35,0.45}-{0,105,555,1005,2755,5505,13505},0),2)+LOOKUP(BA$2/12,{0,1500.001,4500.001,9000.001,35000.001,55000.001,80000.001},{0.03,0.1,0.2,0.25,0.3,0.35,0.45})*BA$2-LOOKUP(BA$2/12,{0,1500.001,4500.001,9000.001,35000.001,55000.001,80000.001},{0,105,555,1005,2755,5505,13505})</f>
        <v>341085</v>
      </c>
      <c r="BB110" s="2">
        <f>12*ROUND(MAX(($B110-3500)*{0.03,0.1,0.2,0.25,0.3,0.35,0.45}-{0,105,555,1005,2755,5505,13505},0),2)+LOOKUP(BB$2/12,{0,1500.001,4500.001,9000.001,35000.001,55000.001,80000.001},{0.03,0.1,0.2,0.25,0.3,0.35,0.45})*BB$2-LOOKUP(BB$2/12,{0,1500.001,4500.001,9000.001,35000.001,55000.001,80000.001},{0,105,555,1005,2755,5505,13505})</f>
        <v>342085</v>
      </c>
      <c r="BC110" s="2">
        <f>12*ROUND(MAX(($B110-3500)*{0.03,0.1,0.2,0.25,0.3,0.35,0.45}-{0,105,555,1005,2755,5505,13505},0),2)+LOOKUP(BC$2/12,{0,1500.001,4500.001,9000.001,35000.001,55000.001,80000.001},{0.03,0.1,0.2,0.25,0.3,0.35,0.45})*BC$2-LOOKUP(BC$2/12,{0,1500.001,4500.001,9000.001,35000.001,55000.001,80000.001},{0,105,555,1005,2755,5505,13505})</f>
        <v>343085</v>
      </c>
      <c r="BD110" s="2">
        <f>12*ROUND(MAX(($B110-3500)*{0.03,0.1,0.2,0.25,0.3,0.35,0.45}-{0,105,555,1005,2755,5505,13505},0),2)+LOOKUP(BD$2/12,{0,1500.001,4500.001,9000.001,35000.001,55000.001,80000.001},{0.03,0.1,0.2,0.25,0.3,0.35,0.45})*BD$2-LOOKUP(BD$2/12,{0,1500.001,4500.001,9000.001,35000.001,55000.001,80000.001},{0,105,555,1005,2755,5505,13505})</f>
        <v>344085</v>
      </c>
      <c r="BE110" s="2">
        <f>12*ROUND(MAX(($B110-3500)*{0.03,0.1,0.2,0.25,0.3,0.35,0.45}-{0,105,555,1005,2755,5505,13505},0),2)+LOOKUP(BE$2/12,{0,1500.001,4500.001,9000.001,35000.001,55000.001,80000.001},{0.03,0.1,0.2,0.25,0.3,0.35,0.45})*BE$2-LOOKUP(BE$2/12,{0,1500.001,4500.001,9000.001,35000.001,55000.001,80000.001},{0,105,555,1005,2755,5505,13505})</f>
        <v>345085</v>
      </c>
      <c r="BF110" s="2">
        <f>12*ROUND(MAX(($B110-3500)*{0.03,0.1,0.2,0.25,0.3,0.35,0.45}-{0,105,555,1005,2755,5505,13505},0),2)+LOOKUP(BF$2/12,{0,1500.001,4500.001,9000.001,35000.001,55000.001,80000.001},{0.03,0.1,0.2,0.25,0.3,0.35,0.45})*BF$2-LOOKUP(BF$2/12,{0,1500.001,4500.001,9000.001,35000.001,55000.001,80000.001},{0,105,555,1005,2755,5505,13505})</f>
        <v>346085</v>
      </c>
    </row>
    <row r="111" spans="1:58">
      <c r="A111" s="21"/>
      <c r="B111" s="22">
        <v>96000</v>
      </c>
      <c r="C111" s="27">
        <f>12*ROUND(MAX(($B111-3500)*{0.03,0.1,0.2,0.25,0.3,0.35,0.45}-{0,105,555,1005,2755,5505,13505},0),2)+LOOKUP(C$2/12,{0,1500.001,4500.001,9000.001,35000.001,55000.001,80000.001},{0.03,0.1,0.2,0.25,0.3,0.35,0.45})*C$2-LOOKUP(C$2/12,{0,1500.001,4500.001,9000.001,35000.001,55000.001,80000.001},{0,105,555,1005,2755,5505,13505})</f>
        <v>337440</v>
      </c>
      <c r="D111" s="27">
        <f>12*ROUND(MAX(($B111-3500)*{0.03,0.1,0.2,0.25,0.3,0.35,0.45}-{0,105,555,1005,2755,5505,13505},0),2)+LOOKUP(D$2/12,{0,1500.001,4500.001,9000.001,35000.001,55000.001,80000.001},{0.03,0.1,0.2,0.25,0.3,0.35,0.45})*D$2-LOOKUP(D$2/12,{0,1500.001,4500.001,9000.001,35000.001,55000.001,80000.001},{0,105,555,1005,2755,5505,13505})</f>
        <v>337446</v>
      </c>
      <c r="E111" s="27">
        <f>12*ROUND(MAX(($B111-3500)*{0.03,0.1,0.2,0.25,0.3,0.35,0.45}-{0,105,555,1005,2755,5505,13505},0),2)+LOOKUP(E$2/12,{0,1500.001,4500.001,9000.001,35000.001,55000.001,80000.001},{0.03,0.1,0.2,0.25,0.3,0.35,0.45})*E$2-LOOKUP(E$2/12,{0,1500.001,4500.001,9000.001,35000.001,55000.001,80000.001},{0,105,555,1005,2755,5505,13505})</f>
        <v>337452</v>
      </c>
      <c r="F111" s="27">
        <f>12*ROUND(MAX(($B111-3500)*{0.03,0.1,0.2,0.25,0.3,0.35,0.45}-{0,105,555,1005,2755,5505,13505},0),2)+LOOKUP(F$2/12,{0,1500.001,4500.001,9000.001,35000.001,55000.001,80000.001},{0.03,0.1,0.2,0.25,0.3,0.35,0.45})*F$2-LOOKUP(F$2/12,{0,1500.001,4500.001,9000.001,35000.001,55000.001,80000.001},{0,105,555,1005,2755,5505,13505})</f>
        <v>337458</v>
      </c>
      <c r="G111" s="27">
        <f>12*ROUND(MAX(($B111-3500)*{0.03,0.1,0.2,0.25,0.3,0.35,0.45}-{0,105,555,1005,2755,5505,13505},0),2)+LOOKUP(G$2/12,{0,1500.001,4500.001,9000.001,35000.001,55000.001,80000.001},{0.03,0.1,0.2,0.25,0.3,0.35,0.45})*G$2-LOOKUP(G$2/12,{0,1500.001,4500.001,9000.001,35000.001,55000.001,80000.001},{0,105,555,1005,2755,5505,13505})</f>
        <v>337464</v>
      </c>
      <c r="H111" s="27">
        <f>12*ROUND(MAX(($B111-3500)*{0.03,0.1,0.2,0.25,0.3,0.35,0.45}-{0,105,555,1005,2755,5505,13505},0),2)+LOOKUP(H$2/12,{0,1500.001,4500.001,9000.001,35000.001,55000.001,80000.001},{0.03,0.1,0.2,0.25,0.3,0.35,0.45})*H$2-LOOKUP(H$2/12,{0,1500.001,4500.001,9000.001,35000.001,55000.001,80000.001},{0,105,555,1005,2755,5505,13505})</f>
        <v>337470</v>
      </c>
      <c r="I111" s="27">
        <f>12*ROUND(MAX(($B111-3500)*{0.03,0.1,0.2,0.25,0.3,0.35,0.45}-{0,105,555,1005,2755,5505,13505},0),2)+LOOKUP(I$2/12,{0,1500.001,4500.001,9000.001,35000.001,55000.001,80000.001},{0.03,0.1,0.2,0.25,0.3,0.35,0.45})*I$2-LOOKUP(I$2/12,{0,1500.001,4500.001,9000.001,35000.001,55000.001,80000.001},{0,105,555,1005,2755,5505,13505})</f>
        <v>337476</v>
      </c>
      <c r="J111" s="27">
        <f>12*ROUND(MAX(($B111-3500)*{0.03,0.1,0.2,0.25,0.3,0.35,0.45}-{0,105,555,1005,2755,5505,13505},0),2)+LOOKUP(J$2/12,{0,1500.001,4500.001,9000.001,35000.001,55000.001,80000.001},{0.03,0.1,0.2,0.25,0.3,0.35,0.45})*J$2-LOOKUP(J$2/12,{0,1500.001,4500.001,9000.001,35000.001,55000.001,80000.001},{0,105,555,1005,2755,5505,13505})</f>
        <v>337482</v>
      </c>
      <c r="K111" s="27">
        <f>12*ROUND(MAX(($B111-3500)*{0.03,0.1,0.2,0.25,0.3,0.35,0.45}-{0,105,555,1005,2755,5505,13505},0),2)+LOOKUP(K$2/12,{0,1500.001,4500.001,9000.001,35000.001,55000.001,80000.001},{0.03,0.1,0.2,0.25,0.3,0.35,0.45})*K$2-LOOKUP(K$2/12,{0,1500.001,4500.001,9000.001,35000.001,55000.001,80000.001},{0,105,555,1005,2755,5505,13505})</f>
        <v>337488</v>
      </c>
      <c r="L111" s="27">
        <f>12*ROUND(MAX(($B111-3500)*{0.03,0.1,0.2,0.25,0.3,0.35,0.45}-{0,105,555,1005,2755,5505,13505},0),2)+LOOKUP(L$2/12,{0,1500.001,4500.001,9000.001,35000.001,55000.001,80000.001},{0.03,0.1,0.2,0.25,0.3,0.35,0.45})*L$2-LOOKUP(L$2/12,{0,1500.001,4500.001,9000.001,35000.001,55000.001,80000.001},{0,105,555,1005,2755,5505,13505})</f>
        <v>337494</v>
      </c>
      <c r="M111" s="13">
        <f>12*ROUND(MAX(($B111-3500)*{0.03,0.1,0.2,0.25,0.3,0.35,0.45}-{0,105,555,1005,2755,5505,13505},0),2)+LOOKUP(M$2/12,{0,1500.001,4500.001,9000.001,35000.001,55000.001,80000.001},{0.03,0.1,0.2,0.25,0.3,0.35,0.45})*M$2-LOOKUP(M$2/12,{0,1500.001,4500.001,9000.001,35000.001,55000.001,80000.001},{0,105,555,1005,2755,5505,13505})</f>
        <v>337500</v>
      </c>
      <c r="N111" s="27">
        <f>12*ROUND(MAX(($B111-3500)*{0.03,0.1,0.2,0.25,0.3,0.35,0.45}-{0,105,555,1005,2755,5505,13505},0),2)+LOOKUP(N$2/12,{0,1500.001,4500.001,9000.001,35000.001,55000.001,80000.001},{0.03,0.1,0.2,0.25,0.3,0.35,0.45})*N$2-LOOKUP(N$2/12,{0,1500.001,4500.001,9000.001,35000.001,55000.001,80000.001},{0,105,555,1005,2755,5505,13505})</f>
        <v>337515</v>
      </c>
      <c r="O111" s="27">
        <f>12*ROUND(MAX(($B111-3500)*{0.03,0.1,0.2,0.25,0.3,0.35,0.45}-{0,105,555,1005,2755,5505,13505},0),2)+LOOKUP(O$2/12,{0,1500.001,4500.001,9000.001,35000.001,55000.001,80000.001},{0.03,0.1,0.2,0.25,0.3,0.35,0.45})*O$2-LOOKUP(O$2/12,{0,1500.001,4500.001,9000.001,35000.001,55000.001,80000.001},{0,105,555,1005,2755,5505,13505})</f>
        <v>337530</v>
      </c>
      <c r="P111" s="27">
        <f>12*ROUND(MAX(($B111-3500)*{0.03,0.1,0.2,0.25,0.3,0.35,0.45}-{0,105,555,1005,2755,5505,13505},0),2)+LOOKUP(P$2/12,{0,1500.001,4500.001,9000.001,35000.001,55000.001,80000.001},{0.03,0.1,0.2,0.25,0.3,0.35,0.45})*P$2-LOOKUP(P$2/12,{0,1500.001,4500.001,9000.001,35000.001,55000.001,80000.001},{0,105,555,1005,2755,5505,13505})</f>
        <v>337545</v>
      </c>
      <c r="Q111" s="27">
        <f>12*ROUND(MAX(($B111-3500)*{0.03,0.1,0.2,0.25,0.3,0.35,0.45}-{0,105,555,1005,2755,5505,13505},0),2)+LOOKUP(Q$2/12,{0,1500.001,4500.001,9000.001,35000.001,55000.001,80000.001},{0.03,0.1,0.2,0.25,0.3,0.35,0.45})*Q$2-LOOKUP(Q$2/12,{0,1500.001,4500.001,9000.001,35000.001,55000.001,80000.001},{0,105,555,1005,2755,5505,13505})</f>
        <v>337560</v>
      </c>
      <c r="R111" s="27">
        <f>12*ROUND(MAX(($B111-3500)*{0.03,0.1,0.2,0.25,0.3,0.35,0.45}-{0,105,555,1005,2755,5505,13505},0),2)+LOOKUP(R$2/12,{0,1500.001,4500.001,9000.001,35000.001,55000.001,80000.001},{0.03,0.1,0.2,0.25,0.3,0.35,0.45})*R$2-LOOKUP(R$2/12,{0,1500.001,4500.001,9000.001,35000.001,55000.001,80000.001},{0,105,555,1005,2755,5505,13505})</f>
        <v>337575</v>
      </c>
      <c r="S111" s="27">
        <f>12*ROUND(MAX(($B111-3500)*{0.03,0.1,0.2,0.25,0.3,0.35,0.45}-{0,105,555,1005,2755,5505,13505},0),2)+LOOKUP(S$2/12,{0,1500.001,4500.001,9000.001,35000.001,55000.001,80000.001},{0.03,0.1,0.2,0.25,0.3,0.35,0.45})*S$2-LOOKUP(S$2/12,{0,1500.001,4500.001,9000.001,35000.001,55000.001,80000.001},{0,105,555,1005,2755,5505,13505})</f>
        <v>337590</v>
      </c>
      <c r="T111" s="2">
        <f>12*ROUND(MAX(($B111-3500)*{0.03,0.1,0.2,0.25,0.3,0.35,0.45}-{0,105,555,1005,2755,5505,13505},0),2)+LOOKUP(T$2/12,{0,1500.001,4500.001,9000.001,35000.001,55000.001,80000.001},{0.03,0.1,0.2,0.25,0.3,0.35,0.45})*T$2-LOOKUP(T$2/12,{0,1500.001,4500.001,9000.001,35000.001,55000.001,80000.001},{0,105,555,1005,2755,5505,13505})</f>
        <v>337605</v>
      </c>
      <c r="U111" s="2">
        <f>12*ROUND(MAX(($B111-3500)*{0.03,0.1,0.2,0.25,0.3,0.35,0.45}-{0,105,555,1005,2755,5505,13505},0),2)+LOOKUP(U$2/12,{0,1500.001,4500.001,9000.001,35000.001,55000.001,80000.001},{0.03,0.1,0.2,0.25,0.3,0.35,0.45})*U$2-LOOKUP(U$2/12,{0,1500.001,4500.001,9000.001,35000.001,55000.001,80000.001},{0,105,555,1005,2755,5505,13505})</f>
        <v>337620</v>
      </c>
      <c r="V111" s="2">
        <f>12*ROUND(MAX(($B111-3500)*{0.03,0.1,0.2,0.25,0.3,0.35,0.45}-{0,105,555,1005,2755,5505,13505},0),2)+LOOKUP(V$2/12,{0,1500.001,4500.001,9000.001,35000.001,55000.001,80000.001},{0.03,0.1,0.2,0.25,0.3,0.35,0.45})*V$2-LOOKUP(V$2/12,{0,1500.001,4500.001,9000.001,35000.001,55000.001,80000.001},{0,105,555,1005,2755,5505,13505})</f>
        <v>337635</v>
      </c>
      <c r="W111" s="2">
        <f>12*ROUND(MAX(($B111-3500)*{0.03,0.1,0.2,0.25,0.3,0.35,0.45}-{0,105,555,1005,2755,5505,13505},0),2)+LOOKUP(W$2/12,{0,1500.001,4500.001,9000.001,35000.001,55000.001,80000.001},{0.03,0.1,0.2,0.25,0.3,0.35,0.45})*W$2-LOOKUP(W$2/12,{0,1500.001,4500.001,9000.001,35000.001,55000.001,80000.001},{0,105,555,1005,2755,5505,13505})</f>
        <v>337650</v>
      </c>
      <c r="X111" s="2">
        <f>12*ROUND(MAX(($B111-3500)*{0.03,0.1,0.2,0.25,0.3,0.35,0.45}-{0,105,555,1005,2755,5505,13505},0),2)+LOOKUP(X$2/12,{0,1500.001,4500.001,9000.001,35000.001,55000.001,80000.001},{0.03,0.1,0.2,0.25,0.3,0.35,0.45})*X$2-LOOKUP(X$2/12,{0,1500.001,4500.001,9000.001,35000.001,55000.001,80000.001},{0,105,555,1005,2755,5505,13505})</f>
        <v>337665</v>
      </c>
      <c r="Y111" s="2">
        <f>12*ROUND(MAX(($B111-3500)*{0.03,0.1,0.2,0.25,0.3,0.35,0.45}-{0,105,555,1005,2755,5505,13505},0),2)+LOOKUP(Y$2/12,{0,1500.001,4500.001,9000.001,35000.001,55000.001,80000.001},{0.03,0.1,0.2,0.25,0.3,0.35,0.45})*Y$2-LOOKUP(Y$2/12,{0,1500.001,4500.001,9000.001,35000.001,55000.001,80000.001},{0,105,555,1005,2755,5505,13505})</f>
        <v>337680</v>
      </c>
      <c r="Z111" s="2">
        <f>12*ROUND(MAX(($B111-3500)*{0.03,0.1,0.2,0.25,0.3,0.35,0.45}-{0,105,555,1005,2755,5505,13505},0),2)+LOOKUP(Z$2/12,{0,1500.001,4500.001,9000.001,35000.001,55000.001,80000.001},{0.03,0.1,0.2,0.25,0.3,0.35,0.45})*Z$2-LOOKUP(Z$2/12,{0,1500.001,4500.001,9000.001,35000.001,55000.001,80000.001},{0,105,555,1005,2755,5505,13505})</f>
        <v>337695</v>
      </c>
      <c r="AA111" s="2">
        <f>12*ROUND(MAX(($B111-3500)*{0.03,0.1,0.2,0.25,0.3,0.35,0.45}-{0,105,555,1005,2755,5505,13505},0),2)+LOOKUP(AA$2/12,{0,1500.001,4500.001,9000.001,35000.001,55000.001,80000.001},{0.03,0.1,0.2,0.25,0.3,0.35,0.45})*AA$2-LOOKUP(AA$2/12,{0,1500.001,4500.001,9000.001,35000.001,55000.001,80000.001},{0,105,555,1005,2755,5505,13505})</f>
        <v>337710</v>
      </c>
      <c r="AB111" s="2">
        <f>12*ROUND(MAX(($B111-3500)*{0.03,0.1,0.2,0.25,0.3,0.35,0.45}-{0,105,555,1005,2755,5505,13505},0),2)+LOOKUP(AB$2/12,{0,1500.001,4500.001,9000.001,35000.001,55000.001,80000.001},{0.03,0.1,0.2,0.25,0.3,0.35,0.45})*AB$2-LOOKUP(AB$2/12,{0,1500.001,4500.001,9000.001,35000.001,55000.001,80000.001},{0,105,555,1005,2755,5505,13505})</f>
        <v>337725</v>
      </c>
      <c r="AC111" s="12">
        <f>12*ROUND(MAX(($B111-3500)*{0.03,0.1,0.2,0.25,0.3,0.35,0.45}-{0,105,555,1005,2755,5505,13505},0),2)+LOOKUP(AC$2/12,{0,1500.001,4500.001,9000.001,35000.001,55000.001,80000.001},{0.03,0.1,0.2,0.25,0.3,0.35,0.45})*AC$2-LOOKUP(AC$2/12,{0,1500.001,4500.001,9000.001,35000.001,55000.001,80000.001},{0,105,555,1005,2755,5505,13505})</f>
        <v>337740</v>
      </c>
      <c r="AD111" s="2">
        <f>12*ROUND(MAX(($B111-3500)*{0.03,0.1,0.2,0.25,0.3,0.35,0.45}-{0,105,555,1005,2755,5505,13505},0),2)+LOOKUP(AD$2/12,{0,1500.001,4500.001,9000.001,35000.001,55000.001,80000.001},{0.03,0.1,0.2,0.25,0.3,0.35,0.45})*AD$2-LOOKUP(AD$2/12,{0,1500.001,4500.001,9000.001,35000.001,55000.001,80000.001},{0,105,555,1005,2755,5505,13505})</f>
        <v>337770</v>
      </c>
      <c r="AE111" s="2">
        <f>12*ROUND(MAX(($B111-3500)*{0.03,0.1,0.2,0.25,0.3,0.35,0.45}-{0,105,555,1005,2755,5505,13505},0),2)+LOOKUP(AE$2/12,{0,1500.001,4500.001,9000.001,35000.001,55000.001,80000.001},{0.03,0.1,0.2,0.25,0.3,0.35,0.45})*AE$2-LOOKUP(AE$2/12,{0,1500.001,4500.001,9000.001,35000.001,55000.001,80000.001},{0,105,555,1005,2755,5505,13505})</f>
        <v>337800</v>
      </c>
      <c r="AF111" s="2">
        <f>12*ROUND(MAX(($B111-3500)*{0.03,0.1,0.2,0.25,0.3,0.35,0.45}-{0,105,555,1005,2755,5505,13505},0),2)+LOOKUP(AF$2/12,{0,1500.001,4500.001,9000.001,35000.001,55000.001,80000.001},{0.03,0.1,0.2,0.25,0.3,0.35,0.45})*AF$2-LOOKUP(AF$2/12,{0,1500.001,4500.001,9000.001,35000.001,55000.001,80000.001},{0,105,555,1005,2755,5505,13505})</f>
        <v>337830</v>
      </c>
      <c r="AG111" s="2">
        <f>12*ROUND(MAX(($B111-3500)*{0.03,0.1,0.2,0.25,0.3,0.35,0.45}-{0,105,555,1005,2755,5505,13505},0),2)+LOOKUP(AG$2/12,{0,1500.001,4500.001,9000.001,35000.001,55000.001,80000.001},{0.03,0.1,0.2,0.25,0.3,0.35,0.45})*AG$2-LOOKUP(AG$2/12,{0,1500.001,4500.001,9000.001,35000.001,55000.001,80000.001},{0,105,555,1005,2755,5505,13505})</f>
        <v>337860</v>
      </c>
      <c r="AH111" s="2">
        <f>12*ROUND(MAX(($B111-3500)*{0.03,0.1,0.2,0.25,0.3,0.35,0.45}-{0,105,555,1005,2755,5505,13505},0),2)+LOOKUP(AH$2/12,{0,1500.001,4500.001,9000.001,35000.001,55000.001,80000.001},{0.03,0.1,0.2,0.25,0.3,0.35,0.45})*AH$2-LOOKUP(AH$2/12,{0,1500.001,4500.001,9000.001,35000.001,55000.001,80000.001},{0,105,555,1005,2755,5505,13505})</f>
        <v>337890</v>
      </c>
      <c r="AI111" s="2">
        <f>12*ROUND(MAX(($B111-3500)*{0.03,0.1,0.2,0.25,0.3,0.35,0.45}-{0,105,555,1005,2755,5505,13505},0),2)+LOOKUP(AI$2/12,{0,1500.001,4500.001,9000.001,35000.001,55000.001,80000.001},{0.03,0.1,0.2,0.25,0.3,0.35,0.45})*AI$2-LOOKUP(AI$2/12,{0,1500.001,4500.001,9000.001,35000.001,55000.001,80000.001},{0,105,555,1005,2755,5505,13505})</f>
        <v>337920</v>
      </c>
      <c r="AJ111" s="2">
        <f>12*ROUND(MAX(($B111-3500)*{0.03,0.1,0.2,0.25,0.3,0.35,0.45}-{0,105,555,1005,2755,5505,13505},0),2)+LOOKUP(AJ$2/12,{0,1500.001,4500.001,9000.001,35000.001,55000.001,80000.001},{0.03,0.1,0.2,0.25,0.3,0.35,0.45})*AJ$2-LOOKUP(AJ$2/12,{0,1500.001,4500.001,9000.001,35000.001,55000.001,80000.001},{0,105,555,1005,2755,5505,13505})</f>
        <v>337950</v>
      </c>
      <c r="AK111" s="2">
        <f>12*ROUND(MAX(($B111-3500)*{0.03,0.1,0.2,0.25,0.3,0.35,0.45}-{0,105,555,1005,2755,5505,13505},0),2)+LOOKUP(AK$2/12,{0,1500.001,4500.001,9000.001,35000.001,55000.001,80000.001},{0.03,0.1,0.2,0.25,0.3,0.35,0.45})*AK$2-LOOKUP(AK$2/12,{0,1500.001,4500.001,9000.001,35000.001,55000.001,80000.001},{0,105,555,1005,2755,5505,13505})</f>
        <v>337980</v>
      </c>
      <c r="AL111" s="2">
        <f>12*ROUND(MAX(($B111-3500)*{0.03,0.1,0.2,0.25,0.3,0.35,0.45}-{0,105,555,1005,2755,5505,13505},0),2)+LOOKUP(AL$2/12,{0,1500.001,4500.001,9000.001,35000.001,55000.001,80000.001},{0.03,0.1,0.2,0.25,0.3,0.35,0.45})*AL$2-LOOKUP(AL$2/12,{0,1500.001,4500.001,9000.001,35000.001,55000.001,80000.001},{0,105,555,1005,2755,5505,13505})</f>
        <v>339235</v>
      </c>
      <c r="AM111" s="2">
        <f>12*ROUND(MAX(($B111-3500)*{0.03,0.1,0.2,0.25,0.3,0.35,0.45}-{0,105,555,1005,2755,5505,13505},0),2)+LOOKUP(AM$2/12,{0,1500.001,4500.001,9000.001,35000.001,55000.001,80000.001},{0.03,0.1,0.2,0.25,0.3,0.35,0.45})*AM$2-LOOKUP(AM$2/12,{0,1500.001,4500.001,9000.001,35000.001,55000.001,80000.001},{0,105,555,1005,2755,5505,13505})</f>
        <v>339335</v>
      </c>
      <c r="AN111" s="2">
        <f>12*ROUND(MAX(($B111-3500)*{0.03,0.1,0.2,0.25,0.3,0.35,0.45}-{0,105,555,1005,2755,5505,13505},0),2)+LOOKUP(AN$2/12,{0,1500.001,4500.001,9000.001,35000.001,55000.001,80000.001},{0.03,0.1,0.2,0.25,0.3,0.35,0.45})*AN$2-LOOKUP(AN$2/12,{0,1500.001,4500.001,9000.001,35000.001,55000.001,80000.001},{0,105,555,1005,2755,5505,13505})</f>
        <v>339535</v>
      </c>
      <c r="AO111" s="2">
        <f>12*ROUND(MAX(($B111-3500)*{0.03,0.1,0.2,0.25,0.3,0.35,0.45}-{0,105,555,1005,2755,5505,13505},0),2)+LOOKUP(AO$2/12,{0,1500.001,4500.001,9000.001,35000.001,55000.001,80000.001},{0.03,0.1,0.2,0.25,0.3,0.35,0.45})*AO$2-LOOKUP(AO$2/12,{0,1500.001,4500.001,9000.001,35000.001,55000.001,80000.001},{0,105,555,1005,2755,5505,13505})</f>
        <v>339735</v>
      </c>
      <c r="AP111" s="2">
        <f>12*ROUND(MAX(($B111-3500)*{0.03,0.1,0.2,0.25,0.3,0.35,0.45}-{0,105,555,1005,2755,5505,13505},0),2)+LOOKUP(AP$2/12,{0,1500.001,4500.001,9000.001,35000.001,55000.001,80000.001},{0.03,0.1,0.2,0.25,0.3,0.35,0.45})*AP$2-LOOKUP(AP$2/12,{0,1500.001,4500.001,9000.001,35000.001,55000.001,80000.001},{0,105,555,1005,2755,5505,13505})</f>
        <v>339935</v>
      </c>
      <c r="AQ111" s="2">
        <f>12*ROUND(MAX(($B111-3500)*{0.03,0.1,0.2,0.25,0.3,0.35,0.45}-{0,105,555,1005,2755,5505,13505},0),2)+LOOKUP(AQ$2/12,{0,1500.001,4500.001,9000.001,35000.001,55000.001,80000.001},{0.03,0.1,0.2,0.25,0.3,0.35,0.45})*AQ$2-LOOKUP(AQ$2/12,{0,1500.001,4500.001,9000.001,35000.001,55000.001,80000.001},{0,105,555,1005,2755,5505,13505})</f>
        <v>340135</v>
      </c>
      <c r="AR111" s="2">
        <f>12*ROUND(MAX(($B111-3500)*{0.03,0.1,0.2,0.25,0.3,0.35,0.45}-{0,105,555,1005,2755,5505,13505},0),2)+LOOKUP(AR$2/12,{0,1500.001,4500.001,9000.001,35000.001,55000.001,80000.001},{0.03,0.1,0.2,0.25,0.3,0.35,0.45})*AR$2-LOOKUP(AR$2/12,{0,1500.001,4500.001,9000.001,35000.001,55000.001,80000.001},{0,105,555,1005,2755,5505,13505})</f>
        <v>340335</v>
      </c>
      <c r="AS111" s="2">
        <f>12*ROUND(MAX(($B111-3500)*{0.03,0.1,0.2,0.25,0.3,0.35,0.45}-{0,105,555,1005,2755,5505,13505},0),2)+LOOKUP(AS$2/12,{0,1500.001,4500.001,9000.001,35000.001,55000.001,80000.001},{0.03,0.1,0.2,0.25,0.3,0.35,0.45})*AS$2-LOOKUP(AS$2/12,{0,1500.001,4500.001,9000.001,35000.001,55000.001,80000.001},{0,105,555,1005,2755,5505,13505})</f>
        <v>340835</v>
      </c>
      <c r="AT111" s="12">
        <f>12*ROUND(MAX(($B111-3500)*{0.03,0.1,0.2,0.25,0.3,0.35,0.45}-{0,105,555,1005,2755,5505,13505},0),2)+LOOKUP(AT$2/12,{0,1500.001,4500.001,9000.001,35000.001,55000.001,80000.001},{0.03,0.1,0.2,0.25,0.3,0.35,0.45})*AT$2-LOOKUP(AT$2/12,{0,1500.001,4500.001,9000.001,35000.001,55000.001,80000.001},{0,105,555,1005,2755,5505,13505})</f>
        <v>341335</v>
      </c>
      <c r="AU111" s="2">
        <f>12*ROUND(MAX(($B111-3500)*{0.03,0.1,0.2,0.25,0.3,0.35,0.45}-{0,105,555,1005,2755,5505,13505},0),2)+LOOKUP(AU$2/12,{0,1500.001,4500.001,9000.001,35000.001,55000.001,80000.001},{0.03,0.1,0.2,0.25,0.3,0.35,0.45})*AU$2-LOOKUP(AU$2/12,{0,1500.001,4500.001,9000.001,35000.001,55000.001,80000.001},{0,105,555,1005,2755,5505,13505})</f>
        <v>341835</v>
      </c>
      <c r="AV111" s="2">
        <f>12*ROUND(MAX(($B111-3500)*{0.03,0.1,0.2,0.25,0.3,0.35,0.45}-{0,105,555,1005,2755,5505,13505},0),2)+LOOKUP(AV$2/12,{0,1500.001,4500.001,9000.001,35000.001,55000.001,80000.001},{0.03,0.1,0.2,0.25,0.3,0.35,0.45})*AV$2-LOOKUP(AV$2/12,{0,1500.001,4500.001,9000.001,35000.001,55000.001,80000.001},{0,105,555,1005,2755,5505,13505})</f>
        <v>342335</v>
      </c>
      <c r="AW111" s="2">
        <f>12*ROUND(MAX(($B111-3500)*{0.03,0.1,0.2,0.25,0.3,0.35,0.45}-{0,105,555,1005,2755,5505,13505},0),2)+LOOKUP(AW$2/12,{0,1500.001,4500.001,9000.001,35000.001,55000.001,80000.001},{0.03,0.1,0.2,0.25,0.3,0.35,0.45})*AW$2-LOOKUP(AW$2/12,{0,1500.001,4500.001,9000.001,35000.001,55000.001,80000.001},{0,105,555,1005,2755,5505,13505})</f>
        <v>347885</v>
      </c>
      <c r="AX111" s="2">
        <f>12*ROUND(MAX(($B111-3500)*{0.03,0.1,0.2,0.25,0.3,0.35,0.45}-{0,105,555,1005,2755,5505,13505},0),2)+LOOKUP(AX$2/12,{0,1500.001,4500.001,9000.001,35000.001,55000.001,80000.001},{0.03,0.1,0.2,0.25,0.3,0.35,0.45})*AX$2-LOOKUP(AX$2/12,{0,1500.001,4500.001,9000.001,35000.001,55000.001,80000.001},{0,105,555,1005,2755,5505,13505})</f>
        <v>348885</v>
      </c>
      <c r="AY111" s="2">
        <f>12*ROUND(MAX(($B111-3500)*{0.03,0.1,0.2,0.25,0.3,0.35,0.45}-{0,105,555,1005,2755,5505,13505},0),2)+LOOKUP(AY$2/12,{0,1500.001,4500.001,9000.001,35000.001,55000.001,80000.001},{0.03,0.1,0.2,0.25,0.3,0.35,0.45})*AY$2-LOOKUP(AY$2/12,{0,1500.001,4500.001,9000.001,35000.001,55000.001,80000.001},{0,105,555,1005,2755,5505,13505})</f>
        <v>349885</v>
      </c>
      <c r="AZ111" s="2">
        <f>12*ROUND(MAX(($B111-3500)*{0.03,0.1,0.2,0.25,0.3,0.35,0.45}-{0,105,555,1005,2755,5505,13505},0),2)+LOOKUP(AZ$2/12,{0,1500.001,4500.001,9000.001,35000.001,55000.001,80000.001},{0.03,0.1,0.2,0.25,0.3,0.35,0.45})*AZ$2-LOOKUP(AZ$2/12,{0,1500.001,4500.001,9000.001,35000.001,55000.001,80000.001},{0,105,555,1005,2755,5505,13505})</f>
        <v>350885</v>
      </c>
      <c r="BA111" s="2">
        <f>12*ROUND(MAX(($B111-3500)*{0.03,0.1,0.2,0.25,0.3,0.35,0.45}-{0,105,555,1005,2755,5505,13505},0),2)+LOOKUP(BA$2/12,{0,1500.001,4500.001,9000.001,35000.001,55000.001,80000.001},{0.03,0.1,0.2,0.25,0.3,0.35,0.45})*BA$2-LOOKUP(BA$2/12,{0,1500.001,4500.001,9000.001,35000.001,55000.001,80000.001},{0,105,555,1005,2755,5505,13505})</f>
        <v>351885</v>
      </c>
      <c r="BB111" s="2">
        <f>12*ROUND(MAX(($B111-3500)*{0.03,0.1,0.2,0.25,0.3,0.35,0.45}-{0,105,555,1005,2755,5505,13505},0),2)+LOOKUP(BB$2/12,{0,1500.001,4500.001,9000.001,35000.001,55000.001,80000.001},{0.03,0.1,0.2,0.25,0.3,0.35,0.45})*BB$2-LOOKUP(BB$2/12,{0,1500.001,4500.001,9000.001,35000.001,55000.001,80000.001},{0,105,555,1005,2755,5505,13505})</f>
        <v>352885</v>
      </c>
      <c r="BC111" s="2">
        <f>12*ROUND(MAX(($B111-3500)*{0.03,0.1,0.2,0.25,0.3,0.35,0.45}-{0,105,555,1005,2755,5505,13505},0),2)+LOOKUP(BC$2/12,{0,1500.001,4500.001,9000.001,35000.001,55000.001,80000.001},{0.03,0.1,0.2,0.25,0.3,0.35,0.45})*BC$2-LOOKUP(BC$2/12,{0,1500.001,4500.001,9000.001,35000.001,55000.001,80000.001},{0,105,555,1005,2755,5505,13505})</f>
        <v>353885</v>
      </c>
      <c r="BD111" s="2">
        <f>12*ROUND(MAX(($B111-3500)*{0.03,0.1,0.2,0.25,0.3,0.35,0.45}-{0,105,555,1005,2755,5505,13505},0),2)+LOOKUP(BD$2/12,{0,1500.001,4500.001,9000.001,35000.001,55000.001,80000.001},{0.03,0.1,0.2,0.25,0.3,0.35,0.45})*BD$2-LOOKUP(BD$2/12,{0,1500.001,4500.001,9000.001,35000.001,55000.001,80000.001},{0,105,555,1005,2755,5505,13505})</f>
        <v>354885</v>
      </c>
      <c r="BE111" s="2">
        <f>12*ROUND(MAX(($B111-3500)*{0.03,0.1,0.2,0.25,0.3,0.35,0.45}-{0,105,555,1005,2755,5505,13505},0),2)+LOOKUP(BE$2/12,{0,1500.001,4500.001,9000.001,35000.001,55000.001,80000.001},{0.03,0.1,0.2,0.25,0.3,0.35,0.45})*BE$2-LOOKUP(BE$2/12,{0,1500.001,4500.001,9000.001,35000.001,55000.001,80000.001},{0,105,555,1005,2755,5505,13505})</f>
        <v>355885</v>
      </c>
      <c r="BF111" s="2">
        <f>12*ROUND(MAX(($B111-3500)*{0.03,0.1,0.2,0.25,0.3,0.35,0.45}-{0,105,555,1005,2755,5505,13505},0),2)+LOOKUP(BF$2/12,{0,1500.001,4500.001,9000.001,35000.001,55000.001,80000.001},{0.03,0.1,0.2,0.25,0.3,0.35,0.45})*BF$2-LOOKUP(BF$2/12,{0,1500.001,4500.001,9000.001,35000.001,55000.001,80000.001},{0,105,555,1005,2755,5505,13505})</f>
        <v>356885</v>
      </c>
    </row>
    <row r="112" spans="1:58">
      <c r="A112" s="170"/>
      <c r="B112" s="22">
        <v>98000</v>
      </c>
      <c r="C112" s="171">
        <f>12*ROUND(MAX(($B112-3500)*{0.03,0.1,0.2,0.25,0.3,0.35,0.45}-{0,105,555,1005,2755,5505,13505},0),2)+LOOKUP(C$2/12,{0,1500.001,4500.001,9000.001,35000.001,55000.001,80000.001},{0.03,0.1,0.2,0.25,0.3,0.35,0.45})*C$2-LOOKUP(C$2/12,{0,1500.001,4500.001,9000.001,35000.001,55000.001,80000.001},{0,105,555,1005,2755,5505,13505})</f>
        <v>348240</v>
      </c>
      <c r="D112" s="171">
        <f>12*ROUND(MAX(($B112-3500)*{0.03,0.1,0.2,0.25,0.3,0.35,0.45}-{0,105,555,1005,2755,5505,13505},0),2)+LOOKUP(D$2/12,{0,1500.001,4500.001,9000.001,35000.001,55000.001,80000.001},{0.03,0.1,0.2,0.25,0.3,0.35,0.45})*D$2-LOOKUP(D$2/12,{0,1500.001,4500.001,9000.001,35000.001,55000.001,80000.001},{0,105,555,1005,2755,5505,13505})</f>
        <v>348246</v>
      </c>
      <c r="E112" s="171">
        <f>12*ROUND(MAX(($B112-3500)*{0.03,0.1,0.2,0.25,0.3,0.35,0.45}-{0,105,555,1005,2755,5505,13505},0),2)+LOOKUP(E$2/12,{0,1500.001,4500.001,9000.001,35000.001,55000.001,80000.001},{0.03,0.1,0.2,0.25,0.3,0.35,0.45})*E$2-LOOKUP(E$2/12,{0,1500.001,4500.001,9000.001,35000.001,55000.001,80000.001},{0,105,555,1005,2755,5505,13505})</f>
        <v>348252</v>
      </c>
      <c r="F112" s="171">
        <f>12*ROUND(MAX(($B112-3500)*{0.03,0.1,0.2,0.25,0.3,0.35,0.45}-{0,105,555,1005,2755,5505,13505},0),2)+LOOKUP(F$2/12,{0,1500.001,4500.001,9000.001,35000.001,55000.001,80000.001},{0.03,0.1,0.2,0.25,0.3,0.35,0.45})*F$2-LOOKUP(F$2/12,{0,1500.001,4500.001,9000.001,35000.001,55000.001,80000.001},{0,105,555,1005,2755,5505,13505})</f>
        <v>348258</v>
      </c>
      <c r="G112" s="171">
        <f>12*ROUND(MAX(($B112-3500)*{0.03,0.1,0.2,0.25,0.3,0.35,0.45}-{0,105,555,1005,2755,5505,13505},0),2)+LOOKUP(G$2/12,{0,1500.001,4500.001,9000.001,35000.001,55000.001,80000.001},{0.03,0.1,0.2,0.25,0.3,0.35,0.45})*G$2-LOOKUP(G$2/12,{0,1500.001,4500.001,9000.001,35000.001,55000.001,80000.001},{0,105,555,1005,2755,5505,13505})</f>
        <v>348264</v>
      </c>
      <c r="H112" s="171">
        <f>12*ROUND(MAX(($B112-3500)*{0.03,0.1,0.2,0.25,0.3,0.35,0.45}-{0,105,555,1005,2755,5505,13505},0),2)+LOOKUP(H$2/12,{0,1500.001,4500.001,9000.001,35000.001,55000.001,80000.001},{0.03,0.1,0.2,0.25,0.3,0.35,0.45})*H$2-LOOKUP(H$2/12,{0,1500.001,4500.001,9000.001,35000.001,55000.001,80000.001},{0,105,555,1005,2755,5505,13505})</f>
        <v>348270</v>
      </c>
      <c r="I112" s="171">
        <f>12*ROUND(MAX(($B112-3500)*{0.03,0.1,0.2,0.25,0.3,0.35,0.45}-{0,105,555,1005,2755,5505,13505},0),2)+LOOKUP(I$2/12,{0,1500.001,4500.001,9000.001,35000.001,55000.001,80000.001},{0.03,0.1,0.2,0.25,0.3,0.35,0.45})*I$2-LOOKUP(I$2/12,{0,1500.001,4500.001,9000.001,35000.001,55000.001,80000.001},{0,105,555,1005,2755,5505,13505})</f>
        <v>348276</v>
      </c>
      <c r="J112" s="171">
        <f>12*ROUND(MAX(($B112-3500)*{0.03,0.1,0.2,0.25,0.3,0.35,0.45}-{0,105,555,1005,2755,5505,13505},0),2)+LOOKUP(J$2/12,{0,1500.001,4500.001,9000.001,35000.001,55000.001,80000.001},{0.03,0.1,0.2,0.25,0.3,0.35,0.45})*J$2-LOOKUP(J$2/12,{0,1500.001,4500.001,9000.001,35000.001,55000.001,80000.001},{0,105,555,1005,2755,5505,13505})</f>
        <v>348282</v>
      </c>
      <c r="K112" s="171">
        <f>12*ROUND(MAX(($B112-3500)*{0.03,0.1,0.2,0.25,0.3,0.35,0.45}-{0,105,555,1005,2755,5505,13505},0),2)+LOOKUP(K$2/12,{0,1500.001,4500.001,9000.001,35000.001,55000.001,80000.001},{0.03,0.1,0.2,0.25,0.3,0.35,0.45})*K$2-LOOKUP(K$2/12,{0,1500.001,4500.001,9000.001,35000.001,55000.001,80000.001},{0,105,555,1005,2755,5505,13505})</f>
        <v>348288</v>
      </c>
      <c r="L112" s="171">
        <f>12*ROUND(MAX(($B112-3500)*{0.03,0.1,0.2,0.25,0.3,0.35,0.45}-{0,105,555,1005,2755,5505,13505},0),2)+LOOKUP(L$2/12,{0,1500.001,4500.001,9000.001,35000.001,55000.001,80000.001},{0.03,0.1,0.2,0.25,0.3,0.35,0.45})*L$2-LOOKUP(L$2/12,{0,1500.001,4500.001,9000.001,35000.001,55000.001,80000.001},{0,105,555,1005,2755,5505,13505})</f>
        <v>348294</v>
      </c>
      <c r="M112" s="13">
        <f>12*ROUND(MAX(($B112-3500)*{0.03,0.1,0.2,0.25,0.3,0.35,0.45}-{0,105,555,1005,2755,5505,13505},0),2)+LOOKUP(M$2/12,{0,1500.001,4500.001,9000.001,35000.001,55000.001,80000.001},{0.03,0.1,0.2,0.25,0.3,0.35,0.45})*M$2-LOOKUP(M$2/12,{0,1500.001,4500.001,9000.001,35000.001,55000.001,80000.001},{0,105,555,1005,2755,5505,13505})</f>
        <v>348300</v>
      </c>
      <c r="N112" s="171">
        <f>12*ROUND(MAX(($B112-3500)*{0.03,0.1,0.2,0.25,0.3,0.35,0.45}-{0,105,555,1005,2755,5505,13505},0),2)+LOOKUP(N$2/12,{0,1500.001,4500.001,9000.001,35000.001,55000.001,80000.001},{0.03,0.1,0.2,0.25,0.3,0.35,0.45})*N$2-LOOKUP(N$2/12,{0,1500.001,4500.001,9000.001,35000.001,55000.001,80000.001},{0,105,555,1005,2755,5505,13505})</f>
        <v>348315</v>
      </c>
      <c r="O112" s="171">
        <f>12*ROUND(MAX(($B112-3500)*{0.03,0.1,0.2,0.25,0.3,0.35,0.45}-{0,105,555,1005,2755,5505,13505},0),2)+LOOKUP(O$2/12,{0,1500.001,4500.001,9000.001,35000.001,55000.001,80000.001},{0.03,0.1,0.2,0.25,0.3,0.35,0.45})*O$2-LOOKUP(O$2/12,{0,1500.001,4500.001,9000.001,35000.001,55000.001,80000.001},{0,105,555,1005,2755,5505,13505})</f>
        <v>348330</v>
      </c>
      <c r="P112" s="171">
        <f>12*ROUND(MAX(($B112-3500)*{0.03,0.1,0.2,0.25,0.3,0.35,0.45}-{0,105,555,1005,2755,5505,13505},0),2)+LOOKUP(P$2/12,{0,1500.001,4500.001,9000.001,35000.001,55000.001,80000.001},{0.03,0.1,0.2,0.25,0.3,0.35,0.45})*P$2-LOOKUP(P$2/12,{0,1500.001,4500.001,9000.001,35000.001,55000.001,80000.001},{0,105,555,1005,2755,5505,13505})</f>
        <v>348345</v>
      </c>
      <c r="Q112" s="171">
        <f>12*ROUND(MAX(($B112-3500)*{0.03,0.1,0.2,0.25,0.3,0.35,0.45}-{0,105,555,1005,2755,5505,13505},0),2)+LOOKUP(Q$2/12,{0,1500.001,4500.001,9000.001,35000.001,55000.001,80000.001},{0.03,0.1,0.2,0.25,0.3,0.35,0.45})*Q$2-LOOKUP(Q$2/12,{0,1500.001,4500.001,9000.001,35000.001,55000.001,80000.001},{0,105,555,1005,2755,5505,13505})</f>
        <v>348360</v>
      </c>
      <c r="R112" s="171">
        <f>12*ROUND(MAX(($B112-3500)*{0.03,0.1,0.2,0.25,0.3,0.35,0.45}-{0,105,555,1005,2755,5505,13505},0),2)+LOOKUP(R$2/12,{0,1500.001,4500.001,9000.001,35000.001,55000.001,80000.001},{0.03,0.1,0.2,0.25,0.3,0.35,0.45})*R$2-LOOKUP(R$2/12,{0,1500.001,4500.001,9000.001,35000.001,55000.001,80000.001},{0,105,555,1005,2755,5505,13505})</f>
        <v>348375</v>
      </c>
      <c r="S112" s="171">
        <f>12*ROUND(MAX(($B112-3500)*{0.03,0.1,0.2,0.25,0.3,0.35,0.45}-{0,105,555,1005,2755,5505,13505},0),2)+LOOKUP(S$2/12,{0,1500.001,4500.001,9000.001,35000.001,55000.001,80000.001},{0.03,0.1,0.2,0.25,0.3,0.35,0.45})*S$2-LOOKUP(S$2/12,{0,1500.001,4500.001,9000.001,35000.001,55000.001,80000.001},{0,105,555,1005,2755,5505,13505})</f>
        <v>348390</v>
      </c>
      <c r="T112" s="172">
        <f>12*ROUND(MAX(($B112-3500)*{0.03,0.1,0.2,0.25,0.3,0.35,0.45}-{0,105,555,1005,2755,5505,13505},0),2)+LOOKUP(T$2/12,{0,1500.001,4500.001,9000.001,35000.001,55000.001,80000.001},{0.03,0.1,0.2,0.25,0.3,0.35,0.45})*T$2-LOOKUP(T$2/12,{0,1500.001,4500.001,9000.001,35000.001,55000.001,80000.001},{0,105,555,1005,2755,5505,13505})</f>
        <v>348405</v>
      </c>
      <c r="U112" s="172">
        <f>12*ROUND(MAX(($B112-3500)*{0.03,0.1,0.2,0.25,0.3,0.35,0.45}-{0,105,555,1005,2755,5505,13505},0),2)+LOOKUP(U$2/12,{0,1500.001,4500.001,9000.001,35000.001,55000.001,80000.001},{0.03,0.1,0.2,0.25,0.3,0.35,0.45})*U$2-LOOKUP(U$2/12,{0,1500.001,4500.001,9000.001,35000.001,55000.001,80000.001},{0,105,555,1005,2755,5505,13505})</f>
        <v>348420</v>
      </c>
      <c r="V112" s="172">
        <f>12*ROUND(MAX(($B112-3500)*{0.03,0.1,0.2,0.25,0.3,0.35,0.45}-{0,105,555,1005,2755,5505,13505},0),2)+LOOKUP(V$2/12,{0,1500.001,4500.001,9000.001,35000.001,55000.001,80000.001},{0.03,0.1,0.2,0.25,0.3,0.35,0.45})*V$2-LOOKUP(V$2/12,{0,1500.001,4500.001,9000.001,35000.001,55000.001,80000.001},{0,105,555,1005,2755,5505,13505})</f>
        <v>348435</v>
      </c>
      <c r="W112" s="172">
        <f>12*ROUND(MAX(($B112-3500)*{0.03,0.1,0.2,0.25,0.3,0.35,0.45}-{0,105,555,1005,2755,5505,13505},0),2)+LOOKUP(W$2/12,{0,1500.001,4500.001,9000.001,35000.001,55000.001,80000.001},{0.03,0.1,0.2,0.25,0.3,0.35,0.45})*W$2-LOOKUP(W$2/12,{0,1500.001,4500.001,9000.001,35000.001,55000.001,80000.001},{0,105,555,1005,2755,5505,13505})</f>
        <v>348450</v>
      </c>
      <c r="X112" s="172">
        <f>12*ROUND(MAX(($B112-3500)*{0.03,0.1,0.2,0.25,0.3,0.35,0.45}-{0,105,555,1005,2755,5505,13505},0),2)+LOOKUP(X$2/12,{0,1500.001,4500.001,9000.001,35000.001,55000.001,80000.001},{0.03,0.1,0.2,0.25,0.3,0.35,0.45})*X$2-LOOKUP(X$2/12,{0,1500.001,4500.001,9000.001,35000.001,55000.001,80000.001},{0,105,555,1005,2755,5505,13505})</f>
        <v>348465</v>
      </c>
      <c r="Y112" s="172">
        <f>12*ROUND(MAX(($B112-3500)*{0.03,0.1,0.2,0.25,0.3,0.35,0.45}-{0,105,555,1005,2755,5505,13505},0),2)+LOOKUP(Y$2/12,{0,1500.001,4500.001,9000.001,35000.001,55000.001,80000.001},{0.03,0.1,0.2,0.25,0.3,0.35,0.45})*Y$2-LOOKUP(Y$2/12,{0,1500.001,4500.001,9000.001,35000.001,55000.001,80000.001},{0,105,555,1005,2755,5505,13505})</f>
        <v>348480</v>
      </c>
      <c r="Z112" s="172">
        <f>12*ROUND(MAX(($B112-3500)*{0.03,0.1,0.2,0.25,0.3,0.35,0.45}-{0,105,555,1005,2755,5505,13505},0),2)+LOOKUP(Z$2/12,{0,1500.001,4500.001,9000.001,35000.001,55000.001,80000.001},{0.03,0.1,0.2,0.25,0.3,0.35,0.45})*Z$2-LOOKUP(Z$2/12,{0,1500.001,4500.001,9000.001,35000.001,55000.001,80000.001},{0,105,555,1005,2755,5505,13505})</f>
        <v>348495</v>
      </c>
      <c r="AA112" s="172">
        <f>12*ROUND(MAX(($B112-3500)*{0.03,0.1,0.2,0.25,0.3,0.35,0.45}-{0,105,555,1005,2755,5505,13505},0),2)+LOOKUP(AA$2/12,{0,1500.001,4500.001,9000.001,35000.001,55000.001,80000.001},{0.03,0.1,0.2,0.25,0.3,0.35,0.45})*AA$2-LOOKUP(AA$2/12,{0,1500.001,4500.001,9000.001,35000.001,55000.001,80000.001},{0,105,555,1005,2755,5505,13505})</f>
        <v>348510</v>
      </c>
      <c r="AB112" s="172">
        <f>12*ROUND(MAX(($B112-3500)*{0.03,0.1,0.2,0.25,0.3,0.35,0.45}-{0,105,555,1005,2755,5505,13505},0),2)+LOOKUP(AB$2/12,{0,1500.001,4500.001,9000.001,35000.001,55000.001,80000.001},{0.03,0.1,0.2,0.25,0.3,0.35,0.45})*AB$2-LOOKUP(AB$2/12,{0,1500.001,4500.001,9000.001,35000.001,55000.001,80000.001},{0,105,555,1005,2755,5505,13505})</f>
        <v>348525</v>
      </c>
      <c r="AC112" s="12">
        <f>12*ROUND(MAX(($B112-3500)*{0.03,0.1,0.2,0.25,0.3,0.35,0.45}-{0,105,555,1005,2755,5505,13505},0),2)+LOOKUP(AC$2/12,{0,1500.001,4500.001,9000.001,35000.001,55000.001,80000.001},{0.03,0.1,0.2,0.25,0.3,0.35,0.45})*AC$2-LOOKUP(AC$2/12,{0,1500.001,4500.001,9000.001,35000.001,55000.001,80000.001},{0,105,555,1005,2755,5505,13505})</f>
        <v>348540</v>
      </c>
      <c r="AD112" s="172">
        <f>12*ROUND(MAX(($B112-3500)*{0.03,0.1,0.2,0.25,0.3,0.35,0.45}-{0,105,555,1005,2755,5505,13505},0),2)+LOOKUP(AD$2/12,{0,1500.001,4500.001,9000.001,35000.001,55000.001,80000.001},{0.03,0.1,0.2,0.25,0.3,0.35,0.45})*AD$2-LOOKUP(AD$2/12,{0,1500.001,4500.001,9000.001,35000.001,55000.001,80000.001},{0,105,555,1005,2755,5505,13505})</f>
        <v>348570</v>
      </c>
      <c r="AE112" s="172">
        <f>12*ROUND(MAX(($B112-3500)*{0.03,0.1,0.2,0.25,0.3,0.35,0.45}-{0,105,555,1005,2755,5505,13505},0),2)+LOOKUP(AE$2/12,{0,1500.001,4500.001,9000.001,35000.001,55000.001,80000.001},{0.03,0.1,0.2,0.25,0.3,0.35,0.45})*AE$2-LOOKUP(AE$2/12,{0,1500.001,4500.001,9000.001,35000.001,55000.001,80000.001},{0,105,555,1005,2755,5505,13505})</f>
        <v>348600</v>
      </c>
      <c r="AF112" s="172">
        <f>12*ROUND(MAX(($B112-3500)*{0.03,0.1,0.2,0.25,0.3,0.35,0.45}-{0,105,555,1005,2755,5505,13505},0),2)+LOOKUP(AF$2/12,{0,1500.001,4500.001,9000.001,35000.001,55000.001,80000.001},{0.03,0.1,0.2,0.25,0.3,0.35,0.45})*AF$2-LOOKUP(AF$2/12,{0,1500.001,4500.001,9000.001,35000.001,55000.001,80000.001},{0,105,555,1005,2755,5505,13505})</f>
        <v>348630</v>
      </c>
      <c r="AG112" s="172">
        <f>12*ROUND(MAX(($B112-3500)*{0.03,0.1,0.2,0.25,0.3,0.35,0.45}-{0,105,555,1005,2755,5505,13505},0),2)+LOOKUP(AG$2/12,{0,1500.001,4500.001,9000.001,35000.001,55000.001,80000.001},{0.03,0.1,0.2,0.25,0.3,0.35,0.45})*AG$2-LOOKUP(AG$2/12,{0,1500.001,4500.001,9000.001,35000.001,55000.001,80000.001},{0,105,555,1005,2755,5505,13505})</f>
        <v>348660</v>
      </c>
      <c r="AH112" s="172">
        <f>12*ROUND(MAX(($B112-3500)*{0.03,0.1,0.2,0.25,0.3,0.35,0.45}-{0,105,555,1005,2755,5505,13505},0),2)+LOOKUP(AH$2/12,{0,1500.001,4500.001,9000.001,35000.001,55000.001,80000.001},{0.03,0.1,0.2,0.25,0.3,0.35,0.45})*AH$2-LOOKUP(AH$2/12,{0,1500.001,4500.001,9000.001,35000.001,55000.001,80000.001},{0,105,555,1005,2755,5505,13505})</f>
        <v>348690</v>
      </c>
      <c r="AI112" s="172">
        <f>12*ROUND(MAX(($B112-3500)*{0.03,0.1,0.2,0.25,0.3,0.35,0.45}-{0,105,555,1005,2755,5505,13505},0),2)+LOOKUP(AI$2/12,{0,1500.001,4500.001,9000.001,35000.001,55000.001,80000.001},{0.03,0.1,0.2,0.25,0.3,0.35,0.45})*AI$2-LOOKUP(AI$2/12,{0,1500.001,4500.001,9000.001,35000.001,55000.001,80000.001},{0,105,555,1005,2755,5505,13505})</f>
        <v>348720</v>
      </c>
      <c r="AJ112" s="172">
        <f>12*ROUND(MAX(($B112-3500)*{0.03,0.1,0.2,0.25,0.3,0.35,0.45}-{0,105,555,1005,2755,5505,13505},0),2)+LOOKUP(AJ$2/12,{0,1500.001,4500.001,9000.001,35000.001,55000.001,80000.001},{0.03,0.1,0.2,0.25,0.3,0.35,0.45})*AJ$2-LOOKUP(AJ$2/12,{0,1500.001,4500.001,9000.001,35000.001,55000.001,80000.001},{0,105,555,1005,2755,5505,13505})</f>
        <v>348750</v>
      </c>
      <c r="AK112" s="172">
        <f>12*ROUND(MAX(($B112-3500)*{0.03,0.1,0.2,0.25,0.3,0.35,0.45}-{0,105,555,1005,2755,5505,13505},0),2)+LOOKUP(AK$2/12,{0,1500.001,4500.001,9000.001,35000.001,55000.001,80000.001},{0.03,0.1,0.2,0.25,0.3,0.35,0.45})*AK$2-LOOKUP(AK$2/12,{0,1500.001,4500.001,9000.001,35000.001,55000.001,80000.001},{0,105,555,1005,2755,5505,13505})</f>
        <v>348780</v>
      </c>
      <c r="AL112" s="172">
        <f>12*ROUND(MAX(($B112-3500)*{0.03,0.1,0.2,0.25,0.3,0.35,0.45}-{0,105,555,1005,2755,5505,13505},0),2)+LOOKUP(AL$2/12,{0,1500.001,4500.001,9000.001,35000.001,55000.001,80000.001},{0.03,0.1,0.2,0.25,0.3,0.35,0.45})*AL$2-LOOKUP(AL$2/12,{0,1500.001,4500.001,9000.001,35000.001,55000.001,80000.001},{0,105,555,1005,2755,5505,13505})</f>
        <v>350035</v>
      </c>
      <c r="AM112" s="172">
        <f>12*ROUND(MAX(($B112-3500)*{0.03,0.1,0.2,0.25,0.3,0.35,0.45}-{0,105,555,1005,2755,5505,13505},0),2)+LOOKUP(AM$2/12,{0,1500.001,4500.001,9000.001,35000.001,55000.001,80000.001},{0.03,0.1,0.2,0.25,0.3,0.35,0.45})*AM$2-LOOKUP(AM$2/12,{0,1500.001,4500.001,9000.001,35000.001,55000.001,80000.001},{0,105,555,1005,2755,5505,13505})</f>
        <v>350135</v>
      </c>
      <c r="AN112" s="172">
        <f>12*ROUND(MAX(($B112-3500)*{0.03,0.1,0.2,0.25,0.3,0.35,0.45}-{0,105,555,1005,2755,5505,13505},0),2)+LOOKUP(AN$2/12,{0,1500.001,4500.001,9000.001,35000.001,55000.001,80000.001},{0.03,0.1,0.2,0.25,0.3,0.35,0.45})*AN$2-LOOKUP(AN$2/12,{0,1500.001,4500.001,9000.001,35000.001,55000.001,80000.001},{0,105,555,1005,2755,5505,13505})</f>
        <v>350335</v>
      </c>
      <c r="AO112" s="172">
        <f>12*ROUND(MAX(($B112-3500)*{0.03,0.1,0.2,0.25,0.3,0.35,0.45}-{0,105,555,1005,2755,5505,13505},0),2)+LOOKUP(AO$2/12,{0,1500.001,4500.001,9000.001,35000.001,55000.001,80000.001},{0.03,0.1,0.2,0.25,0.3,0.35,0.45})*AO$2-LOOKUP(AO$2/12,{0,1500.001,4500.001,9000.001,35000.001,55000.001,80000.001},{0,105,555,1005,2755,5505,13505})</f>
        <v>350535</v>
      </c>
      <c r="AP112" s="172">
        <f>12*ROUND(MAX(($B112-3500)*{0.03,0.1,0.2,0.25,0.3,0.35,0.45}-{0,105,555,1005,2755,5505,13505},0),2)+LOOKUP(AP$2/12,{0,1500.001,4500.001,9000.001,35000.001,55000.001,80000.001},{0.03,0.1,0.2,0.25,0.3,0.35,0.45})*AP$2-LOOKUP(AP$2/12,{0,1500.001,4500.001,9000.001,35000.001,55000.001,80000.001},{0,105,555,1005,2755,5505,13505})</f>
        <v>350735</v>
      </c>
      <c r="AQ112" s="172">
        <f>12*ROUND(MAX(($B112-3500)*{0.03,0.1,0.2,0.25,0.3,0.35,0.45}-{0,105,555,1005,2755,5505,13505},0),2)+LOOKUP(AQ$2/12,{0,1500.001,4500.001,9000.001,35000.001,55000.001,80000.001},{0.03,0.1,0.2,0.25,0.3,0.35,0.45})*AQ$2-LOOKUP(AQ$2/12,{0,1500.001,4500.001,9000.001,35000.001,55000.001,80000.001},{0,105,555,1005,2755,5505,13505})</f>
        <v>350935</v>
      </c>
      <c r="AR112" s="172">
        <f>12*ROUND(MAX(($B112-3500)*{0.03,0.1,0.2,0.25,0.3,0.35,0.45}-{0,105,555,1005,2755,5505,13505},0),2)+LOOKUP(AR$2/12,{0,1500.001,4500.001,9000.001,35000.001,55000.001,80000.001},{0.03,0.1,0.2,0.25,0.3,0.35,0.45})*AR$2-LOOKUP(AR$2/12,{0,1500.001,4500.001,9000.001,35000.001,55000.001,80000.001},{0,105,555,1005,2755,5505,13505})</f>
        <v>351135</v>
      </c>
      <c r="AS112" s="172">
        <f>12*ROUND(MAX(($B112-3500)*{0.03,0.1,0.2,0.25,0.3,0.35,0.45}-{0,105,555,1005,2755,5505,13505},0),2)+LOOKUP(AS$2/12,{0,1500.001,4500.001,9000.001,35000.001,55000.001,80000.001},{0.03,0.1,0.2,0.25,0.3,0.35,0.45})*AS$2-LOOKUP(AS$2/12,{0,1500.001,4500.001,9000.001,35000.001,55000.001,80000.001},{0,105,555,1005,2755,5505,13505})</f>
        <v>351635</v>
      </c>
      <c r="AT112" s="12">
        <f>12*ROUND(MAX(($B112-3500)*{0.03,0.1,0.2,0.25,0.3,0.35,0.45}-{0,105,555,1005,2755,5505,13505},0),2)+LOOKUP(AT$2/12,{0,1500.001,4500.001,9000.001,35000.001,55000.001,80000.001},{0.03,0.1,0.2,0.25,0.3,0.35,0.45})*AT$2-LOOKUP(AT$2/12,{0,1500.001,4500.001,9000.001,35000.001,55000.001,80000.001},{0,105,555,1005,2755,5505,13505})</f>
        <v>352135</v>
      </c>
      <c r="AU112" s="172">
        <f>12*ROUND(MAX(($B112-3500)*{0.03,0.1,0.2,0.25,0.3,0.35,0.45}-{0,105,555,1005,2755,5505,13505},0),2)+LOOKUP(AU$2/12,{0,1500.001,4500.001,9000.001,35000.001,55000.001,80000.001},{0.03,0.1,0.2,0.25,0.3,0.35,0.45})*AU$2-LOOKUP(AU$2/12,{0,1500.001,4500.001,9000.001,35000.001,55000.001,80000.001},{0,105,555,1005,2755,5505,13505})</f>
        <v>352635</v>
      </c>
      <c r="AV112" s="172">
        <f>12*ROUND(MAX(($B112-3500)*{0.03,0.1,0.2,0.25,0.3,0.35,0.45}-{0,105,555,1005,2755,5505,13505},0),2)+LOOKUP(AV$2/12,{0,1500.001,4500.001,9000.001,35000.001,55000.001,80000.001},{0.03,0.1,0.2,0.25,0.3,0.35,0.45})*AV$2-LOOKUP(AV$2/12,{0,1500.001,4500.001,9000.001,35000.001,55000.001,80000.001},{0,105,555,1005,2755,5505,13505})</f>
        <v>353135</v>
      </c>
      <c r="AW112" s="172">
        <f>12*ROUND(MAX(($B112-3500)*{0.03,0.1,0.2,0.25,0.3,0.35,0.45}-{0,105,555,1005,2755,5505,13505},0),2)+LOOKUP(AW$2/12,{0,1500.001,4500.001,9000.001,35000.001,55000.001,80000.001},{0.03,0.1,0.2,0.25,0.3,0.35,0.45})*AW$2-LOOKUP(AW$2/12,{0,1500.001,4500.001,9000.001,35000.001,55000.001,80000.001},{0,105,555,1005,2755,5505,13505})</f>
        <v>358685</v>
      </c>
      <c r="AX112" s="172">
        <f>12*ROUND(MAX(($B112-3500)*{0.03,0.1,0.2,0.25,0.3,0.35,0.45}-{0,105,555,1005,2755,5505,13505},0),2)+LOOKUP(AX$2/12,{0,1500.001,4500.001,9000.001,35000.001,55000.001,80000.001},{0.03,0.1,0.2,0.25,0.3,0.35,0.45})*AX$2-LOOKUP(AX$2/12,{0,1500.001,4500.001,9000.001,35000.001,55000.001,80000.001},{0,105,555,1005,2755,5505,13505})</f>
        <v>359685</v>
      </c>
      <c r="AY112" s="172">
        <f>12*ROUND(MAX(($B112-3500)*{0.03,0.1,0.2,0.25,0.3,0.35,0.45}-{0,105,555,1005,2755,5505,13505},0),2)+LOOKUP(AY$2/12,{0,1500.001,4500.001,9000.001,35000.001,55000.001,80000.001},{0.03,0.1,0.2,0.25,0.3,0.35,0.45})*AY$2-LOOKUP(AY$2/12,{0,1500.001,4500.001,9000.001,35000.001,55000.001,80000.001},{0,105,555,1005,2755,5505,13505})</f>
        <v>360685</v>
      </c>
      <c r="AZ112" s="172">
        <f>12*ROUND(MAX(($B112-3500)*{0.03,0.1,0.2,0.25,0.3,0.35,0.45}-{0,105,555,1005,2755,5505,13505},0),2)+LOOKUP(AZ$2/12,{0,1500.001,4500.001,9000.001,35000.001,55000.001,80000.001},{0.03,0.1,0.2,0.25,0.3,0.35,0.45})*AZ$2-LOOKUP(AZ$2/12,{0,1500.001,4500.001,9000.001,35000.001,55000.001,80000.001},{0,105,555,1005,2755,5505,13505})</f>
        <v>361685</v>
      </c>
      <c r="BA112" s="172">
        <f>12*ROUND(MAX(($B112-3500)*{0.03,0.1,0.2,0.25,0.3,0.35,0.45}-{0,105,555,1005,2755,5505,13505},0),2)+LOOKUP(BA$2/12,{0,1500.001,4500.001,9000.001,35000.001,55000.001,80000.001},{0.03,0.1,0.2,0.25,0.3,0.35,0.45})*BA$2-LOOKUP(BA$2/12,{0,1500.001,4500.001,9000.001,35000.001,55000.001,80000.001},{0,105,555,1005,2755,5505,13505})</f>
        <v>362685</v>
      </c>
      <c r="BB112" s="172">
        <f>12*ROUND(MAX(($B112-3500)*{0.03,0.1,0.2,0.25,0.3,0.35,0.45}-{0,105,555,1005,2755,5505,13505},0),2)+LOOKUP(BB$2/12,{0,1500.001,4500.001,9000.001,35000.001,55000.001,80000.001},{0.03,0.1,0.2,0.25,0.3,0.35,0.45})*BB$2-LOOKUP(BB$2/12,{0,1500.001,4500.001,9000.001,35000.001,55000.001,80000.001},{0,105,555,1005,2755,5505,13505})</f>
        <v>363685</v>
      </c>
      <c r="BC112" s="172">
        <f>12*ROUND(MAX(($B112-3500)*{0.03,0.1,0.2,0.25,0.3,0.35,0.45}-{0,105,555,1005,2755,5505,13505},0),2)+LOOKUP(BC$2/12,{0,1500.001,4500.001,9000.001,35000.001,55000.001,80000.001},{0.03,0.1,0.2,0.25,0.3,0.35,0.45})*BC$2-LOOKUP(BC$2/12,{0,1500.001,4500.001,9000.001,35000.001,55000.001,80000.001},{0,105,555,1005,2755,5505,13505})</f>
        <v>364685</v>
      </c>
      <c r="BD112" s="172">
        <f>12*ROUND(MAX(($B112-3500)*{0.03,0.1,0.2,0.25,0.3,0.35,0.45}-{0,105,555,1005,2755,5505,13505},0),2)+LOOKUP(BD$2/12,{0,1500.001,4500.001,9000.001,35000.001,55000.001,80000.001},{0.03,0.1,0.2,0.25,0.3,0.35,0.45})*BD$2-LOOKUP(BD$2/12,{0,1500.001,4500.001,9000.001,35000.001,55000.001,80000.001},{0,105,555,1005,2755,5505,13505})</f>
        <v>365685</v>
      </c>
      <c r="BE112" s="172">
        <f>12*ROUND(MAX(($B112-3500)*{0.03,0.1,0.2,0.25,0.3,0.35,0.45}-{0,105,555,1005,2755,5505,13505},0),2)+LOOKUP(BE$2/12,{0,1500.001,4500.001,9000.001,35000.001,55000.001,80000.001},{0.03,0.1,0.2,0.25,0.3,0.35,0.45})*BE$2-LOOKUP(BE$2/12,{0,1500.001,4500.001,9000.001,35000.001,55000.001,80000.001},{0,105,555,1005,2755,5505,13505})</f>
        <v>366685</v>
      </c>
      <c r="BF112" s="172">
        <f>12*ROUND(MAX(($B112-3500)*{0.03,0.1,0.2,0.25,0.3,0.35,0.45}-{0,105,555,1005,2755,5505,13505},0),2)+LOOKUP(BF$2/12,{0,1500.001,4500.001,9000.001,35000.001,55000.001,80000.001},{0.03,0.1,0.2,0.25,0.3,0.35,0.45})*BF$2-LOOKUP(BF$2/12,{0,1500.001,4500.001,9000.001,35000.001,55000.001,80000.001},{0,105,555,1005,2755,5505,13505})</f>
        <v>367685</v>
      </c>
    </row>
    <row r="113" spans="1:58">
      <c r="A113" s="30"/>
      <c r="B113" s="31">
        <v>100000</v>
      </c>
      <c r="C113" s="37">
        <f>12*ROUND(MAX(($B113-3500)*{0.03,0.1,0.2,0.25,0.3,0.35,0.45}-{0,105,555,1005,2755,5505,13505},0),2)+LOOKUP(C$2/12,{0,1500.001,4500.001,9000.001,35000.001,55000.001,80000.001},{0.03,0.1,0.2,0.25,0.3,0.35,0.45})*C$2-LOOKUP(C$2/12,{0,1500.001,4500.001,9000.001,35000.001,55000.001,80000.001},{0,105,555,1005,2755,5505,13505})</f>
        <v>359040</v>
      </c>
      <c r="D113" s="37">
        <f>12*ROUND(MAX(($B113-3500)*{0.03,0.1,0.2,0.25,0.3,0.35,0.45}-{0,105,555,1005,2755,5505,13505},0),2)+LOOKUP(D$2/12,{0,1500.001,4500.001,9000.001,35000.001,55000.001,80000.001},{0.03,0.1,0.2,0.25,0.3,0.35,0.45})*D$2-LOOKUP(D$2/12,{0,1500.001,4500.001,9000.001,35000.001,55000.001,80000.001},{0,105,555,1005,2755,5505,13505})</f>
        <v>359046</v>
      </c>
      <c r="E113" s="37">
        <f>12*ROUND(MAX(($B113-3500)*{0.03,0.1,0.2,0.25,0.3,0.35,0.45}-{0,105,555,1005,2755,5505,13505},0),2)+LOOKUP(E$2/12,{0,1500.001,4500.001,9000.001,35000.001,55000.001,80000.001},{0.03,0.1,0.2,0.25,0.3,0.35,0.45})*E$2-LOOKUP(E$2/12,{0,1500.001,4500.001,9000.001,35000.001,55000.001,80000.001},{0,105,555,1005,2755,5505,13505})</f>
        <v>359052</v>
      </c>
      <c r="F113" s="37">
        <f>12*ROUND(MAX(($B113-3500)*{0.03,0.1,0.2,0.25,0.3,0.35,0.45}-{0,105,555,1005,2755,5505,13505},0),2)+LOOKUP(F$2/12,{0,1500.001,4500.001,9000.001,35000.001,55000.001,80000.001},{0.03,0.1,0.2,0.25,0.3,0.35,0.45})*F$2-LOOKUP(F$2/12,{0,1500.001,4500.001,9000.001,35000.001,55000.001,80000.001},{0,105,555,1005,2755,5505,13505})</f>
        <v>359058</v>
      </c>
      <c r="G113" s="37">
        <f>12*ROUND(MAX(($B113-3500)*{0.03,0.1,0.2,0.25,0.3,0.35,0.45}-{0,105,555,1005,2755,5505,13505},0),2)+LOOKUP(G$2/12,{0,1500.001,4500.001,9000.001,35000.001,55000.001,80000.001},{0.03,0.1,0.2,0.25,0.3,0.35,0.45})*G$2-LOOKUP(G$2/12,{0,1500.001,4500.001,9000.001,35000.001,55000.001,80000.001},{0,105,555,1005,2755,5505,13505})</f>
        <v>359064</v>
      </c>
      <c r="H113" s="37">
        <f>12*ROUND(MAX(($B113-3500)*{0.03,0.1,0.2,0.25,0.3,0.35,0.45}-{0,105,555,1005,2755,5505,13505},0),2)+LOOKUP(H$2/12,{0,1500.001,4500.001,9000.001,35000.001,55000.001,80000.001},{0.03,0.1,0.2,0.25,0.3,0.35,0.45})*H$2-LOOKUP(H$2/12,{0,1500.001,4500.001,9000.001,35000.001,55000.001,80000.001},{0,105,555,1005,2755,5505,13505})</f>
        <v>359070</v>
      </c>
      <c r="I113" s="37">
        <f>12*ROUND(MAX(($B113-3500)*{0.03,0.1,0.2,0.25,0.3,0.35,0.45}-{0,105,555,1005,2755,5505,13505},0),2)+LOOKUP(I$2/12,{0,1500.001,4500.001,9000.001,35000.001,55000.001,80000.001},{0.03,0.1,0.2,0.25,0.3,0.35,0.45})*I$2-LOOKUP(I$2/12,{0,1500.001,4500.001,9000.001,35000.001,55000.001,80000.001},{0,105,555,1005,2755,5505,13505})</f>
        <v>359076</v>
      </c>
      <c r="J113" s="37">
        <f>12*ROUND(MAX(($B113-3500)*{0.03,0.1,0.2,0.25,0.3,0.35,0.45}-{0,105,555,1005,2755,5505,13505},0),2)+LOOKUP(J$2/12,{0,1500.001,4500.001,9000.001,35000.001,55000.001,80000.001},{0.03,0.1,0.2,0.25,0.3,0.35,0.45})*J$2-LOOKUP(J$2/12,{0,1500.001,4500.001,9000.001,35000.001,55000.001,80000.001},{0,105,555,1005,2755,5505,13505})</f>
        <v>359082</v>
      </c>
      <c r="K113" s="37">
        <f>12*ROUND(MAX(($B113-3500)*{0.03,0.1,0.2,0.25,0.3,0.35,0.45}-{0,105,555,1005,2755,5505,13505},0),2)+LOOKUP(K$2/12,{0,1500.001,4500.001,9000.001,35000.001,55000.001,80000.001},{0.03,0.1,0.2,0.25,0.3,0.35,0.45})*K$2-LOOKUP(K$2/12,{0,1500.001,4500.001,9000.001,35000.001,55000.001,80000.001},{0,105,555,1005,2755,5505,13505})</f>
        <v>359088</v>
      </c>
      <c r="L113" s="37">
        <f>12*ROUND(MAX(($B113-3500)*{0.03,0.1,0.2,0.25,0.3,0.35,0.45}-{0,105,555,1005,2755,5505,13505},0),2)+LOOKUP(L$2/12,{0,1500.001,4500.001,9000.001,35000.001,55000.001,80000.001},{0.03,0.1,0.2,0.25,0.3,0.35,0.45})*L$2-LOOKUP(L$2/12,{0,1500.001,4500.001,9000.001,35000.001,55000.001,80000.001},{0,105,555,1005,2755,5505,13505})</f>
        <v>359094</v>
      </c>
      <c r="M113" s="14">
        <f>12*ROUND(MAX(($B113-3500)*{0.03,0.1,0.2,0.25,0.3,0.35,0.45}-{0,105,555,1005,2755,5505,13505},0),2)+LOOKUP(M$2/12,{0,1500.001,4500.001,9000.001,35000.001,55000.001,80000.001},{0.03,0.1,0.2,0.25,0.3,0.35,0.45})*M$2-LOOKUP(M$2/12,{0,1500.001,4500.001,9000.001,35000.001,55000.001,80000.001},{0,105,555,1005,2755,5505,13505})</f>
        <v>359100</v>
      </c>
      <c r="N113" s="37">
        <f>12*ROUND(MAX(($B113-3500)*{0.03,0.1,0.2,0.25,0.3,0.35,0.45}-{0,105,555,1005,2755,5505,13505},0),2)+LOOKUP(N$2/12,{0,1500.001,4500.001,9000.001,35000.001,55000.001,80000.001},{0.03,0.1,0.2,0.25,0.3,0.35,0.45})*N$2-LOOKUP(N$2/12,{0,1500.001,4500.001,9000.001,35000.001,55000.001,80000.001},{0,105,555,1005,2755,5505,13505})</f>
        <v>359115</v>
      </c>
      <c r="O113" s="37">
        <f>12*ROUND(MAX(($B113-3500)*{0.03,0.1,0.2,0.25,0.3,0.35,0.45}-{0,105,555,1005,2755,5505,13505},0),2)+LOOKUP(O$2/12,{0,1500.001,4500.001,9000.001,35000.001,55000.001,80000.001},{0.03,0.1,0.2,0.25,0.3,0.35,0.45})*O$2-LOOKUP(O$2/12,{0,1500.001,4500.001,9000.001,35000.001,55000.001,80000.001},{0,105,555,1005,2755,5505,13505})</f>
        <v>359130</v>
      </c>
      <c r="P113" s="37">
        <f>12*ROUND(MAX(($B113-3500)*{0.03,0.1,0.2,0.25,0.3,0.35,0.45}-{0,105,555,1005,2755,5505,13505},0),2)+LOOKUP(P$2/12,{0,1500.001,4500.001,9000.001,35000.001,55000.001,80000.001},{0.03,0.1,0.2,0.25,0.3,0.35,0.45})*P$2-LOOKUP(P$2/12,{0,1500.001,4500.001,9000.001,35000.001,55000.001,80000.001},{0,105,555,1005,2755,5505,13505})</f>
        <v>359145</v>
      </c>
      <c r="Q113" s="37">
        <f>12*ROUND(MAX(($B113-3500)*{0.03,0.1,0.2,0.25,0.3,0.35,0.45}-{0,105,555,1005,2755,5505,13505},0),2)+LOOKUP(Q$2/12,{0,1500.001,4500.001,9000.001,35000.001,55000.001,80000.001},{0.03,0.1,0.2,0.25,0.3,0.35,0.45})*Q$2-LOOKUP(Q$2/12,{0,1500.001,4500.001,9000.001,35000.001,55000.001,80000.001},{0,105,555,1005,2755,5505,13505})</f>
        <v>359160</v>
      </c>
      <c r="R113" s="37">
        <f>12*ROUND(MAX(($B113-3500)*{0.03,0.1,0.2,0.25,0.3,0.35,0.45}-{0,105,555,1005,2755,5505,13505},0),2)+LOOKUP(R$2/12,{0,1500.001,4500.001,9000.001,35000.001,55000.001,80000.001},{0.03,0.1,0.2,0.25,0.3,0.35,0.45})*R$2-LOOKUP(R$2/12,{0,1500.001,4500.001,9000.001,35000.001,55000.001,80000.001},{0,105,555,1005,2755,5505,13505})</f>
        <v>359175</v>
      </c>
      <c r="S113" s="37">
        <f>12*ROUND(MAX(($B113-3500)*{0.03,0.1,0.2,0.25,0.3,0.35,0.45}-{0,105,555,1005,2755,5505,13505},0),2)+LOOKUP(S$2/12,{0,1500.001,4500.001,9000.001,35000.001,55000.001,80000.001},{0.03,0.1,0.2,0.25,0.3,0.35,0.45})*S$2-LOOKUP(S$2/12,{0,1500.001,4500.001,9000.001,35000.001,55000.001,80000.001},{0,105,555,1005,2755,5505,13505})</f>
        <v>359190</v>
      </c>
      <c r="T113" s="11">
        <f>12*ROUND(MAX(($B113-3500)*{0.03,0.1,0.2,0.25,0.3,0.35,0.45}-{0,105,555,1005,2755,5505,13505},0),2)+LOOKUP(T$2/12,{0,1500.001,4500.001,9000.001,35000.001,55000.001,80000.001},{0.03,0.1,0.2,0.25,0.3,0.35,0.45})*T$2-LOOKUP(T$2/12,{0,1500.001,4500.001,9000.001,35000.001,55000.001,80000.001},{0,105,555,1005,2755,5505,13505})</f>
        <v>359205</v>
      </c>
      <c r="U113" s="11">
        <f>12*ROUND(MAX(($B113-3500)*{0.03,0.1,0.2,0.25,0.3,0.35,0.45}-{0,105,555,1005,2755,5505,13505},0),2)+LOOKUP(U$2/12,{0,1500.001,4500.001,9000.001,35000.001,55000.001,80000.001},{0.03,0.1,0.2,0.25,0.3,0.35,0.45})*U$2-LOOKUP(U$2/12,{0,1500.001,4500.001,9000.001,35000.001,55000.001,80000.001},{0,105,555,1005,2755,5505,13505})</f>
        <v>359220</v>
      </c>
      <c r="V113" s="11">
        <f>12*ROUND(MAX(($B113-3500)*{0.03,0.1,0.2,0.25,0.3,0.35,0.45}-{0,105,555,1005,2755,5505,13505},0),2)+LOOKUP(V$2/12,{0,1500.001,4500.001,9000.001,35000.001,55000.001,80000.001},{0.03,0.1,0.2,0.25,0.3,0.35,0.45})*V$2-LOOKUP(V$2/12,{0,1500.001,4500.001,9000.001,35000.001,55000.001,80000.001},{0,105,555,1005,2755,5505,13505})</f>
        <v>359235</v>
      </c>
      <c r="W113" s="11">
        <f>12*ROUND(MAX(($B113-3500)*{0.03,0.1,0.2,0.25,0.3,0.35,0.45}-{0,105,555,1005,2755,5505,13505},0),2)+LOOKUP(W$2/12,{0,1500.001,4500.001,9000.001,35000.001,55000.001,80000.001},{0.03,0.1,0.2,0.25,0.3,0.35,0.45})*W$2-LOOKUP(W$2/12,{0,1500.001,4500.001,9000.001,35000.001,55000.001,80000.001},{0,105,555,1005,2755,5505,13505})</f>
        <v>359250</v>
      </c>
      <c r="X113" s="11">
        <f>12*ROUND(MAX(($B113-3500)*{0.03,0.1,0.2,0.25,0.3,0.35,0.45}-{0,105,555,1005,2755,5505,13505},0),2)+LOOKUP(X$2/12,{0,1500.001,4500.001,9000.001,35000.001,55000.001,80000.001},{0.03,0.1,0.2,0.25,0.3,0.35,0.45})*X$2-LOOKUP(X$2/12,{0,1500.001,4500.001,9000.001,35000.001,55000.001,80000.001},{0,105,555,1005,2755,5505,13505})</f>
        <v>359265</v>
      </c>
      <c r="Y113" s="11">
        <f>12*ROUND(MAX(($B113-3500)*{0.03,0.1,0.2,0.25,0.3,0.35,0.45}-{0,105,555,1005,2755,5505,13505},0),2)+LOOKUP(Y$2/12,{0,1500.001,4500.001,9000.001,35000.001,55000.001,80000.001},{0.03,0.1,0.2,0.25,0.3,0.35,0.45})*Y$2-LOOKUP(Y$2/12,{0,1500.001,4500.001,9000.001,35000.001,55000.001,80000.001},{0,105,555,1005,2755,5505,13505})</f>
        <v>359280</v>
      </c>
      <c r="Z113" s="11">
        <f>12*ROUND(MAX(($B113-3500)*{0.03,0.1,0.2,0.25,0.3,0.35,0.45}-{0,105,555,1005,2755,5505,13505},0),2)+LOOKUP(Z$2/12,{0,1500.001,4500.001,9000.001,35000.001,55000.001,80000.001},{0.03,0.1,0.2,0.25,0.3,0.35,0.45})*Z$2-LOOKUP(Z$2/12,{0,1500.001,4500.001,9000.001,35000.001,55000.001,80000.001},{0,105,555,1005,2755,5505,13505})</f>
        <v>359295</v>
      </c>
      <c r="AA113" s="11">
        <f>12*ROUND(MAX(($B113-3500)*{0.03,0.1,0.2,0.25,0.3,0.35,0.45}-{0,105,555,1005,2755,5505,13505},0),2)+LOOKUP(AA$2/12,{0,1500.001,4500.001,9000.001,35000.001,55000.001,80000.001},{0.03,0.1,0.2,0.25,0.3,0.35,0.45})*AA$2-LOOKUP(AA$2/12,{0,1500.001,4500.001,9000.001,35000.001,55000.001,80000.001},{0,105,555,1005,2755,5505,13505})</f>
        <v>359310</v>
      </c>
      <c r="AB113" s="11">
        <f>12*ROUND(MAX(($B113-3500)*{0.03,0.1,0.2,0.25,0.3,0.35,0.45}-{0,105,555,1005,2755,5505,13505},0),2)+LOOKUP(AB$2/12,{0,1500.001,4500.001,9000.001,35000.001,55000.001,80000.001},{0.03,0.1,0.2,0.25,0.3,0.35,0.45})*AB$2-LOOKUP(AB$2/12,{0,1500.001,4500.001,9000.001,35000.001,55000.001,80000.001},{0,105,555,1005,2755,5505,13505})</f>
        <v>359325</v>
      </c>
      <c r="AC113" s="34">
        <f>12*ROUND(MAX(($B113-3500)*{0.03,0.1,0.2,0.25,0.3,0.35,0.45}-{0,105,555,1005,2755,5505,13505},0),2)+LOOKUP(AC$2/12,{0,1500.001,4500.001,9000.001,35000.001,55000.001,80000.001},{0.03,0.1,0.2,0.25,0.3,0.35,0.45})*AC$2-LOOKUP(AC$2/12,{0,1500.001,4500.001,9000.001,35000.001,55000.001,80000.001},{0,105,555,1005,2755,5505,13505})</f>
        <v>359340</v>
      </c>
      <c r="AD113" s="11">
        <f>12*ROUND(MAX(($B113-3500)*{0.03,0.1,0.2,0.25,0.3,0.35,0.45}-{0,105,555,1005,2755,5505,13505},0),2)+LOOKUP(AD$2/12,{0,1500.001,4500.001,9000.001,35000.001,55000.001,80000.001},{0.03,0.1,0.2,0.25,0.3,0.35,0.45})*AD$2-LOOKUP(AD$2/12,{0,1500.001,4500.001,9000.001,35000.001,55000.001,80000.001},{0,105,555,1005,2755,5505,13505})</f>
        <v>359370</v>
      </c>
      <c r="AE113" s="11">
        <f>12*ROUND(MAX(($B113-3500)*{0.03,0.1,0.2,0.25,0.3,0.35,0.45}-{0,105,555,1005,2755,5505,13505},0),2)+LOOKUP(AE$2/12,{0,1500.001,4500.001,9000.001,35000.001,55000.001,80000.001},{0.03,0.1,0.2,0.25,0.3,0.35,0.45})*AE$2-LOOKUP(AE$2/12,{0,1500.001,4500.001,9000.001,35000.001,55000.001,80000.001},{0,105,555,1005,2755,5505,13505})</f>
        <v>359400</v>
      </c>
      <c r="AF113" s="11">
        <f>12*ROUND(MAX(($B113-3500)*{0.03,0.1,0.2,0.25,0.3,0.35,0.45}-{0,105,555,1005,2755,5505,13505},0),2)+LOOKUP(AF$2/12,{0,1500.001,4500.001,9000.001,35000.001,55000.001,80000.001},{0.03,0.1,0.2,0.25,0.3,0.35,0.45})*AF$2-LOOKUP(AF$2/12,{0,1500.001,4500.001,9000.001,35000.001,55000.001,80000.001},{0,105,555,1005,2755,5505,13505})</f>
        <v>359430</v>
      </c>
      <c r="AG113" s="11">
        <f>12*ROUND(MAX(($B113-3500)*{0.03,0.1,0.2,0.25,0.3,0.35,0.45}-{0,105,555,1005,2755,5505,13505},0),2)+LOOKUP(AG$2/12,{0,1500.001,4500.001,9000.001,35000.001,55000.001,80000.001},{0.03,0.1,0.2,0.25,0.3,0.35,0.45})*AG$2-LOOKUP(AG$2/12,{0,1500.001,4500.001,9000.001,35000.001,55000.001,80000.001},{0,105,555,1005,2755,5505,13505})</f>
        <v>359460</v>
      </c>
      <c r="AH113" s="11">
        <f>12*ROUND(MAX(($B113-3500)*{0.03,0.1,0.2,0.25,0.3,0.35,0.45}-{0,105,555,1005,2755,5505,13505},0),2)+LOOKUP(AH$2/12,{0,1500.001,4500.001,9000.001,35000.001,55000.001,80000.001},{0.03,0.1,0.2,0.25,0.3,0.35,0.45})*AH$2-LOOKUP(AH$2/12,{0,1500.001,4500.001,9000.001,35000.001,55000.001,80000.001},{0,105,555,1005,2755,5505,13505})</f>
        <v>359490</v>
      </c>
      <c r="AI113" s="11">
        <f>12*ROUND(MAX(($B113-3500)*{0.03,0.1,0.2,0.25,0.3,0.35,0.45}-{0,105,555,1005,2755,5505,13505},0),2)+LOOKUP(AI$2/12,{0,1500.001,4500.001,9000.001,35000.001,55000.001,80000.001},{0.03,0.1,0.2,0.25,0.3,0.35,0.45})*AI$2-LOOKUP(AI$2/12,{0,1500.001,4500.001,9000.001,35000.001,55000.001,80000.001},{0,105,555,1005,2755,5505,13505})</f>
        <v>359520</v>
      </c>
      <c r="AJ113" s="11">
        <f>12*ROUND(MAX(($B113-3500)*{0.03,0.1,0.2,0.25,0.3,0.35,0.45}-{0,105,555,1005,2755,5505,13505},0),2)+LOOKUP(AJ$2/12,{0,1500.001,4500.001,9000.001,35000.001,55000.001,80000.001},{0.03,0.1,0.2,0.25,0.3,0.35,0.45})*AJ$2-LOOKUP(AJ$2/12,{0,1500.001,4500.001,9000.001,35000.001,55000.001,80000.001},{0,105,555,1005,2755,5505,13505})</f>
        <v>359550</v>
      </c>
      <c r="AK113" s="11">
        <f>12*ROUND(MAX(($B113-3500)*{0.03,0.1,0.2,0.25,0.3,0.35,0.45}-{0,105,555,1005,2755,5505,13505},0),2)+LOOKUP(AK$2/12,{0,1500.001,4500.001,9000.001,35000.001,55000.001,80000.001},{0.03,0.1,0.2,0.25,0.3,0.35,0.45})*AK$2-LOOKUP(AK$2/12,{0,1500.001,4500.001,9000.001,35000.001,55000.001,80000.001},{0,105,555,1005,2755,5505,13505})</f>
        <v>359580</v>
      </c>
      <c r="AL113" s="11">
        <f>12*ROUND(MAX(($B113-3500)*{0.03,0.1,0.2,0.25,0.3,0.35,0.45}-{0,105,555,1005,2755,5505,13505},0),2)+LOOKUP(AL$2/12,{0,1500.001,4500.001,9000.001,35000.001,55000.001,80000.001},{0.03,0.1,0.2,0.25,0.3,0.35,0.45})*AL$2-LOOKUP(AL$2/12,{0,1500.001,4500.001,9000.001,35000.001,55000.001,80000.001},{0,105,555,1005,2755,5505,13505})</f>
        <v>360835</v>
      </c>
      <c r="AM113" s="11">
        <f>12*ROUND(MAX(($B113-3500)*{0.03,0.1,0.2,0.25,0.3,0.35,0.45}-{0,105,555,1005,2755,5505,13505},0),2)+LOOKUP(AM$2/12,{0,1500.001,4500.001,9000.001,35000.001,55000.001,80000.001},{0.03,0.1,0.2,0.25,0.3,0.35,0.45})*AM$2-LOOKUP(AM$2/12,{0,1500.001,4500.001,9000.001,35000.001,55000.001,80000.001},{0,105,555,1005,2755,5505,13505})</f>
        <v>360935</v>
      </c>
      <c r="AN113" s="11">
        <f>12*ROUND(MAX(($B113-3500)*{0.03,0.1,0.2,0.25,0.3,0.35,0.45}-{0,105,555,1005,2755,5505,13505},0),2)+LOOKUP(AN$2/12,{0,1500.001,4500.001,9000.001,35000.001,55000.001,80000.001},{0.03,0.1,0.2,0.25,0.3,0.35,0.45})*AN$2-LOOKUP(AN$2/12,{0,1500.001,4500.001,9000.001,35000.001,55000.001,80000.001},{0,105,555,1005,2755,5505,13505})</f>
        <v>361135</v>
      </c>
      <c r="AO113" s="11">
        <f>12*ROUND(MAX(($B113-3500)*{0.03,0.1,0.2,0.25,0.3,0.35,0.45}-{0,105,555,1005,2755,5505,13505},0),2)+LOOKUP(AO$2/12,{0,1500.001,4500.001,9000.001,35000.001,55000.001,80000.001},{0.03,0.1,0.2,0.25,0.3,0.35,0.45})*AO$2-LOOKUP(AO$2/12,{0,1500.001,4500.001,9000.001,35000.001,55000.001,80000.001},{0,105,555,1005,2755,5505,13505})</f>
        <v>361335</v>
      </c>
      <c r="AP113" s="11">
        <f>12*ROUND(MAX(($B113-3500)*{0.03,0.1,0.2,0.25,0.3,0.35,0.45}-{0,105,555,1005,2755,5505,13505},0),2)+LOOKUP(AP$2/12,{0,1500.001,4500.001,9000.001,35000.001,55000.001,80000.001},{0.03,0.1,0.2,0.25,0.3,0.35,0.45})*AP$2-LOOKUP(AP$2/12,{0,1500.001,4500.001,9000.001,35000.001,55000.001,80000.001},{0,105,555,1005,2755,5505,13505})</f>
        <v>361535</v>
      </c>
      <c r="AQ113" s="11">
        <f>12*ROUND(MAX(($B113-3500)*{0.03,0.1,0.2,0.25,0.3,0.35,0.45}-{0,105,555,1005,2755,5505,13505},0),2)+LOOKUP(AQ$2/12,{0,1500.001,4500.001,9000.001,35000.001,55000.001,80000.001},{0.03,0.1,0.2,0.25,0.3,0.35,0.45})*AQ$2-LOOKUP(AQ$2/12,{0,1500.001,4500.001,9000.001,35000.001,55000.001,80000.001},{0,105,555,1005,2755,5505,13505})</f>
        <v>361735</v>
      </c>
      <c r="AR113" s="11">
        <f>12*ROUND(MAX(($B113-3500)*{0.03,0.1,0.2,0.25,0.3,0.35,0.45}-{0,105,555,1005,2755,5505,13505},0),2)+LOOKUP(AR$2/12,{0,1500.001,4500.001,9000.001,35000.001,55000.001,80000.001},{0.03,0.1,0.2,0.25,0.3,0.35,0.45})*AR$2-LOOKUP(AR$2/12,{0,1500.001,4500.001,9000.001,35000.001,55000.001,80000.001},{0,105,555,1005,2755,5505,13505})</f>
        <v>361935</v>
      </c>
      <c r="AS113" s="11">
        <f>12*ROUND(MAX(($B113-3500)*{0.03,0.1,0.2,0.25,0.3,0.35,0.45}-{0,105,555,1005,2755,5505,13505},0),2)+LOOKUP(AS$2/12,{0,1500.001,4500.001,9000.001,35000.001,55000.001,80000.001},{0.03,0.1,0.2,0.25,0.3,0.35,0.45})*AS$2-LOOKUP(AS$2/12,{0,1500.001,4500.001,9000.001,35000.001,55000.001,80000.001},{0,105,555,1005,2755,5505,13505})</f>
        <v>362435</v>
      </c>
      <c r="AT113" s="34">
        <f>12*ROUND(MAX(($B113-3500)*{0.03,0.1,0.2,0.25,0.3,0.35,0.45}-{0,105,555,1005,2755,5505,13505},0),2)+LOOKUP(AT$2/12,{0,1500.001,4500.001,9000.001,35000.001,55000.001,80000.001},{0.03,0.1,0.2,0.25,0.3,0.35,0.45})*AT$2-LOOKUP(AT$2/12,{0,1500.001,4500.001,9000.001,35000.001,55000.001,80000.001},{0,105,555,1005,2755,5505,13505})</f>
        <v>362935</v>
      </c>
      <c r="AU113" s="11">
        <f>12*ROUND(MAX(($B113-3500)*{0.03,0.1,0.2,0.25,0.3,0.35,0.45}-{0,105,555,1005,2755,5505,13505},0),2)+LOOKUP(AU$2/12,{0,1500.001,4500.001,9000.001,35000.001,55000.001,80000.001},{0.03,0.1,0.2,0.25,0.3,0.35,0.45})*AU$2-LOOKUP(AU$2/12,{0,1500.001,4500.001,9000.001,35000.001,55000.001,80000.001},{0,105,555,1005,2755,5505,13505})</f>
        <v>363435</v>
      </c>
      <c r="AV113" s="11">
        <f>12*ROUND(MAX(($B113-3500)*{0.03,0.1,0.2,0.25,0.3,0.35,0.45}-{0,105,555,1005,2755,5505,13505},0),2)+LOOKUP(AV$2/12,{0,1500.001,4500.001,9000.001,35000.001,55000.001,80000.001},{0.03,0.1,0.2,0.25,0.3,0.35,0.45})*AV$2-LOOKUP(AV$2/12,{0,1500.001,4500.001,9000.001,35000.001,55000.001,80000.001},{0,105,555,1005,2755,5505,13505})</f>
        <v>363935</v>
      </c>
      <c r="AW113" s="11">
        <f>12*ROUND(MAX(($B113-3500)*{0.03,0.1,0.2,0.25,0.3,0.35,0.45}-{0,105,555,1005,2755,5505,13505},0),2)+LOOKUP(AW$2/12,{0,1500.001,4500.001,9000.001,35000.001,55000.001,80000.001},{0.03,0.1,0.2,0.25,0.3,0.35,0.45})*AW$2-LOOKUP(AW$2/12,{0,1500.001,4500.001,9000.001,35000.001,55000.001,80000.001},{0,105,555,1005,2755,5505,13505})</f>
        <v>369485</v>
      </c>
      <c r="AX113" s="11">
        <f>12*ROUND(MAX(($B113-3500)*{0.03,0.1,0.2,0.25,0.3,0.35,0.45}-{0,105,555,1005,2755,5505,13505},0),2)+LOOKUP(AX$2/12,{0,1500.001,4500.001,9000.001,35000.001,55000.001,80000.001},{0.03,0.1,0.2,0.25,0.3,0.35,0.45})*AX$2-LOOKUP(AX$2/12,{0,1500.001,4500.001,9000.001,35000.001,55000.001,80000.001},{0,105,555,1005,2755,5505,13505})</f>
        <v>370485</v>
      </c>
      <c r="AY113" s="11">
        <f>12*ROUND(MAX(($B113-3500)*{0.03,0.1,0.2,0.25,0.3,0.35,0.45}-{0,105,555,1005,2755,5505,13505},0),2)+LOOKUP(AY$2/12,{0,1500.001,4500.001,9000.001,35000.001,55000.001,80000.001},{0.03,0.1,0.2,0.25,0.3,0.35,0.45})*AY$2-LOOKUP(AY$2/12,{0,1500.001,4500.001,9000.001,35000.001,55000.001,80000.001},{0,105,555,1005,2755,5505,13505})</f>
        <v>371485</v>
      </c>
      <c r="AZ113" s="11">
        <f>12*ROUND(MAX(($B113-3500)*{0.03,0.1,0.2,0.25,0.3,0.35,0.45}-{0,105,555,1005,2755,5505,13505},0),2)+LOOKUP(AZ$2/12,{0,1500.001,4500.001,9000.001,35000.001,55000.001,80000.001},{0.03,0.1,0.2,0.25,0.3,0.35,0.45})*AZ$2-LOOKUP(AZ$2/12,{0,1500.001,4500.001,9000.001,35000.001,55000.001,80000.001},{0,105,555,1005,2755,5505,13505})</f>
        <v>372485</v>
      </c>
      <c r="BA113" s="11">
        <f>12*ROUND(MAX(($B113-3500)*{0.03,0.1,0.2,0.25,0.3,0.35,0.45}-{0,105,555,1005,2755,5505,13505},0),2)+LOOKUP(BA$2/12,{0,1500.001,4500.001,9000.001,35000.001,55000.001,80000.001},{0.03,0.1,0.2,0.25,0.3,0.35,0.45})*BA$2-LOOKUP(BA$2/12,{0,1500.001,4500.001,9000.001,35000.001,55000.001,80000.001},{0,105,555,1005,2755,5505,13505})</f>
        <v>373485</v>
      </c>
      <c r="BB113" s="11">
        <f>12*ROUND(MAX(($B113-3500)*{0.03,0.1,0.2,0.25,0.3,0.35,0.45}-{0,105,555,1005,2755,5505,13505},0),2)+LOOKUP(BB$2/12,{0,1500.001,4500.001,9000.001,35000.001,55000.001,80000.001},{0.03,0.1,0.2,0.25,0.3,0.35,0.45})*BB$2-LOOKUP(BB$2/12,{0,1500.001,4500.001,9000.001,35000.001,55000.001,80000.001},{0,105,555,1005,2755,5505,13505})</f>
        <v>374485</v>
      </c>
      <c r="BC113" s="11">
        <f>12*ROUND(MAX(($B113-3500)*{0.03,0.1,0.2,0.25,0.3,0.35,0.45}-{0,105,555,1005,2755,5505,13505},0),2)+LOOKUP(BC$2/12,{0,1500.001,4500.001,9000.001,35000.001,55000.001,80000.001},{0.03,0.1,0.2,0.25,0.3,0.35,0.45})*BC$2-LOOKUP(BC$2/12,{0,1500.001,4500.001,9000.001,35000.001,55000.001,80000.001},{0,105,555,1005,2755,5505,13505})</f>
        <v>375485</v>
      </c>
      <c r="BD113" s="11">
        <f>12*ROUND(MAX(($B113-3500)*{0.03,0.1,0.2,0.25,0.3,0.35,0.45}-{0,105,555,1005,2755,5505,13505},0),2)+LOOKUP(BD$2/12,{0,1500.001,4500.001,9000.001,35000.001,55000.001,80000.001},{0.03,0.1,0.2,0.25,0.3,0.35,0.45})*BD$2-LOOKUP(BD$2/12,{0,1500.001,4500.001,9000.001,35000.001,55000.001,80000.001},{0,105,555,1005,2755,5505,13505})</f>
        <v>376485</v>
      </c>
      <c r="BE113" s="11">
        <f>12*ROUND(MAX(($B113-3500)*{0.03,0.1,0.2,0.25,0.3,0.35,0.45}-{0,105,555,1005,2755,5505,13505},0),2)+LOOKUP(BE$2/12,{0,1500.001,4500.001,9000.001,35000.001,55000.001,80000.001},{0.03,0.1,0.2,0.25,0.3,0.35,0.45})*BE$2-LOOKUP(BE$2/12,{0,1500.001,4500.001,9000.001,35000.001,55000.001,80000.001},{0,105,555,1005,2755,5505,13505})</f>
        <v>377485</v>
      </c>
      <c r="BF113" s="11">
        <f>12*ROUND(MAX(($B113-3500)*{0.03,0.1,0.2,0.25,0.3,0.35,0.45}-{0,105,555,1005,2755,5505,13505},0),2)+LOOKUP(BF$2/12,{0,1500.001,4500.001,9000.001,35000.001,55000.001,80000.001},{0.03,0.1,0.2,0.25,0.3,0.35,0.45})*BF$2-LOOKUP(BF$2/12,{0,1500.001,4500.001,9000.001,35000.001,55000.001,80000.001},{0,105,555,1005,2755,5505,13505})</f>
        <v>378485</v>
      </c>
    </row>
  </sheetData>
  <sheetProtection sheet="1" objects="1" scenarios="1"/>
  <mergeCells count="1">
    <mergeCell ref="A1:B2"/>
  </mergeCells>
  <phoneticPr fontId="2"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26"/>
  <sheetViews>
    <sheetView showGridLines="0" workbookViewId="0">
      <pane ySplit="4" topLeftCell="A5" activePane="bottomLeft" state="frozen"/>
      <selection pane="bottomLeft" activeCell="L11" sqref="L11"/>
    </sheetView>
  </sheetViews>
  <sheetFormatPr defaultRowHeight="13.5"/>
  <cols>
    <col min="2" max="3" width="9.875" customWidth="1"/>
    <col min="4" max="4" width="10.125" customWidth="1"/>
    <col min="6" max="6" width="9.875" customWidth="1"/>
    <col min="7" max="7" width="11" customWidth="1"/>
    <col min="8" max="8" width="10.5" customWidth="1"/>
    <col min="9" max="9" width="10" customWidth="1"/>
    <col min="10" max="10" width="10.875" customWidth="1"/>
    <col min="11" max="11" width="19.75" customWidth="1"/>
    <col min="12" max="12" width="11.625" customWidth="1"/>
  </cols>
  <sheetData>
    <row r="1" spans="1:12" ht="33.75" customHeight="1">
      <c r="A1" s="108" t="s">
        <v>864</v>
      </c>
    </row>
    <row r="2" spans="1:12" ht="18.75" customHeight="1">
      <c r="A2" s="109" t="s">
        <v>802</v>
      </c>
    </row>
    <row r="5" spans="1:12" ht="16.5">
      <c r="A5" s="102" t="s">
        <v>1316</v>
      </c>
      <c r="B5" s="103"/>
      <c r="C5" s="162"/>
      <c r="D5" s="99"/>
      <c r="E5" s="98"/>
      <c r="F5" s="98"/>
      <c r="G5" s="99"/>
      <c r="H5" s="99"/>
      <c r="I5" s="99"/>
      <c r="J5" s="99"/>
      <c r="K5" s="99"/>
      <c r="L5" s="83"/>
    </row>
    <row r="6" spans="1:12" ht="16.5">
      <c r="A6" s="7" t="s">
        <v>847</v>
      </c>
      <c r="B6" s="4"/>
      <c r="C6" s="4"/>
      <c r="E6" s="4"/>
      <c r="F6" s="4"/>
      <c r="L6" s="83"/>
    </row>
    <row r="7" spans="1:12" ht="16.5">
      <c r="A7" s="7" t="s">
        <v>846</v>
      </c>
      <c r="B7" s="4"/>
      <c r="C7" s="4"/>
      <c r="E7" s="4"/>
      <c r="F7" s="4"/>
      <c r="L7" s="83"/>
    </row>
    <row r="8" spans="1:12" ht="16.5">
      <c r="A8" s="121" t="s">
        <v>867</v>
      </c>
      <c r="B8" s="4"/>
      <c r="C8" s="4"/>
      <c r="E8" s="4"/>
      <c r="F8" s="4"/>
      <c r="L8" s="83"/>
    </row>
    <row r="9" spans="1:12" ht="16.5">
      <c r="A9" s="64" t="s">
        <v>848</v>
      </c>
      <c r="B9" s="98"/>
      <c r="C9" s="98"/>
      <c r="D9" s="99"/>
      <c r="E9" s="98"/>
      <c r="F9" s="98"/>
      <c r="G9" s="99"/>
      <c r="H9" s="99"/>
      <c r="I9" s="99"/>
      <c r="J9" s="99"/>
      <c r="K9" s="99"/>
      <c r="L9" s="83"/>
    </row>
    <row r="10" spans="1:12" ht="16.5">
      <c r="A10" s="7"/>
      <c r="B10" s="4"/>
      <c r="C10" s="4"/>
      <c r="E10" s="4"/>
      <c r="F10" s="4"/>
      <c r="L10" s="83"/>
    </row>
    <row r="11" spans="1:12" ht="16.5">
      <c r="A11" s="102" t="s">
        <v>843</v>
      </c>
      <c r="B11" s="104"/>
      <c r="C11" s="163"/>
      <c r="D11" s="99"/>
      <c r="E11" s="99"/>
      <c r="F11" s="99"/>
      <c r="G11" s="99"/>
      <c r="H11" s="99"/>
      <c r="I11" s="99"/>
      <c r="J11" s="99"/>
      <c r="K11" s="99"/>
    </row>
    <row r="12" spans="1:12" ht="16.5">
      <c r="A12" s="7" t="s">
        <v>832</v>
      </c>
      <c r="B12" s="80"/>
      <c r="C12" s="80"/>
    </row>
    <row r="13" spans="1:12" ht="16.5">
      <c r="A13" s="7" t="s">
        <v>833</v>
      </c>
    </row>
    <row r="14" spans="1:12" ht="16.5">
      <c r="A14" s="7" t="s">
        <v>834</v>
      </c>
    </row>
    <row r="15" spans="1:12" ht="17.25" thickBot="1">
      <c r="A15" s="100" t="s">
        <v>884</v>
      </c>
      <c r="B15" s="101"/>
      <c r="C15" s="101"/>
      <c r="D15" s="101"/>
      <c r="E15" s="101"/>
      <c r="F15" s="101"/>
      <c r="G15" s="101"/>
      <c r="H15" s="101"/>
      <c r="I15" s="101"/>
      <c r="J15" s="101"/>
      <c r="K15" s="101"/>
    </row>
    <row r="16" spans="1:12" ht="16.5">
      <c r="A16" s="7"/>
    </row>
    <row r="17" spans="1:11" ht="16.5">
      <c r="A17" s="7" t="s">
        <v>849</v>
      </c>
    </row>
    <row r="18" spans="1:11" ht="18.75">
      <c r="A18" s="97" t="s">
        <v>807</v>
      </c>
      <c r="B18" s="85"/>
      <c r="C18" s="85"/>
      <c r="D18" s="85"/>
      <c r="E18" s="86"/>
      <c r="F18" s="86"/>
      <c r="G18" s="87"/>
      <c r="H18" s="87"/>
      <c r="I18" s="87"/>
      <c r="J18" s="87"/>
      <c r="K18" s="87"/>
    </row>
    <row r="19" spans="1:11" ht="24.75" thickBot="1">
      <c r="A19" s="105" t="s">
        <v>840</v>
      </c>
      <c r="B19" s="88" t="s">
        <v>806</v>
      </c>
      <c r="C19" s="164" t="s">
        <v>838</v>
      </c>
      <c r="D19" s="105" t="s">
        <v>841</v>
      </c>
      <c r="E19" s="89" t="s">
        <v>836</v>
      </c>
      <c r="F19" s="88" t="s">
        <v>838</v>
      </c>
      <c r="G19" s="167" t="s">
        <v>839</v>
      </c>
      <c r="H19" s="105" t="s">
        <v>842</v>
      </c>
      <c r="I19" s="88" t="s">
        <v>837</v>
      </c>
      <c r="J19" s="88" t="s">
        <v>838</v>
      </c>
      <c r="K19" s="90" t="s">
        <v>845</v>
      </c>
    </row>
    <row r="20" spans="1:11">
      <c r="A20" s="106">
        <v>18000</v>
      </c>
      <c r="B20" s="92">
        <v>540</v>
      </c>
      <c r="C20" s="165">
        <f t="shared" ref="C20:C25" si="0">A20-B20</f>
        <v>17460</v>
      </c>
      <c r="D20" s="106">
        <v>18001</v>
      </c>
      <c r="E20" s="93">
        <v>1695.1000000000001</v>
      </c>
      <c r="F20" s="91">
        <f>D20-E20</f>
        <v>16305.9</v>
      </c>
      <c r="G20" s="168">
        <f t="shared" ref="G20:G25" si="1">E20-B20</f>
        <v>1155.1000000000001</v>
      </c>
      <c r="H20" s="106">
        <v>19283.330000000002</v>
      </c>
      <c r="I20" s="92">
        <v>1823.3330000000003</v>
      </c>
      <c r="J20" s="91">
        <f>H20-I20</f>
        <v>17459.997000000003</v>
      </c>
      <c r="K20" s="210" t="s">
        <v>844</v>
      </c>
    </row>
    <row r="21" spans="1:11">
      <c r="A21" s="106">
        <v>54000</v>
      </c>
      <c r="B21" s="92">
        <v>5295</v>
      </c>
      <c r="C21" s="165">
        <f t="shared" si="0"/>
        <v>48705</v>
      </c>
      <c r="D21" s="106">
        <v>54001</v>
      </c>
      <c r="E21" s="93">
        <v>10245.200000000001</v>
      </c>
      <c r="F21" s="91">
        <f t="shared" ref="F21:F25" si="2">D21-E21</f>
        <v>43755.8</v>
      </c>
      <c r="G21" s="168">
        <f t="shared" si="1"/>
        <v>4950.2000000000007</v>
      </c>
      <c r="H21" s="106">
        <v>60187.5</v>
      </c>
      <c r="I21" s="92">
        <v>11482.5</v>
      </c>
      <c r="J21" s="91">
        <f t="shared" ref="J21:J25" si="3">H21-I21</f>
        <v>48705</v>
      </c>
      <c r="K21" s="211"/>
    </row>
    <row r="22" spans="1:11">
      <c r="A22" s="106">
        <v>108000</v>
      </c>
      <c r="B22" s="92">
        <v>21045</v>
      </c>
      <c r="C22" s="165">
        <f t="shared" si="0"/>
        <v>86955</v>
      </c>
      <c r="D22" s="106">
        <v>108001</v>
      </c>
      <c r="E22" s="93">
        <v>25995.25</v>
      </c>
      <c r="F22" s="91">
        <f t="shared" si="2"/>
        <v>82005.75</v>
      </c>
      <c r="G22" s="168">
        <f t="shared" si="1"/>
        <v>4950.25</v>
      </c>
      <c r="H22" s="106">
        <v>114600</v>
      </c>
      <c r="I22" s="92">
        <v>27645</v>
      </c>
      <c r="J22" s="91">
        <f t="shared" si="3"/>
        <v>86955</v>
      </c>
      <c r="K22" s="211"/>
    </row>
    <row r="23" spans="1:11">
      <c r="A23" s="106">
        <v>420000</v>
      </c>
      <c r="B23" s="92">
        <v>103995</v>
      </c>
      <c r="C23" s="165">
        <f t="shared" si="0"/>
        <v>316005</v>
      </c>
      <c r="D23" s="106">
        <v>420001</v>
      </c>
      <c r="E23" s="93">
        <v>123245.29999999999</v>
      </c>
      <c r="F23" s="91">
        <f t="shared" si="2"/>
        <v>296755.7</v>
      </c>
      <c r="G23" s="168">
        <f t="shared" si="1"/>
        <v>19250.299999999988</v>
      </c>
      <c r="H23" s="106">
        <v>447500</v>
      </c>
      <c r="I23" s="92">
        <v>131495</v>
      </c>
      <c r="J23" s="91">
        <f t="shared" si="3"/>
        <v>316005</v>
      </c>
      <c r="K23" s="211"/>
    </row>
    <row r="24" spans="1:11">
      <c r="A24" s="106">
        <v>660000</v>
      </c>
      <c r="B24" s="92">
        <v>195245</v>
      </c>
      <c r="C24" s="165">
        <f t="shared" si="0"/>
        <v>464755</v>
      </c>
      <c r="D24" s="106">
        <v>660001</v>
      </c>
      <c r="E24" s="93">
        <v>225495.34999999998</v>
      </c>
      <c r="F24" s="91">
        <f t="shared" si="2"/>
        <v>434505.65</v>
      </c>
      <c r="G24" s="168">
        <f t="shared" si="1"/>
        <v>30250.349999999977</v>
      </c>
      <c r="H24" s="106">
        <v>706538.46</v>
      </c>
      <c r="I24" s="92">
        <v>241783.46099999998</v>
      </c>
      <c r="J24" s="91">
        <f t="shared" si="3"/>
        <v>464754.99899999995</v>
      </c>
      <c r="K24" s="211"/>
    </row>
    <row r="25" spans="1:11">
      <c r="A25" s="107">
        <v>960000</v>
      </c>
      <c r="B25" s="95">
        <v>330495</v>
      </c>
      <c r="C25" s="166">
        <f t="shared" si="0"/>
        <v>629505</v>
      </c>
      <c r="D25" s="107">
        <v>960001</v>
      </c>
      <c r="E25" s="96">
        <v>418495.45</v>
      </c>
      <c r="F25" s="94">
        <f t="shared" si="2"/>
        <v>541505.55000000005</v>
      </c>
      <c r="G25" s="169">
        <f t="shared" si="1"/>
        <v>88000.450000000012</v>
      </c>
      <c r="H25" s="107">
        <v>1120000</v>
      </c>
      <c r="I25" s="95">
        <v>490495</v>
      </c>
      <c r="J25" s="94">
        <f t="shared" si="3"/>
        <v>629505</v>
      </c>
      <c r="K25" s="212"/>
    </row>
    <row r="26" spans="1:11">
      <c r="A26" s="10" t="s">
        <v>808</v>
      </c>
    </row>
  </sheetData>
  <mergeCells count="1">
    <mergeCell ref="K20:K25"/>
  </mergeCells>
  <phoneticPr fontId="2" type="noConversion"/>
  <hyperlinks>
    <hyperlink ref="A2" r:id="rId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8</vt:i4>
      </vt:variant>
    </vt:vector>
  </HeadingPairs>
  <TitlesOfParts>
    <vt:vector size="8" baseType="lpstr">
      <vt:lpstr>封面</vt:lpstr>
      <vt:lpstr>目录</vt:lpstr>
      <vt:lpstr>单月筹划</vt:lpstr>
      <vt:lpstr>年薪个税筹划</vt:lpstr>
      <vt:lpstr>方案清单</vt:lpstr>
      <vt:lpstr>最优工资方案一览表</vt:lpstr>
      <vt:lpstr>个税速查表</vt:lpstr>
      <vt:lpstr>年终奖要点</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龙逸凡</dc:creator>
  <cp:lastModifiedBy>龙逸凡</cp:lastModifiedBy>
  <dcterms:created xsi:type="dcterms:W3CDTF">2014-12-23T14:22:44Z</dcterms:created>
  <dcterms:modified xsi:type="dcterms:W3CDTF">2015-01-22T05:29:24Z</dcterms:modified>
</cp:coreProperties>
</file>