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10871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4" authorId="0">
      <text>
        <r>
          <rPr>
            <b/>
            <sz val="9"/>
            <rFont val="宋体"/>
            <charset val="134"/>
          </rPr>
          <t>这里所列的考勤情况仅供参考，考虑到很多企业的加班费、补贴标准的计算方式未必是全部以工资标准为基准的，因此，这里没有设置按照出勤天数自动计算。例如：假日加班标准与平时加班标准不一样，就没办法统一按照一般工资标准来设置自动计算。</t>
        </r>
        <r>
          <rPr>
            <sz val="9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<sst xmlns="http://schemas.openxmlformats.org/spreadsheetml/2006/main" count="61">
  <si>
    <t xml:space="preserve">          人力资源管理实用工具——薪酬福利——薪酬管理工具</t>
  </si>
  <si>
    <r>
      <rPr>
        <b/>
        <sz val="20"/>
        <color rgb="FF0070C0"/>
        <rFont val="微软雅黑"/>
        <charset val="134"/>
      </rPr>
      <t>员工工资表</t>
    </r>
    <r>
      <rPr>
        <b/>
        <sz val="16"/>
        <color theme="9" tint="-0.249977111117893"/>
        <rFont val="微软雅黑"/>
        <charset val="134"/>
      </rPr>
      <t>（2016升级标准模板，工资明细完整，全自动计算，含最新税率计算公式）</t>
    </r>
  </si>
  <si>
    <r>
      <rPr>
        <sz val="12"/>
        <color theme="1"/>
        <rFont val="微软雅黑"/>
        <charset val="134"/>
      </rPr>
      <t>说明：本工资表适合一般企业使用，所列项目非常完善、细致，且内含自动计算公式，极其实用、方便，还可直接用于工资单制作。（所列为模拟数据）。其主要特色如下：</t>
    </r>
    <r>
      <rPr>
        <b/>
        <sz val="12"/>
        <color theme="1"/>
        <rFont val="微软雅黑"/>
        <charset val="134"/>
      </rPr>
      <t>1.所列工资应发及应扣项目非常详细完整，且对每一个细分项目进行了数据统计，便于随时核算，以免计算错误；2.全自动计算，只需要列出一些基本数据（例如基本工资、岗位工资、绩效工资标准、补贴项目数据等），就可以得出扣款前应发工资、税前扣款、个人所得税、扣除应扣项后应发工资、最终实发工资等关键数据；3.个人所得税的计算方式是依据最新税率公式而编制的，3500元起征。</t>
    </r>
  </si>
  <si>
    <t>编号</t>
  </si>
  <si>
    <t>姓名</t>
  </si>
  <si>
    <t>部门</t>
  </si>
  <si>
    <t>应出勤天数</t>
  </si>
  <si>
    <t>实际出勤天数</t>
  </si>
  <si>
    <t>应发工资明细</t>
  </si>
  <si>
    <t>工资应扣金额明细</t>
  </si>
  <si>
    <t>实发工资(元)</t>
  </si>
  <si>
    <t>员工签字</t>
  </si>
  <si>
    <t>标准工资</t>
  </si>
  <si>
    <t>绩效工资</t>
  </si>
  <si>
    <t>补贴及奖金</t>
  </si>
  <si>
    <t>加班费</t>
  </si>
  <si>
    <r>
      <rPr>
        <b/>
        <sz val="14"/>
        <rFont val="宋体"/>
        <charset val="134"/>
      </rPr>
      <t>扣款前应发合计</t>
    </r>
    <r>
      <rPr>
        <b/>
        <sz val="11"/>
        <rFont val="宋体"/>
        <charset val="134"/>
      </rPr>
      <t>(元)</t>
    </r>
  </si>
  <si>
    <t>税前扣款</t>
  </si>
  <si>
    <t>福利代缴费用</t>
  </si>
  <si>
    <t>税前扣除应扣项后应发合计</t>
  </si>
  <si>
    <r>
      <rPr>
        <b/>
        <sz val="14"/>
        <rFont val="宋体"/>
        <charset val="134"/>
      </rPr>
      <t>个人所得税</t>
    </r>
    <r>
      <rPr>
        <sz val="11"/>
        <rFont val="宋体"/>
        <charset val="134"/>
      </rPr>
      <t>（元）</t>
    </r>
  </si>
  <si>
    <r>
      <rPr>
        <b/>
        <sz val="14"/>
        <rFont val="宋体"/>
        <charset val="134"/>
      </rPr>
      <t>工资应扣合计</t>
    </r>
    <r>
      <rPr>
        <sz val="11"/>
        <rFont val="宋体"/>
        <charset val="134"/>
      </rPr>
      <t>(元)</t>
    </r>
  </si>
  <si>
    <t>基本工资</t>
  </si>
  <si>
    <t>职务津贴/岗位工资</t>
  </si>
  <si>
    <t>工龄工资</t>
  </si>
  <si>
    <r>
      <rPr>
        <b/>
        <sz val="14"/>
        <rFont val="宋体"/>
        <charset val="134"/>
      </rPr>
      <t>小计</t>
    </r>
    <r>
      <rPr>
        <sz val="9"/>
        <rFont val="宋体"/>
        <charset val="134"/>
      </rPr>
      <t>（元）</t>
    </r>
  </si>
  <si>
    <t>绩效标准</t>
  </si>
  <si>
    <t>考核得分系数（比例）</t>
  </si>
  <si>
    <r>
      <rPr>
        <b/>
        <sz val="14"/>
        <rFont val="宋体"/>
        <charset val="134"/>
      </rPr>
      <t>小计</t>
    </r>
    <r>
      <rPr>
        <sz val="9"/>
        <rFont val="宋体"/>
        <charset val="134"/>
      </rPr>
      <t>（元）</t>
    </r>
  </si>
  <si>
    <t>奖金</t>
  </si>
  <si>
    <t>午餐补贴</t>
  </si>
  <si>
    <t>通讯补贴</t>
  </si>
  <si>
    <t>出差补贴</t>
  </si>
  <si>
    <t>病假补贴</t>
  </si>
  <si>
    <t>其它补贴</t>
  </si>
  <si>
    <t>平时加班</t>
  </si>
  <si>
    <t>假日加班</t>
  </si>
  <si>
    <r>
      <rPr>
        <b/>
        <sz val="14"/>
        <rFont val="宋体"/>
        <charset val="134"/>
      </rPr>
      <t>小计</t>
    </r>
    <r>
      <rPr>
        <sz val="9"/>
        <rFont val="宋体"/>
        <charset val="134"/>
      </rPr>
      <t>(元)</t>
    </r>
  </si>
  <si>
    <t>请假扣款</t>
  </si>
  <si>
    <t>迟到扣款</t>
  </si>
  <si>
    <t>旷工扣款</t>
  </si>
  <si>
    <t>其它扣款</t>
  </si>
  <si>
    <t>税前扣款小计</t>
  </si>
  <si>
    <t>养老险（元）</t>
  </si>
  <si>
    <t>医疗保险（元）</t>
  </si>
  <si>
    <t>失业险（元）</t>
  </si>
  <si>
    <t>住房公积金（元）</t>
  </si>
  <si>
    <t>福利代缴小计</t>
  </si>
  <si>
    <t>天数/工时</t>
  </si>
  <si>
    <t>计酬标准</t>
  </si>
  <si>
    <t>天数</t>
  </si>
  <si>
    <t>扣款标准(元)</t>
  </si>
  <si>
    <t>迟到(次)</t>
  </si>
  <si>
    <t>处罚金</t>
  </si>
  <si>
    <t>其它</t>
  </si>
  <si>
    <t>何小虎</t>
  </si>
  <si>
    <t>黄小马</t>
  </si>
  <si>
    <t>何大马</t>
  </si>
  <si>
    <t>分栏合计</t>
  </si>
  <si>
    <t>审批：                     复核:                        出纳:                          制表:</t>
  </si>
  <si>
    <t>版权所有：                                                                  北京未名潮管理顾问有限公司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</si>
</sst>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;\(0.00\)"/>
    <numFmt numFmtId="177" formatCode="0.00_);[Red]\(0.00\)"/>
    <numFmt numFmtId="178" formatCode="0.00_ "/>
    <numFmt numFmtId="179" formatCode="0_);[Red]\(0\)"/>
  </numFmts>
  <fonts count="4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theme="0"/>
      <name val="微软雅黑"/>
      <charset val="134"/>
    </font>
    <font>
      <b/>
      <sz val="20"/>
      <color rgb="FF0070C0"/>
      <name val="微软雅黑"/>
      <charset val="134"/>
    </font>
    <font>
      <sz val="12"/>
      <color theme="1"/>
      <name val="微软雅黑"/>
      <charset val="134"/>
    </font>
    <font>
      <sz val="14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b/>
      <sz val="14"/>
      <name val="新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0"/>
      <name val="新宋体"/>
      <charset val="134"/>
    </font>
    <font>
      <sz val="11"/>
      <name val="新宋体"/>
      <charset val="134"/>
    </font>
    <font>
      <sz val="10"/>
      <name val="新宋体"/>
      <charset val="134"/>
    </font>
    <font>
      <sz val="9"/>
      <name val="新宋体"/>
      <charset val="134"/>
    </font>
    <font>
      <b/>
      <sz val="16"/>
      <name val="新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28"/>
      <color indexed="18"/>
      <name val="隶书"/>
      <charset val="134"/>
    </font>
    <font>
      <sz val="10"/>
      <name val="宋体"/>
      <charset val="134"/>
    </font>
    <font>
      <sz val="9"/>
      <color indexed="18"/>
      <name val="新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6"/>
      <color theme="9" tint="-0.249977111117893"/>
      <name val="微软雅黑"/>
      <charset val="134"/>
    </font>
    <font>
      <b/>
      <sz val="12"/>
      <color theme="1"/>
      <name val="微软雅黑"/>
      <charset val="134"/>
    </font>
    <font>
      <sz val="9"/>
      <name val="宋体"/>
      <charset val="134"/>
    </font>
  </fonts>
  <fills count="43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thin">
        <color theme="0" tint="-0.25"/>
      </diagonal>
    </border>
    <border diagonalUp="1"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thin">
        <color theme="0" tint="-0.5"/>
      </diagonal>
    </border>
    <border diagonalUp="1"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thin">
        <color theme="0" tint="-0.35"/>
      </diagonal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8" fillId="32" borderId="60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25" borderId="57" applyNumberFormat="0" applyFont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0" borderId="56" applyNumberFormat="0" applyFill="0" applyAlignment="0" applyProtection="0">
      <alignment vertical="center"/>
    </xf>
    <xf numFmtId="0" fontId="39" fillId="0" borderId="56" applyNumberFormat="0" applyFill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5" fillId="0" borderId="58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5" fillId="31" borderId="59" applyNumberFormat="0" applyAlignment="0" applyProtection="0">
      <alignment vertical="center"/>
    </xf>
    <xf numFmtId="0" fontId="43" fillId="31" borderId="60" applyNumberFormat="0" applyAlignment="0" applyProtection="0">
      <alignment vertical="center"/>
    </xf>
    <xf numFmtId="0" fontId="31" fillId="23" borderId="55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42" fillId="0" borderId="62" applyNumberFormat="0" applyFill="0" applyAlignment="0" applyProtection="0">
      <alignment vertical="center"/>
    </xf>
    <xf numFmtId="0" fontId="41" fillId="0" borderId="61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left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 applyProtection="1">
      <alignment horizontal="center" vertical="center" wrapText="1"/>
      <protection locked="0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0" fontId="7" fillId="5" borderId="4" xfId="0" applyFont="1" applyFill="1" applyBorder="1" applyAlignment="1" applyProtection="1">
      <alignment horizontal="center" vertical="center" wrapText="1"/>
      <protection locked="0"/>
    </xf>
    <xf numFmtId="0" fontId="7" fillId="5" borderId="5" xfId="0" applyFont="1" applyFill="1" applyBorder="1" applyAlignment="1" applyProtection="1">
      <alignment horizontal="center" vertical="center" wrapText="1"/>
      <protection locked="0"/>
    </xf>
    <xf numFmtId="0" fontId="8" fillId="6" borderId="6" xfId="0" applyFont="1" applyFill="1" applyBorder="1" applyAlignment="1" applyProtection="1">
      <alignment horizontal="center" vertical="center"/>
      <protection locked="0"/>
    </xf>
    <xf numFmtId="0" fontId="0" fillId="0" borderId="7" xfId="0" applyBorder="1">
      <alignment vertical="center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0" fontId="6" fillId="5" borderId="9" xfId="0" applyFont="1" applyFill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 applyProtection="1">
      <alignment horizontal="center" vertical="center" wrapText="1"/>
      <protection locked="0"/>
    </xf>
    <xf numFmtId="0" fontId="9" fillId="7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7" borderId="12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8" xfId="0" applyFont="1" applyFill="1" applyBorder="1" applyAlignment="1" applyProtection="1">
      <alignment horizontal="center" vertical="center" wrapText="1"/>
      <protection locked="0"/>
    </xf>
    <xf numFmtId="0" fontId="10" fillId="7" borderId="9" xfId="0" applyFont="1" applyFill="1" applyBorder="1" applyAlignment="1" applyProtection="1">
      <alignment horizontal="center" vertical="center" wrapText="1"/>
      <protection locked="0"/>
    </xf>
    <xf numFmtId="0" fontId="10" fillId="7" borderId="13" xfId="0" applyFont="1" applyFill="1" applyBorder="1" applyAlignment="1" applyProtection="1">
      <alignment horizontal="center" vertical="center" wrapText="1"/>
      <protection locked="0"/>
    </xf>
    <xf numFmtId="0" fontId="5" fillId="5" borderId="14" xfId="0" applyFont="1" applyFill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7" fillId="5" borderId="15" xfId="0" applyFont="1" applyFill="1" applyBorder="1" applyAlignment="1" applyProtection="1">
      <alignment horizontal="center" vertical="center" wrapText="1"/>
      <protection locked="0"/>
    </xf>
    <xf numFmtId="0" fontId="7" fillId="5" borderId="16" xfId="0" applyFont="1" applyFill="1" applyBorder="1" applyAlignment="1" applyProtection="1">
      <alignment horizontal="center" vertical="center" wrapText="1"/>
      <protection locked="0"/>
    </xf>
    <xf numFmtId="0" fontId="10" fillId="7" borderId="14" xfId="0" applyFont="1" applyFill="1" applyBorder="1" applyAlignment="1" applyProtection="1">
      <alignment horizontal="center" vertical="center" wrapText="1"/>
      <protection locked="0"/>
    </xf>
    <xf numFmtId="0" fontId="10" fillId="7" borderId="15" xfId="0" applyFont="1" applyFill="1" applyBorder="1" applyAlignment="1" applyProtection="1">
      <alignment horizontal="center" vertical="center" wrapText="1"/>
      <protection locked="0"/>
    </xf>
    <xf numFmtId="0" fontId="10" fillId="7" borderId="17" xfId="0" applyFont="1" applyFill="1" applyBorder="1" applyAlignment="1" applyProtection="1">
      <alignment horizontal="center" vertical="center" wrapText="1"/>
      <protection locked="0"/>
    </xf>
    <xf numFmtId="0" fontId="11" fillId="5" borderId="18" xfId="0" applyFont="1" applyFill="1" applyBorder="1" applyAlignment="1" applyProtection="1">
      <alignment horizontal="center" vertical="center"/>
      <protection locked="0"/>
    </xf>
    <xf numFmtId="0" fontId="12" fillId="5" borderId="19" xfId="0" applyFont="1" applyFill="1" applyBorder="1" applyAlignment="1" applyProtection="1">
      <alignment horizontal="center" vertical="center"/>
      <protection locked="0"/>
    </xf>
    <xf numFmtId="0" fontId="13" fillId="5" borderId="19" xfId="0" applyFont="1" applyFill="1" applyBorder="1" applyAlignment="1" applyProtection="1">
      <alignment horizontal="left" vertical="center"/>
      <protection locked="0"/>
    </xf>
    <xf numFmtId="0" fontId="13" fillId="5" borderId="20" xfId="0" applyFont="1" applyFill="1" applyBorder="1" applyAlignment="1" applyProtection="1">
      <alignment horizontal="left" vertical="center"/>
      <protection locked="0"/>
    </xf>
    <xf numFmtId="178" fontId="14" fillId="5" borderId="18" xfId="0" applyNumberFormat="1" applyFont="1" applyFill="1" applyBorder="1" applyAlignment="1" applyProtection="1">
      <alignment vertical="center"/>
      <protection locked="0"/>
    </xf>
    <xf numFmtId="178" fontId="14" fillId="5" borderId="19" xfId="0" applyNumberFormat="1" applyFont="1" applyFill="1" applyBorder="1" applyAlignment="1" applyProtection="1">
      <alignment vertical="center"/>
      <protection locked="0"/>
    </xf>
    <xf numFmtId="0" fontId="11" fillId="5" borderId="8" xfId="0" applyFont="1" applyFill="1" applyBorder="1" applyAlignment="1" applyProtection="1">
      <alignment horizontal="center" vertical="center"/>
      <protection locked="0"/>
    </xf>
    <xf numFmtId="0" fontId="12" fillId="5" borderId="9" xfId="0" applyFont="1" applyFill="1" applyBorder="1" applyAlignment="1" applyProtection="1">
      <alignment horizontal="center" vertical="center"/>
      <protection locked="0"/>
    </xf>
    <xf numFmtId="0" fontId="13" fillId="5" borderId="9" xfId="0" applyFont="1" applyFill="1" applyBorder="1" applyAlignment="1" applyProtection="1">
      <alignment horizontal="left" vertical="center"/>
      <protection locked="0"/>
    </xf>
    <xf numFmtId="0" fontId="13" fillId="5" borderId="10" xfId="0" applyFont="1" applyFill="1" applyBorder="1" applyAlignment="1" applyProtection="1">
      <alignment horizontal="left" vertical="center"/>
      <protection locked="0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2" fillId="5" borderId="15" xfId="0" applyFont="1" applyFill="1" applyBorder="1" applyAlignment="1" applyProtection="1">
      <alignment horizontal="center" vertical="center"/>
      <protection locked="0"/>
    </xf>
    <xf numFmtId="0" fontId="13" fillId="5" borderId="15" xfId="0" applyFont="1" applyFill="1" applyBorder="1" applyAlignment="1" applyProtection="1">
      <alignment horizontal="left" vertical="center"/>
      <protection locked="0"/>
    </xf>
    <xf numFmtId="0" fontId="13" fillId="5" borderId="16" xfId="0" applyFont="1" applyFill="1" applyBorder="1" applyAlignment="1" applyProtection="1">
      <alignment horizontal="left" vertical="center"/>
      <protection locked="0"/>
    </xf>
    <xf numFmtId="0" fontId="15" fillId="5" borderId="21" xfId="0" applyFont="1" applyFill="1" applyBorder="1" applyAlignment="1" applyProtection="1">
      <alignment horizontal="center" vertical="center"/>
      <protection locked="0"/>
    </xf>
    <xf numFmtId="0" fontId="15" fillId="5" borderId="2" xfId="0" applyFont="1" applyFill="1" applyBorder="1" applyAlignment="1" applyProtection="1">
      <alignment horizontal="center" vertical="center"/>
      <protection locked="0"/>
    </xf>
    <xf numFmtId="0" fontId="15" fillId="5" borderId="22" xfId="0" applyFont="1" applyFill="1" applyBorder="1" applyAlignment="1" applyProtection="1">
      <alignment horizontal="center" vertical="center"/>
      <protection locked="0"/>
    </xf>
    <xf numFmtId="176" fontId="14" fillId="5" borderId="23" xfId="0" applyNumberFormat="1" applyFont="1" applyFill="1" applyBorder="1" applyAlignment="1" applyProtection="1">
      <alignment horizontal="center" vertical="center"/>
      <protection locked="0"/>
    </xf>
    <xf numFmtId="178" fontId="14" fillId="5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9" fillId="7" borderId="25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26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25" xfId="0" applyNumberFormat="1" applyFont="1" applyFill="1" applyBorder="1" applyAlignment="1" applyProtection="1">
      <alignment horizontal="center" vertical="center" wrapText="1"/>
      <protection locked="0"/>
    </xf>
    <xf numFmtId="0" fontId="9" fillId="7" borderId="26" xfId="0" applyNumberFormat="1" applyFont="1" applyFill="1" applyBorder="1" applyAlignment="1" applyProtection="1">
      <alignment horizontal="center" vertical="center" wrapText="1"/>
      <protection locked="0"/>
    </xf>
    <xf numFmtId="178" fontId="17" fillId="7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13" xfId="0" applyFont="1" applyFill="1" applyBorder="1" applyAlignment="1" applyProtection="1">
      <alignment horizontal="center" vertical="center" wrapText="1"/>
      <protection locked="0"/>
    </xf>
    <xf numFmtId="0" fontId="18" fillId="4" borderId="13" xfId="0" applyFont="1" applyFill="1" applyBorder="1" applyAlignment="1" applyProtection="1">
      <alignment horizontal="center" vertical="center" wrapText="1"/>
      <protection locked="0"/>
    </xf>
    <xf numFmtId="178" fontId="6" fillId="4" borderId="9" xfId="0" applyNumberFormat="1" applyFont="1" applyFill="1" applyBorder="1" applyAlignment="1" applyProtection="1">
      <alignment horizontal="center" vertical="center" wrapText="1"/>
      <protection locked="0"/>
    </xf>
    <xf numFmtId="178" fontId="19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178" fontId="0" fillId="4" borderId="15" xfId="0" applyNumberFormat="1" applyFont="1" applyFill="1" applyBorder="1" applyAlignment="1" applyProtection="1">
      <alignment horizontal="center" vertical="center" wrapText="1"/>
      <protection locked="0"/>
    </xf>
    <xf numFmtId="178" fontId="14" fillId="5" borderId="19" xfId="0" applyNumberFormat="1" applyFont="1" applyFill="1" applyBorder="1" applyAlignment="1" applyProtection="1">
      <alignment horizontal="center" vertical="center"/>
      <protection locked="0"/>
    </xf>
    <xf numFmtId="0" fontId="14" fillId="5" borderId="19" xfId="0" applyNumberFormat="1" applyFont="1" applyFill="1" applyBorder="1" applyAlignment="1" applyProtection="1">
      <alignment horizontal="center" vertical="center"/>
      <protection locked="0"/>
    </xf>
    <xf numFmtId="0" fontId="14" fillId="5" borderId="9" xfId="0" applyNumberFormat="1" applyFont="1" applyFill="1" applyBorder="1" applyAlignment="1" applyProtection="1">
      <alignment horizontal="center" vertical="center"/>
      <protection locked="0"/>
    </xf>
    <xf numFmtId="178" fontId="14" fillId="5" borderId="27" xfId="0" applyNumberFormat="1" applyFont="1" applyFill="1" applyBorder="1" applyAlignment="1" applyProtection="1">
      <alignment horizontal="center" vertical="center"/>
      <protection locked="0"/>
    </xf>
    <xf numFmtId="178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NumberFormat="1" applyFont="1" applyAlignment="1" applyProtection="1">
      <alignment horizontal="center" vertical="center" wrapText="1"/>
    </xf>
    <xf numFmtId="178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78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9" fillId="4" borderId="26" xfId="0" applyFont="1" applyFill="1" applyBorder="1" applyAlignment="1" applyProtection="1">
      <alignment horizontal="center" vertical="center"/>
      <protection locked="0"/>
    </xf>
    <xf numFmtId="0" fontId="9" fillId="4" borderId="12" xfId="0" applyFont="1" applyFill="1" applyBorder="1">
      <alignment vertical="center"/>
    </xf>
    <xf numFmtId="0" fontId="9" fillId="4" borderId="25" xfId="0" applyFont="1" applyFill="1" applyBorder="1">
      <alignment vertical="center"/>
    </xf>
    <xf numFmtId="0" fontId="7" fillId="7" borderId="13" xfId="0" applyFont="1" applyFill="1" applyBorder="1" applyAlignment="1" applyProtection="1">
      <alignment horizontal="center" vertical="center" wrapText="1"/>
      <protection locked="0"/>
    </xf>
    <xf numFmtId="178" fontId="6" fillId="7" borderId="9" xfId="0" applyNumberFormat="1" applyFont="1" applyFill="1" applyBorder="1" applyAlignment="1" applyProtection="1">
      <alignment horizontal="center" vertical="center" wrapText="1"/>
      <protection locked="0"/>
    </xf>
    <xf numFmtId="0" fontId="21" fillId="4" borderId="9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178" fontId="0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8" fillId="4" borderId="15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 applyProtection="1">
      <alignment horizontal="center" vertical="center" wrapText="1"/>
      <protection locked="0"/>
    </xf>
    <xf numFmtId="0" fontId="22" fillId="0" borderId="19" xfId="0" applyFont="1" applyBorder="1" applyAlignment="1">
      <alignment horizontal="center" vertical="center"/>
    </xf>
    <xf numFmtId="177" fontId="14" fillId="5" borderId="19" xfId="0" applyNumberFormat="1" applyFont="1" applyFill="1" applyBorder="1" applyAlignment="1" applyProtection="1">
      <alignment horizontal="center" vertical="center"/>
      <protection locked="0"/>
    </xf>
    <xf numFmtId="0" fontId="22" fillId="0" borderId="9" xfId="0" applyFont="1" applyBorder="1" applyAlignment="1">
      <alignment horizontal="center" vertical="center"/>
    </xf>
    <xf numFmtId="178" fontId="14" fillId="5" borderId="28" xfId="0" applyNumberFormat="1" applyFont="1" applyFill="1" applyBorder="1" applyAlignment="1" applyProtection="1">
      <alignment horizontal="center" vertical="center"/>
      <protection locked="0"/>
    </xf>
    <xf numFmtId="178" fontId="14" fillId="5" borderId="29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>
      <alignment horizontal="center" vertical="center"/>
    </xf>
    <xf numFmtId="0" fontId="0" fillId="0" borderId="30" xfId="0" applyBorder="1">
      <alignment vertical="center"/>
    </xf>
    <xf numFmtId="179" fontId="6" fillId="6" borderId="31" xfId="0" applyNumberFormat="1" applyFont="1" applyFill="1" applyBorder="1" applyAlignment="1" applyProtection="1">
      <alignment horizontal="center" vertical="center"/>
      <protection locked="0"/>
    </xf>
    <xf numFmtId="179" fontId="6" fillId="6" borderId="32" xfId="0" applyNumberFormat="1" applyFont="1" applyFill="1" applyBorder="1" applyAlignment="1" applyProtection="1">
      <alignment horizontal="center" vertical="center"/>
      <protection locked="0"/>
    </xf>
    <xf numFmtId="0" fontId="6" fillId="8" borderId="33" xfId="0" applyFont="1" applyFill="1" applyBorder="1" applyAlignment="1" applyProtection="1">
      <alignment horizontal="center" vertical="center" wrapText="1"/>
      <protection locked="0"/>
    </xf>
    <xf numFmtId="0" fontId="9" fillId="7" borderId="8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0" fillId="8" borderId="34" xfId="0" applyFill="1" applyBorder="1">
      <alignment vertical="center"/>
    </xf>
    <xf numFmtId="0" fontId="7" fillId="7" borderId="8" xfId="0" applyFont="1" applyFill="1" applyBorder="1" applyAlignment="1" applyProtection="1">
      <alignment horizontal="center" vertical="center" wrapText="1"/>
      <protection locked="0"/>
    </xf>
    <xf numFmtId="0" fontId="7" fillId="7" borderId="9" xfId="0" applyFont="1" applyFill="1" applyBorder="1" applyAlignment="1" applyProtection="1">
      <alignment horizontal="center" vertical="center" wrapText="1"/>
      <protection locked="0"/>
    </xf>
    <xf numFmtId="0" fontId="0" fillId="8" borderId="35" xfId="0" applyFill="1" applyBorder="1">
      <alignment vertical="center"/>
    </xf>
    <xf numFmtId="179" fontId="21" fillId="7" borderId="14" xfId="0" applyNumberFormat="1" applyFont="1" applyFill="1" applyBorder="1" applyAlignment="1" applyProtection="1">
      <alignment horizontal="center" vertical="center" wrapText="1"/>
      <protection locked="0"/>
    </xf>
    <xf numFmtId="179" fontId="18" fillId="7" borderId="15" xfId="0" applyNumberFormat="1" applyFont="1" applyFill="1" applyBorder="1" applyAlignment="1" applyProtection="1">
      <alignment horizontal="center" vertical="center" wrapText="1"/>
      <protection locked="0"/>
    </xf>
    <xf numFmtId="179" fontId="21" fillId="7" borderId="15" xfId="0" applyNumberFormat="1" applyFont="1" applyFill="1" applyBorder="1" applyAlignment="1" applyProtection="1">
      <alignment horizontal="center" vertical="center" wrapText="1"/>
      <protection locked="0"/>
    </xf>
    <xf numFmtId="177" fontId="14" fillId="5" borderId="20" xfId="0" applyNumberFormat="1" applyFont="1" applyFill="1" applyBorder="1" applyAlignment="1" applyProtection="1">
      <alignment horizontal="center" vertical="center" wrapText="1"/>
      <protection locked="0"/>
    </xf>
    <xf numFmtId="177" fontId="14" fillId="5" borderId="18" xfId="0" applyNumberFormat="1" applyFont="1" applyFill="1" applyBorder="1" applyAlignment="1" applyProtection="1">
      <alignment horizontal="center" vertical="center" wrapText="1"/>
      <protection locked="0"/>
    </xf>
    <xf numFmtId="177" fontId="14" fillId="5" borderId="19" xfId="0" applyNumberFormat="1" applyFont="1" applyFill="1" applyBorder="1" applyAlignment="1" applyProtection="1">
      <alignment horizontal="center" vertical="center" wrapText="1"/>
      <protection locked="0"/>
    </xf>
    <xf numFmtId="178" fontId="14" fillId="5" borderId="36" xfId="0" applyNumberFormat="1" applyFont="1" applyFill="1" applyBorder="1" applyAlignment="1" applyProtection="1">
      <alignment horizontal="center" vertical="center"/>
      <protection locked="0"/>
    </xf>
    <xf numFmtId="178" fontId="14" fillId="5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 vertical="center"/>
    </xf>
    <xf numFmtId="0" fontId="9" fillId="7" borderId="26" xfId="0" applyFont="1" applyFill="1" applyBorder="1" applyAlignment="1">
      <alignment horizontal="center" vertical="center"/>
    </xf>
    <xf numFmtId="0" fontId="23" fillId="4" borderId="8" xfId="0" applyFont="1" applyFill="1" applyBorder="1" applyAlignment="1" applyProtection="1">
      <alignment horizontal="center" vertical="center" wrapText="1"/>
      <protection locked="0"/>
    </xf>
    <xf numFmtId="0" fontId="23" fillId="4" borderId="9" xfId="0" applyFont="1" applyFill="1" applyBorder="1" applyAlignment="1" applyProtection="1">
      <alignment horizontal="center" vertical="center" wrapText="1"/>
      <protection locked="0"/>
    </xf>
    <xf numFmtId="0" fontId="6" fillId="9" borderId="26" xfId="0" applyFont="1" applyFill="1" applyBorder="1" applyAlignment="1" applyProtection="1">
      <alignment horizontal="center" vertical="center" wrapText="1"/>
      <protection locked="0"/>
    </xf>
    <xf numFmtId="0" fontId="6" fillId="7" borderId="26" xfId="0" applyFont="1" applyFill="1" applyBorder="1" applyAlignment="1" applyProtection="1">
      <alignment horizontal="center" vertical="center" wrapText="1"/>
      <protection locked="0"/>
    </xf>
    <xf numFmtId="0" fontId="7" fillId="4" borderId="8" xfId="0" applyFont="1" applyFill="1" applyBorder="1" applyAlignment="1" applyProtection="1">
      <alignment horizontal="center" vertical="center" wrapText="1"/>
      <protection locked="0"/>
    </xf>
    <xf numFmtId="0" fontId="7" fillId="4" borderId="9" xfId="0" applyFont="1" applyFill="1" applyBorder="1" applyAlignment="1" applyProtection="1">
      <alignment horizontal="center" vertical="center" wrapText="1"/>
      <protection locked="0"/>
    </xf>
    <xf numFmtId="0" fontId="0" fillId="7" borderId="37" xfId="0" applyFill="1" applyBorder="1">
      <alignment vertical="center"/>
    </xf>
    <xf numFmtId="0" fontId="10" fillId="4" borderId="14" xfId="0" applyFont="1" applyFill="1" applyBorder="1" applyAlignment="1" applyProtection="1">
      <alignment horizontal="center" vertical="center" wrapText="1"/>
      <protection locked="0"/>
    </xf>
    <xf numFmtId="0" fontId="10" fillId="4" borderId="15" xfId="0" applyFont="1" applyFill="1" applyBorder="1" applyAlignment="1" applyProtection="1">
      <alignment horizontal="center" vertical="center" wrapText="1"/>
      <protection locked="0"/>
    </xf>
    <xf numFmtId="0" fontId="7" fillId="4" borderId="15" xfId="0" applyFont="1" applyFill="1" applyBorder="1" applyAlignment="1" applyProtection="1">
      <alignment horizontal="center" vertical="center" wrapText="1"/>
      <protection locked="0"/>
    </xf>
    <xf numFmtId="0" fontId="0" fillId="4" borderId="15" xfId="0" applyFill="1" applyBorder="1">
      <alignment vertical="center"/>
    </xf>
    <xf numFmtId="0" fontId="6" fillId="9" borderId="37" xfId="0" applyFont="1" applyFill="1" applyBorder="1" applyAlignment="1" applyProtection="1">
      <alignment horizontal="center" vertical="center" wrapText="1"/>
      <protection locked="0"/>
    </xf>
    <xf numFmtId="177" fontId="14" fillId="5" borderId="38" xfId="0" applyNumberFormat="1" applyFont="1" applyFill="1" applyBorder="1" applyAlignment="1" applyProtection="1">
      <alignment horizontal="center" vertical="center" wrapText="1"/>
      <protection locked="0"/>
    </xf>
    <xf numFmtId="178" fontId="14" fillId="5" borderId="38" xfId="0" applyNumberFormat="1" applyFont="1" applyFill="1" applyBorder="1" applyAlignment="1" applyProtection="1">
      <alignment horizontal="center" vertical="center"/>
      <protection locked="0"/>
    </xf>
    <xf numFmtId="177" fontId="14" fillId="5" borderId="39" xfId="0" applyNumberFormat="1" applyFont="1" applyFill="1" applyBorder="1" applyAlignment="1" applyProtection="1">
      <alignment horizontal="center" vertical="center" wrapText="1"/>
      <protection locked="0"/>
    </xf>
    <xf numFmtId="177" fontId="14" fillId="5" borderId="40" xfId="0" applyNumberFormat="1" applyFont="1" applyFill="1" applyBorder="1" applyAlignment="1" applyProtection="1">
      <alignment horizontal="center" vertical="center" wrapText="1"/>
      <protection locked="0"/>
    </xf>
    <xf numFmtId="177" fontId="0" fillId="0" borderId="0" xfId="0" applyNumberFormat="1" applyBorder="1" applyAlignment="1">
      <alignment horizontal="left" vertical="center"/>
    </xf>
    <xf numFmtId="177" fontId="20" fillId="0" borderId="0" xfId="0" applyNumberFormat="1" applyFont="1" applyBorder="1" applyAlignment="1" applyProtection="1">
      <alignment vertical="center"/>
      <protection locked="0"/>
    </xf>
    <xf numFmtId="177" fontId="20" fillId="0" borderId="1" xfId="0" applyNumberFormat="1" applyFont="1" applyBorder="1" applyAlignment="1" applyProtection="1">
      <alignment vertical="center"/>
      <protection locked="0"/>
    </xf>
    <xf numFmtId="0" fontId="17" fillId="10" borderId="4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0" xfId="0" applyFont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6" fillId="11" borderId="11" xfId="0" applyFont="1" applyFill="1" applyBorder="1" applyAlignment="1" applyProtection="1">
      <alignment horizontal="center" vertical="center" wrapText="1"/>
      <protection locked="0"/>
    </xf>
    <xf numFmtId="0" fontId="6" fillId="8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10" borderId="43" xfId="0" applyNumberFormat="1" applyFill="1" applyBorder="1">
      <alignment vertical="center"/>
    </xf>
    <xf numFmtId="0" fontId="17" fillId="0" borderId="44" xfId="0" applyFont="1" applyBorder="1" applyAlignment="1">
      <alignment horizontal="center" vertical="center"/>
    </xf>
    <xf numFmtId="0" fontId="17" fillId="11" borderId="11" xfId="0" applyFont="1" applyFill="1" applyBorder="1" applyAlignment="1" applyProtection="1">
      <alignment horizontal="center" vertical="center" wrapText="1"/>
      <protection locked="0"/>
    </xf>
    <xf numFmtId="0" fontId="6" fillId="8" borderId="45" xfId="0" applyNumberFormat="1" applyFont="1" applyFill="1" applyBorder="1" applyAlignment="1" applyProtection="1">
      <alignment horizontal="center" vertical="center" wrapText="1"/>
      <protection locked="0"/>
    </xf>
    <xf numFmtId="0" fontId="17" fillId="11" borderId="46" xfId="0" applyFont="1" applyFill="1" applyBorder="1" applyAlignment="1" applyProtection="1">
      <alignment horizontal="center" vertical="center" wrapText="1"/>
      <protection locked="0"/>
    </xf>
    <xf numFmtId="0" fontId="6" fillId="8" borderId="47" xfId="0" applyNumberFormat="1" applyFont="1" applyFill="1" applyBorder="1" applyAlignment="1" applyProtection="1">
      <alignment horizontal="center" vertical="center" wrapText="1"/>
      <protection locked="0"/>
    </xf>
    <xf numFmtId="0" fontId="0" fillId="10" borderId="48" xfId="0" applyNumberFormat="1" applyFill="1" applyBorder="1">
      <alignment vertical="center"/>
    </xf>
    <xf numFmtId="0" fontId="17" fillId="0" borderId="49" xfId="0" applyFont="1" applyBorder="1" applyAlignment="1">
      <alignment horizontal="center" vertical="center"/>
    </xf>
    <xf numFmtId="177" fontId="14" fillId="5" borderId="50" xfId="0" applyNumberFormat="1" applyFont="1" applyFill="1" applyBorder="1" applyAlignment="1" applyProtection="1">
      <alignment horizontal="center" vertical="center"/>
      <protection locked="0"/>
    </xf>
    <xf numFmtId="178" fontId="14" fillId="5" borderId="51" xfId="0" applyNumberFormat="1" applyFont="1" applyFill="1" applyBorder="1" applyAlignment="1" applyProtection="1">
      <alignment horizontal="center" vertical="center"/>
      <protection locked="0"/>
    </xf>
    <xf numFmtId="177" fontId="14" fillId="5" borderId="52" xfId="0" applyNumberFormat="1" applyFont="1" applyFill="1" applyBorder="1" applyAlignment="1" applyProtection="1">
      <alignment horizontal="center" vertical="center"/>
      <protection locked="0"/>
    </xf>
    <xf numFmtId="0" fontId="22" fillId="0" borderId="52" xfId="0" applyFont="1" applyBorder="1" applyAlignment="1">
      <alignment horizontal="left"/>
    </xf>
    <xf numFmtId="0" fontId="22" fillId="0" borderId="44" xfId="0" applyFont="1" applyBorder="1" applyAlignment="1">
      <alignment horizontal="left"/>
    </xf>
    <xf numFmtId="0" fontId="22" fillId="0" borderId="53" xfId="0" applyFont="1" applyBorder="1" applyAlignment="1">
      <alignment horizontal="left"/>
    </xf>
    <xf numFmtId="178" fontId="14" fillId="5" borderId="21" xfId="0" applyNumberFormat="1" applyFont="1" applyFill="1" applyBorder="1" applyAlignment="1" applyProtection="1">
      <alignment horizontal="center" vertical="center"/>
      <protection locked="0"/>
    </xf>
    <xf numFmtId="178" fontId="14" fillId="5" borderId="54" xfId="0" applyNumberFormat="1" applyFont="1" applyFill="1" applyBorder="1" applyAlignment="1" applyProtection="1">
      <alignment horizontal="center" vertical="center"/>
      <protection locked="0"/>
    </xf>
    <xf numFmtId="178" fontId="14" fillId="5" borderId="22" xfId="0" applyNumberFormat="1" applyFont="1" applyFill="1" applyBorder="1" applyAlignment="1" applyProtection="1">
      <alignment horizontal="center" vertical="center"/>
      <protection locked="0"/>
    </xf>
    <xf numFmtId="177" fontId="14" fillId="5" borderId="22" xfId="0" applyNumberFormat="1" applyFont="1" applyFill="1" applyBorder="1" applyAlignment="1" applyProtection="1">
      <alignment horizontal="center" vertical="center"/>
      <protection locked="0"/>
    </xf>
    <xf numFmtId="177" fontId="16" fillId="0" borderId="0" xfId="0" applyNumberFormat="1" applyFont="1" applyAlignment="1">
      <alignment horizontal="left" vertical="center"/>
    </xf>
    <xf numFmtId="0" fontId="1" fillId="2" borderId="0" xfId="0" applyFont="1" applyFill="1">
      <alignment vertical="center"/>
    </xf>
    <xf numFmtId="177" fontId="0" fillId="2" borderId="0" xfId="0" applyNumberForma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14</xdr:col>
      <xdr:colOff>19050</xdr:colOff>
      <xdr:row>29</xdr:row>
      <xdr:rowOff>47625</xdr:rowOff>
    </xdr:from>
    <xdr:to>
      <xdr:col>17</xdr:col>
      <xdr:colOff>161925</xdr:colOff>
      <xdr:row>29</xdr:row>
      <xdr:rowOff>571500</xdr:rowOff>
    </xdr:to>
    <xdr:pic>
      <xdr:nvPicPr>
        <xdr:cNvPr id="2" name="图片 1" descr="未名潮LOGO横专业楷体红色WEB"/>
        <xdr:cNvPicPr>
          <a:picLocks noChangeAspect="1" noChangeArrowheads="1"/>
        </xdr:cNvPicPr>
      </xdr:nvPicPr>
      <xdr:blipFill>
        <a:blip r:embed="rId1"/>
        <a:srcRect l="3857" t="18405" r="3857" b="17792"/>
        <a:stretch>
          <a:fillRect/>
        </a:stretch>
      </xdr:blipFill>
      <xdr:spPr>
        <a:xfrm>
          <a:off x="8161655" y="9584055"/>
          <a:ext cx="173482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0</xdr:row>
      <xdr:rowOff>104775</xdr:rowOff>
    </xdr:from>
    <xdr:to>
      <xdr:col>0</xdr:col>
      <xdr:colOff>581025</xdr:colOff>
      <xdr:row>0</xdr:row>
      <xdr:rowOff>533400</xdr:rowOff>
    </xdr:to>
    <xdr:pic>
      <xdr:nvPicPr>
        <xdr:cNvPr id="3" name="图片 2" descr="d:\我的文档\桌面\80294.png"/>
        <xdr:cNvPicPr>
          <a:picLocks noChangeAspect="1" noChangeArrowheads="1"/>
        </xdr:cNvPicPr>
      </xdr:nvPicPr>
      <xdr:blipFill>
        <a:blip r:embed="rId2">
          <a:grayscl/>
        </a:blip>
        <a:srcRect/>
        <a:stretch>
          <a:fillRect/>
        </a:stretch>
      </xdr:blipFill>
      <xdr:spPr>
        <a:xfrm>
          <a:off x="95250" y="104775"/>
          <a:ext cx="485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B172"/>
  <sheetViews>
    <sheetView tabSelected="1" workbookViewId="0">
      <selection activeCell="G28" sqref="G28"/>
    </sheetView>
  </sheetViews>
  <sheetFormatPr defaultColWidth="9" defaultRowHeight="14.4"/>
  <cols>
    <col min="1" max="1" width="9" style="3"/>
    <col min="2" max="2" width="6.75" style="3" customWidth="1"/>
    <col min="3" max="3" width="8.5" style="3" customWidth="1"/>
    <col min="4" max="4" width="6.12962962962963" style="3" customWidth="1"/>
    <col min="5" max="5" width="5.25" style="3" customWidth="1"/>
    <col min="6" max="6" width="9" style="3" customWidth="1"/>
    <col min="7" max="7" width="9.5" style="3" customWidth="1"/>
    <col min="8" max="8" width="6.87962962962963" style="3" customWidth="1"/>
    <col min="9" max="9" width="10.1111111111111" style="4" customWidth="1"/>
    <col min="10" max="10" width="10" style="5" customWidth="1"/>
    <col min="11" max="11" width="8.66666666666667" style="5" customWidth="1"/>
    <col min="12" max="12" width="10.4444444444444" style="4" customWidth="1"/>
    <col min="13" max="13" width="9.5" style="4" customWidth="1"/>
    <col min="14" max="14" width="9" style="4" customWidth="1"/>
    <col min="15" max="15" width="9.33333333333333" style="4" customWidth="1"/>
    <col min="16" max="16" width="8" style="4" customWidth="1"/>
    <col min="17" max="18" width="5.87962962962963" style="4" customWidth="1"/>
    <col min="19" max="19" width="10.2222222222222" style="4" customWidth="1"/>
    <col min="20" max="20" width="6.12962962962963" style="5" customWidth="1"/>
    <col min="21" max="21" width="6.55555555555556" style="5" customWidth="1"/>
    <col min="22" max="22" width="5.87962962962963" style="5" customWidth="1"/>
    <col min="23" max="23" width="6.55555555555556" style="5" customWidth="1"/>
    <col min="24" max="24" width="10.7777777777778" style="5" customWidth="1"/>
    <col min="25" max="25" width="10.3333333333333" style="5" customWidth="1"/>
    <col min="26" max="26" width="6" style="5" customWidth="1"/>
    <col min="27" max="27" width="7.88888888888889" style="5" customWidth="1"/>
    <col min="28" max="28" width="6.25" style="5" customWidth="1"/>
    <col min="29" max="29" width="7.22222222222222" style="5" customWidth="1"/>
    <col min="30" max="30" width="6.5" style="5" customWidth="1"/>
    <col min="31" max="31" width="6.87962962962963" style="5" customWidth="1"/>
    <col min="32" max="32" width="7.11111111111111" style="5" customWidth="1"/>
    <col min="33" max="33" width="6.12962962962963" style="5" customWidth="1"/>
    <col min="34" max="34" width="9.62962962962963" style="5" customWidth="1"/>
    <col min="35" max="35" width="8.25" style="3" customWidth="1"/>
    <col min="36" max="36" width="9.55555555555556" style="3" customWidth="1"/>
    <col min="37" max="37" width="7.62962962962963" style="3" customWidth="1"/>
    <col min="38" max="38" width="8.12962962962963" style="3" customWidth="1"/>
    <col min="39" max="39" width="9.5" style="3" customWidth="1"/>
    <col min="40" max="40" width="11.6296296296296" style="3" customWidth="1"/>
    <col min="41" max="41" width="9" style="6"/>
    <col min="42" max="42" width="10.6296296296296" style="5" customWidth="1"/>
    <col min="43" max="43" width="10.8796296296296" style="5" customWidth="1"/>
    <col min="44" max="44" width="14.6296296296296" style="3" customWidth="1"/>
    <col min="45" max="54" width="9" style="2"/>
  </cols>
  <sheetData>
    <row r="1" ht="47.25" customHeight="1" spans="1:4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5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114"/>
      <c r="AJ1" s="114"/>
      <c r="AK1" s="114"/>
      <c r="AL1" s="114"/>
      <c r="AM1" s="114"/>
      <c r="AN1" s="114"/>
      <c r="AO1" s="132"/>
      <c r="AP1" s="76"/>
      <c r="AQ1" s="76"/>
      <c r="AR1" s="114"/>
    </row>
    <row r="2" ht="39.75" customHeight="1" spans="1:4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77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133"/>
      <c r="AP2" s="78"/>
      <c r="AQ2" s="78"/>
      <c r="AR2" s="78"/>
    </row>
    <row r="3" ht="88.5" customHeight="1" spans="1:44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134"/>
      <c r="AP3" s="79"/>
      <c r="AQ3" s="79"/>
      <c r="AR3" s="79"/>
    </row>
    <row r="4" ht="26.25" customHeight="1" spans="1:45">
      <c r="A4" s="10" t="s">
        <v>3</v>
      </c>
      <c r="B4" s="11" t="s">
        <v>4</v>
      </c>
      <c r="C4" s="11" t="s">
        <v>5</v>
      </c>
      <c r="D4" s="12" t="s">
        <v>6</v>
      </c>
      <c r="E4" s="13" t="s">
        <v>7</v>
      </c>
      <c r="F4" s="14" t="s">
        <v>8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96"/>
      <c r="Z4" s="97" t="s">
        <v>9</v>
      </c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135" t="s">
        <v>10</v>
      </c>
      <c r="AR4" s="136" t="s">
        <v>11</v>
      </c>
      <c r="AS4" s="137"/>
    </row>
    <row r="5" ht="13.5" customHeight="1" spans="1:45">
      <c r="A5" s="16"/>
      <c r="B5" s="17"/>
      <c r="C5" s="17"/>
      <c r="D5" s="18"/>
      <c r="E5" s="19"/>
      <c r="F5" s="20" t="s">
        <v>12</v>
      </c>
      <c r="G5" s="21"/>
      <c r="H5" s="21"/>
      <c r="I5" s="53"/>
      <c r="J5" s="54" t="s">
        <v>13</v>
      </c>
      <c r="K5" s="55"/>
      <c r="L5" s="56"/>
      <c r="M5" s="57" t="s">
        <v>14</v>
      </c>
      <c r="N5" s="21"/>
      <c r="O5" s="21"/>
      <c r="P5" s="21"/>
      <c r="Q5" s="21"/>
      <c r="R5" s="21"/>
      <c r="S5" s="53"/>
      <c r="T5" s="80" t="s">
        <v>15</v>
      </c>
      <c r="U5" s="81"/>
      <c r="V5" s="81"/>
      <c r="W5" s="81"/>
      <c r="X5" s="82"/>
      <c r="Y5" s="99" t="s">
        <v>16</v>
      </c>
      <c r="Z5" s="100" t="s">
        <v>17</v>
      </c>
      <c r="AA5" s="101"/>
      <c r="AB5" s="101"/>
      <c r="AC5" s="101"/>
      <c r="AD5" s="101"/>
      <c r="AE5" s="101"/>
      <c r="AF5" s="101"/>
      <c r="AG5" s="101"/>
      <c r="AH5" s="115"/>
      <c r="AI5" s="116" t="s">
        <v>18</v>
      </c>
      <c r="AJ5" s="117"/>
      <c r="AK5" s="117"/>
      <c r="AL5" s="117"/>
      <c r="AM5" s="117"/>
      <c r="AN5" s="118" t="s">
        <v>19</v>
      </c>
      <c r="AO5" s="138" t="s">
        <v>20</v>
      </c>
      <c r="AP5" s="139" t="s">
        <v>21</v>
      </c>
      <c r="AQ5" s="140"/>
      <c r="AR5" s="141"/>
      <c r="AS5" s="137"/>
    </row>
    <row r="6" ht="14.25" customHeight="1" spans="1:45">
      <c r="A6" s="16"/>
      <c r="B6" s="17"/>
      <c r="C6" s="17"/>
      <c r="D6" s="18"/>
      <c r="E6" s="19"/>
      <c r="F6" s="22" t="s">
        <v>22</v>
      </c>
      <c r="G6" s="23" t="s">
        <v>23</v>
      </c>
      <c r="H6" s="24" t="s">
        <v>24</v>
      </c>
      <c r="I6" s="58" t="s">
        <v>25</v>
      </c>
      <c r="J6" s="59" t="s">
        <v>26</v>
      </c>
      <c r="K6" s="60" t="s">
        <v>27</v>
      </c>
      <c r="L6" s="61" t="s">
        <v>28</v>
      </c>
      <c r="M6" s="23" t="s">
        <v>29</v>
      </c>
      <c r="N6" s="23" t="s">
        <v>30</v>
      </c>
      <c r="O6" s="24" t="s">
        <v>31</v>
      </c>
      <c r="P6" s="24" t="s">
        <v>32</v>
      </c>
      <c r="Q6" s="83" t="s">
        <v>33</v>
      </c>
      <c r="R6" s="24" t="s">
        <v>34</v>
      </c>
      <c r="S6" s="84" t="s">
        <v>28</v>
      </c>
      <c r="T6" s="85" t="s">
        <v>35</v>
      </c>
      <c r="U6" s="85"/>
      <c r="V6" s="85" t="s">
        <v>36</v>
      </c>
      <c r="W6" s="85"/>
      <c r="X6" s="86" t="s">
        <v>37</v>
      </c>
      <c r="Y6" s="102"/>
      <c r="Z6" s="103" t="s">
        <v>38</v>
      </c>
      <c r="AA6" s="104"/>
      <c r="AB6" s="104" t="s">
        <v>39</v>
      </c>
      <c r="AC6" s="104"/>
      <c r="AD6" s="104" t="s">
        <v>40</v>
      </c>
      <c r="AE6" s="104"/>
      <c r="AF6" s="104" t="s">
        <v>41</v>
      </c>
      <c r="AG6" s="104"/>
      <c r="AH6" s="119" t="s">
        <v>42</v>
      </c>
      <c r="AI6" s="120" t="s">
        <v>43</v>
      </c>
      <c r="AJ6" s="121" t="s">
        <v>44</v>
      </c>
      <c r="AK6" s="121" t="s">
        <v>45</v>
      </c>
      <c r="AL6" s="121" t="s">
        <v>46</v>
      </c>
      <c r="AM6" s="86" t="s">
        <v>47</v>
      </c>
      <c r="AN6" s="118"/>
      <c r="AO6" s="142"/>
      <c r="AP6" s="143"/>
      <c r="AQ6" s="140"/>
      <c r="AR6" s="141"/>
      <c r="AS6" s="137"/>
    </row>
    <row r="7" ht="30.75" customHeight="1" spans="1:45">
      <c r="A7" s="25"/>
      <c r="B7" s="26"/>
      <c r="C7" s="26"/>
      <c r="D7" s="27"/>
      <c r="E7" s="28"/>
      <c r="F7" s="29"/>
      <c r="G7" s="30"/>
      <c r="H7" s="31"/>
      <c r="I7" s="62"/>
      <c r="J7" s="63"/>
      <c r="K7" s="64"/>
      <c r="L7" s="65"/>
      <c r="M7" s="30"/>
      <c r="N7" s="30"/>
      <c r="O7" s="31"/>
      <c r="P7" s="31"/>
      <c r="Q7" s="31"/>
      <c r="R7" s="31"/>
      <c r="S7" s="87"/>
      <c r="T7" s="88" t="s">
        <v>48</v>
      </c>
      <c r="U7" s="88" t="s">
        <v>49</v>
      </c>
      <c r="V7" s="88" t="s">
        <v>48</v>
      </c>
      <c r="W7" s="88" t="s">
        <v>49</v>
      </c>
      <c r="X7" s="89"/>
      <c r="Y7" s="105"/>
      <c r="Z7" s="106" t="s">
        <v>50</v>
      </c>
      <c r="AA7" s="107" t="s">
        <v>51</v>
      </c>
      <c r="AB7" s="107" t="s">
        <v>52</v>
      </c>
      <c r="AC7" s="107" t="s">
        <v>51</v>
      </c>
      <c r="AD7" s="108" t="s">
        <v>50</v>
      </c>
      <c r="AE7" s="107" t="s">
        <v>51</v>
      </c>
      <c r="AF7" s="107" t="s">
        <v>53</v>
      </c>
      <c r="AG7" s="107" t="s">
        <v>54</v>
      </c>
      <c r="AH7" s="122"/>
      <c r="AI7" s="123"/>
      <c r="AJ7" s="124"/>
      <c r="AK7" s="125"/>
      <c r="AL7" s="124"/>
      <c r="AM7" s="126"/>
      <c r="AN7" s="127"/>
      <c r="AO7" s="144"/>
      <c r="AP7" s="145"/>
      <c r="AQ7" s="146"/>
      <c r="AR7" s="147"/>
      <c r="AS7" s="137"/>
    </row>
    <row r="8" ht="21.75" customHeight="1" spans="1:44">
      <c r="A8" s="32">
        <v>1</v>
      </c>
      <c r="B8" s="33" t="s">
        <v>55</v>
      </c>
      <c r="C8" s="34"/>
      <c r="D8" s="34"/>
      <c r="E8" s="35"/>
      <c r="F8" s="36">
        <v>3000</v>
      </c>
      <c r="G8" s="37">
        <v>1000</v>
      </c>
      <c r="H8" s="37">
        <v>100</v>
      </c>
      <c r="I8" s="66">
        <f>SUM(F8:H8)</f>
        <v>4100</v>
      </c>
      <c r="J8" s="66">
        <v>2000</v>
      </c>
      <c r="K8" s="67">
        <v>0.95</v>
      </c>
      <c r="L8" s="66">
        <f t="shared" ref="L8:L27" si="0">J8*K8</f>
        <v>1900</v>
      </c>
      <c r="M8" s="66">
        <v>200</v>
      </c>
      <c r="N8" s="66">
        <v>500</v>
      </c>
      <c r="O8" s="66">
        <v>200</v>
      </c>
      <c r="P8" s="66">
        <v>2000</v>
      </c>
      <c r="Q8" s="66">
        <v>0</v>
      </c>
      <c r="R8" s="66">
        <v>0</v>
      </c>
      <c r="S8" s="66">
        <f>SUM(M8:R8)</f>
        <v>2900</v>
      </c>
      <c r="T8" s="90">
        <v>0.5</v>
      </c>
      <c r="U8" s="66">
        <v>120</v>
      </c>
      <c r="V8" s="90">
        <v>0.5</v>
      </c>
      <c r="W8" s="66">
        <v>240</v>
      </c>
      <c r="X8" s="91">
        <f>T8*U8+V8*W8</f>
        <v>180</v>
      </c>
      <c r="Y8" s="109">
        <f>I8+L8+S8+X8</f>
        <v>9080</v>
      </c>
      <c r="Z8" s="110">
        <v>0</v>
      </c>
      <c r="AA8" s="111"/>
      <c r="AB8" s="111">
        <v>0</v>
      </c>
      <c r="AC8" s="111"/>
      <c r="AD8" s="111">
        <v>0</v>
      </c>
      <c r="AE8" s="111"/>
      <c r="AF8" s="111">
        <v>0</v>
      </c>
      <c r="AG8" s="128">
        <v>0</v>
      </c>
      <c r="AH8" s="129">
        <f>AG8+AF8+AE8*AD8+AC8*AB8+AA8*Z8</f>
        <v>0</v>
      </c>
      <c r="AI8" s="110">
        <v>800</v>
      </c>
      <c r="AJ8" s="130">
        <v>200</v>
      </c>
      <c r="AK8" s="130">
        <v>100</v>
      </c>
      <c r="AL8" s="111">
        <v>500</v>
      </c>
      <c r="AM8" s="66">
        <f>SUM(AI8:AL8)</f>
        <v>1600</v>
      </c>
      <c r="AN8" s="131">
        <f>Y8-AH8-AM8</f>
        <v>7480</v>
      </c>
      <c r="AO8" s="148">
        <f>ROUND(MAX((AN8-3500)*{0,0.03,0.1,0.2,0.25,0.3,0.35,0.45}-{0,0,105,555,1005,2755,5505,13505}),2)</f>
        <v>293</v>
      </c>
      <c r="AP8" s="149">
        <f>AH8+AM8+AO8</f>
        <v>1893</v>
      </c>
      <c r="AQ8" s="150">
        <f>Y8-AP8</f>
        <v>7187</v>
      </c>
      <c r="AR8" s="151"/>
    </row>
    <row r="9" ht="21.75" customHeight="1" spans="1:44">
      <c r="A9" s="38">
        <v>2</v>
      </c>
      <c r="B9" s="39" t="s">
        <v>56</v>
      </c>
      <c r="C9" s="40"/>
      <c r="D9" s="40"/>
      <c r="E9" s="41"/>
      <c r="F9" s="36">
        <v>6000</v>
      </c>
      <c r="G9" s="37">
        <v>2000</v>
      </c>
      <c r="H9" s="37">
        <v>200</v>
      </c>
      <c r="I9" s="66">
        <f t="shared" ref="I9:I27" si="1">SUM(F9:H9)</f>
        <v>8200</v>
      </c>
      <c r="J9" s="66">
        <v>4000</v>
      </c>
      <c r="K9" s="68">
        <v>1.2</v>
      </c>
      <c r="L9" s="66">
        <f t="shared" si="0"/>
        <v>4800</v>
      </c>
      <c r="M9" s="66">
        <v>1000</v>
      </c>
      <c r="N9" s="66">
        <v>500</v>
      </c>
      <c r="O9" s="66">
        <v>300</v>
      </c>
      <c r="P9" s="66">
        <v>1000</v>
      </c>
      <c r="Q9" s="66">
        <v>0</v>
      </c>
      <c r="R9" s="66">
        <v>0</v>
      </c>
      <c r="S9" s="66">
        <f t="shared" ref="S9:S27" si="2">SUM(M9:R9)</f>
        <v>2800</v>
      </c>
      <c r="T9" s="92">
        <v>1</v>
      </c>
      <c r="U9" s="66">
        <v>120</v>
      </c>
      <c r="V9" s="90">
        <v>2</v>
      </c>
      <c r="W9" s="66">
        <v>240</v>
      </c>
      <c r="X9" s="91">
        <f t="shared" ref="X9:X27" si="3">T9*U9+V9*W9</f>
        <v>600</v>
      </c>
      <c r="Y9" s="109">
        <f t="shared" ref="Y9:Y27" si="4">I9+L9+S9+X9</f>
        <v>16400</v>
      </c>
      <c r="Z9" s="110">
        <v>1</v>
      </c>
      <c r="AA9" s="111">
        <v>120</v>
      </c>
      <c r="AB9" s="111">
        <v>0</v>
      </c>
      <c r="AC9" s="111"/>
      <c r="AD9" s="111">
        <v>0</v>
      </c>
      <c r="AE9" s="111"/>
      <c r="AF9" s="111">
        <v>0</v>
      </c>
      <c r="AG9" s="128">
        <v>0</v>
      </c>
      <c r="AH9" s="129">
        <f t="shared" ref="AH9:AH27" si="5">AG9+AF9+AE9*AD9+AC9*AB9+AA9*Z9</f>
        <v>120</v>
      </c>
      <c r="AI9" s="110">
        <v>800</v>
      </c>
      <c r="AJ9" s="130">
        <v>200</v>
      </c>
      <c r="AK9" s="130">
        <v>100</v>
      </c>
      <c r="AL9" s="111">
        <v>600</v>
      </c>
      <c r="AM9" s="66">
        <f t="shared" ref="AM9:AM27" si="6">SUM(AI9:AL9)</f>
        <v>1700</v>
      </c>
      <c r="AN9" s="131">
        <f t="shared" ref="AN9:AN27" si="7">Y9-AH9-AM9</f>
        <v>14580</v>
      </c>
      <c r="AO9" s="148">
        <f>ROUND(MAX((AN9-3500)*{0,0.03,0.1,0.2,0.25,0.3,0.35,0.45}-{0,0,105,555,1005,2755,5505,13505}),2)</f>
        <v>1765</v>
      </c>
      <c r="AP9" s="149">
        <f t="shared" ref="AP9:AP27" si="8">AH9+AM9+AO9</f>
        <v>3585</v>
      </c>
      <c r="AQ9" s="150">
        <f t="shared" ref="AQ9:AQ27" si="9">Y9-AP9</f>
        <v>12815</v>
      </c>
      <c r="AR9" s="152"/>
    </row>
    <row r="10" ht="21.75" customHeight="1" spans="1:44">
      <c r="A10" s="38">
        <v>3</v>
      </c>
      <c r="B10" s="39" t="s">
        <v>57</v>
      </c>
      <c r="C10" s="40"/>
      <c r="D10" s="40"/>
      <c r="E10" s="41"/>
      <c r="F10" s="36">
        <v>8000</v>
      </c>
      <c r="G10" s="37">
        <v>3000</v>
      </c>
      <c r="H10" s="37">
        <v>300</v>
      </c>
      <c r="I10" s="66">
        <f t="shared" si="1"/>
        <v>11300</v>
      </c>
      <c r="J10" s="66">
        <v>6000</v>
      </c>
      <c r="K10" s="68">
        <v>0.9</v>
      </c>
      <c r="L10" s="66">
        <f t="shared" si="0"/>
        <v>5400</v>
      </c>
      <c r="M10" s="66">
        <v>2000</v>
      </c>
      <c r="N10" s="66">
        <v>500</v>
      </c>
      <c r="O10" s="66">
        <v>800</v>
      </c>
      <c r="P10" s="66">
        <v>3000</v>
      </c>
      <c r="Q10" s="66">
        <v>0</v>
      </c>
      <c r="R10" s="66">
        <v>0</v>
      </c>
      <c r="S10" s="66">
        <f t="shared" si="2"/>
        <v>6300</v>
      </c>
      <c r="T10" s="92">
        <v>0</v>
      </c>
      <c r="U10" s="66">
        <v>0</v>
      </c>
      <c r="V10" s="90">
        <v>1</v>
      </c>
      <c r="W10" s="66">
        <v>240</v>
      </c>
      <c r="X10" s="91">
        <f t="shared" si="3"/>
        <v>240</v>
      </c>
      <c r="Y10" s="109">
        <f t="shared" si="4"/>
        <v>23240</v>
      </c>
      <c r="Z10" s="110">
        <v>0</v>
      </c>
      <c r="AA10" s="111"/>
      <c r="AB10" s="111">
        <v>1</v>
      </c>
      <c r="AC10" s="111">
        <v>50</v>
      </c>
      <c r="AD10" s="111">
        <v>0</v>
      </c>
      <c r="AE10" s="111"/>
      <c r="AF10" s="111">
        <v>0</v>
      </c>
      <c r="AG10" s="128">
        <v>0</v>
      </c>
      <c r="AH10" s="129">
        <f t="shared" si="5"/>
        <v>50</v>
      </c>
      <c r="AI10" s="110">
        <v>800</v>
      </c>
      <c r="AJ10" s="130">
        <v>200</v>
      </c>
      <c r="AK10" s="130">
        <v>100</v>
      </c>
      <c r="AL10" s="111">
        <v>600</v>
      </c>
      <c r="AM10" s="66">
        <f t="shared" si="6"/>
        <v>1700</v>
      </c>
      <c r="AN10" s="131">
        <f t="shared" si="7"/>
        <v>21490</v>
      </c>
      <c r="AO10" s="148">
        <f>ROUND(MAX((AN10-3500)*{0,0.03,0.1,0.2,0.25,0.3,0.35,0.45}-{0,0,105,555,1005,2755,5505,13505}),2)</f>
        <v>3492.5</v>
      </c>
      <c r="AP10" s="149">
        <f t="shared" si="8"/>
        <v>5242.5</v>
      </c>
      <c r="AQ10" s="150">
        <f t="shared" si="9"/>
        <v>17997.5</v>
      </c>
      <c r="AR10" s="152"/>
    </row>
    <row r="11" ht="21.75" customHeight="1" spans="1:44">
      <c r="A11" s="38">
        <v>4</v>
      </c>
      <c r="B11" s="39"/>
      <c r="C11" s="40"/>
      <c r="D11" s="40"/>
      <c r="E11" s="41"/>
      <c r="F11" s="36"/>
      <c r="G11" s="37"/>
      <c r="H11" s="37"/>
      <c r="I11" s="66">
        <f t="shared" si="1"/>
        <v>0</v>
      </c>
      <c r="J11" s="66"/>
      <c r="K11" s="67"/>
      <c r="L11" s="66">
        <f t="shared" si="0"/>
        <v>0</v>
      </c>
      <c r="M11" s="66"/>
      <c r="N11" s="66"/>
      <c r="O11" s="66"/>
      <c r="P11" s="66"/>
      <c r="Q11" s="66"/>
      <c r="R11" s="66"/>
      <c r="S11" s="66">
        <f t="shared" si="2"/>
        <v>0</v>
      </c>
      <c r="T11" s="90"/>
      <c r="U11" s="66"/>
      <c r="V11" s="90"/>
      <c r="W11" s="66"/>
      <c r="X11" s="91">
        <f t="shared" si="3"/>
        <v>0</v>
      </c>
      <c r="Y11" s="109">
        <f t="shared" si="4"/>
        <v>0</v>
      </c>
      <c r="Z11" s="110"/>
      <c r="AA11" s="111"/>
      <c r="AB11" s="111"/>
      <c r="AC11" s="111"/>
      <c r="AD11" s="111"/>
      <c r="AE11" s="111"/>
      <c r="AF11" s="111"/>
      <c r="AG11" s="128"/>
      <c r="AH11" s="129">
        <f t="shared" si="5"/>
        <v>0</v>
      </c>
      <c r="AI11" s="110"/>
      <c r="AJ11" s="130"/>
      <c r="AK11" s="130"/>
      <c r="AL11" s="111"/>
      <c r="AM11" s="66">
        <f t="shared" si="6"/>
        <v>0</v>
      </c>
      <c r="AN11" s="131">
        <f t="shared" si="7"/>
        <v>0</v>
      </c>
      <c r="AO11" s="148">
        <f>ROUND(MAX((AN11-3500)*{0,0.03,0.1,0.2,0.25,0.3,0.35,0.45}-{0,0,105,555,1005,2755,5505,13505}),2)</f>
        <v>0</v>
      </c>
      <c r="AP11" s="149">
        <f t="shared" si="8"/>
        <v>0</v>
      </c>
      <c r="AQ11" s="150">
        <f t="shared" si="9"/>
        <v>0</v>
      </c>
      <c r="AR11" s="152"/>
    </row>
    <row r="12" ht="21.75" customHeight="1" spans="1:44">
      <c r="A12" s="38">
        <v>5</v>
      </c>
      <c r="B12" s="39"/>
      <c r="C12" s="40"/>
      <c r="D12" s="40"/>
      <c r="E12" s="41"/>
      <c r="F12" s="36"/>
      <c r="G12" s="37"/>
      <c r="H12" s="37"/>
      <c r="I12" s="66">
        <f t="shared" si="1"/>
        <v>0</v>
      </c>
      <c r="J12" s="66"/>
      <c r="K12" s="68"/>
      <c r="L12" s="66">
        <f t="shared" si="0"/>
        <v>0</v>
      </c>
      <c r="M12" s="66"/>
      <c r="N12" s="66"/>
      <c r="O12" s="66"/>
      <c r="P12" s="66"/>
      <c r="Q12" s="66"/>
      <c r="R12" s="66"/>
      <c r="S12" s="66">
        <f t="shared" si="2"/>
        <v>0</v>
      </c>
      <c r="T12" s="92"/>
      <c r="U12" s="66"/>
      <c r="V12" s="90"/>
      <c r="W12" s="66"/>
      <c r="X12" s="91">
        <f t="shared" si="3"/>
        <v>0</v>
      </c>
      <c r="Y12" s="109">
        <f t="shared" si="4"/>
        <v>0</v>
      </c>
      <c r="Z12" s="110"/>
      <c r="AA12" s="111"/>
      <c r="AB12" s="111"/>
      <c r="AC12" s="111"/>
      <c r="AD12" s="111"/>
      <c r="AE12" s="111"/>
      <c r="AF12" s="111"/>
      <c r="AG12" s="128"/>
      <c r="AH12" s="129">
        <f t="shared" si="5"/>
        <v>0</v>
      </c>
      <c r="AI12" s="110"/>
      <c r="AJ12" s="130"/>
      <c r="AK12" s="130"/>
      <c r="AL12" s="111"/>
      <c r="AM12" s="66">
        <f t="shared" si="6"/>
        <v>0</v>
      </c>
      <c r="AN12" s="131">
        <f t="shared" si="7"/>
        <v>0</v>
      </c>
      <c r="AO12" s="148">
        <f>ROUND(MAX((AN12-3500)*{0,0.03,0.1,0.2,0.25,0.3,0.35,0.45}-{0,0,105,555,1005,2755,5505,13505}),2)</f>
        <v>0</v>
      </c>
      <c r="AP12" s="149">
        <f t="shared" si="8"/>
        <v>0</v>
      </c>
      <c r="AQ12" s="150">
        <f t="shared" si="9"/>
        <v>0</v>
      </c>
      <c r="AR12" s="152"/>
    </row>
    <row r="13" ht="21.75" customHeight="1" spans="1:44">
      <c r="A13" s="38">
        <v>6</v>
      </c>
      <c r="B13" s="39"/>
      <c r="C13" s="40"/>
      <c r="D13" s="40"/>
      <c r="E13" s="41"/>
      <c r="F13" s="36"/>
      <c r="G13" s="37"/>
      <c r="H13" s="37"/>
      <c r="I13" s="66">
        <f t="shared" si="1"/>
        <v>0</v>
      </c>
      <c r="J13" s="66"/>
      <c r="K13" s="67"/>
      <c r="L13" s="66">
        <f t="shared" si="0"/>
        <v>0</v>
      </c>
      <c r="M13" s="66"/>
      <c r="N13" s="66"/>
      <c r="O13" s="66"/>
      <c r="P13" s="66"/>
      <c r="Q13" s="66"/>
      <c r="R13" s="66"/>
      <c r="S13" s="66">
        <f t="shared" si="2"/>
        <v>0</v>
      </c>
      <c r="T13" s="92"/>
      <c r="U13" s="66"/>
      <c r="V13" s="90"/>
      <c r="W13" s="66"/>
      <c r="X13" s="91">
        <f t="shared" si="3"/>
        <v>0</v>
      </c>
      <c r="Y13" s="109">
        <f t="shared" si="4"/>
        <v>0</v>
      </c>
      <c r="Z13" s="110"/>
      <c r="AA13" s="111"/>
      <c r="AB13" s="111"/>
      <c r="AC13" s="111"/>
      <c r="AD13" s="111"/>
      <c r="AE13" s="111"/>
      <c r="AF13" s="111"/>
      <c r="AG13" s="128"/>
      <c r="AH13" s="129">
        <f t="shared" si="5"/>
        <v>0</v>
      </c>
      <c r="AI13" s="110"/>
      <c r="AJ13" s="130"/>
      <c r="AK13" s="130"/>
      <c r="AL13" s="111"/>
      <c r="AM13" s="66">
        <f t="shared" si="6"/>
        <v>0</v>
      </c>
      <c r="AN13" s="131">
        <f t="shared" si="7"/>
        <v>0</v>
      </c>
      <c r="AO13" s="148">
        <f>ROUND(MAX((AN13-3500)*{0,0.03,0.1,0.2,0.25,0.3,0.35,0.45}-{0,0,105,555,1005,2755,5505,13505}),2)</f>
        <v>0</v>
      </c>
      <c r="AP13" s="149">
        <f t="shared" si="8"/>
        <v>0</v>
      </c>
      <c r="AQ13" s="150">
        <f t="shared" si="9"/>
        <v>0</v>
      </c>
      <c r="AR13" s="152"/>
    </row>
    <row r="14" ht="21.75" customHeight="1" spans="1:44">
      <c r="A14" s="38">
        <v>7</v>
      </c>
      <c r="B14" s="39"/>
      <c r="C14" s="40"/>
      <c r="D14" s="40"/>
      <c r="E14" s="41"/>
      <c r="F14" s="36"/>
      <c r="G14" s="37"/>
      <c r="H14" s="37"/>
      <c r="I14" s="66">
        <f t="shared" si="1"/>
        <v>0</v>
      </c>
      <c r="J14" s="66"/>
      <c r="K14" s="68"/>
      <c r="L14" s="66">
        <f t="shared" si="0"/>
        <v>0</v>
      </c>
      <c r="M14" s="66"/>
      <c r="N14" s="66"/>
      <c r="O14" s="66"/>
      <c r="P14" s="66"/>
      <c r="Q14" s="66"/>
      <c r="R14" s="66"/>
      <c r="S14" s="66">
        <f t="shared" si="2"/>
        <v>0</v>
      </c>
      <c r="T14" s="90"/>
      <c r="U14" s="66"/>
      <c r="V14" s="90"/>
      <c r="W14" s="66"/>
      <c r="X14" s="91">
        <f t="shared" si="3"/>
        <v>0</v>
      </c>
      <c r="Y14" s="109">
        <f t="shared" si="4"/>
        <v>0</v>
      </c>
      <c r="Z14" s="110"/>
      <c r="AA14" s="111"/>
      <c r="AB14" s="111"/>
      <c r="AC14" s="111"/>
      <c r="AD14" s="111"/>
      <c r="AE14" s="111"/>
      <c r="AF14" s="111"/>
      <c r="AG14" s="128"/>
      <c r="AH14" s="129">
        <f t="shared" si="5"/>
        <v>0</v>
      </c>
      <c r="AI14" s="110"/>
      <c r="AJ14" s="130"/>
      <c r="AK14" s="130"/>
      <c r="AL14" s="111"/>
      <c r="AM14" s="66">
        <f t="shared" si="6"/>
        <v>0</v>
      </c>
      <c r="AN14" s="131">
        <f t="shared" si="7"/>
        <v>0</v>
      </c>
      <c r="AO14" s="148">
        <f>ROUND(MAX((AN14-3500)*{0,0.03,0.1,0.2,0.25,0.3,0.35,0.45}-{0,0,105,555,1005,2755,5505,13505}),2)</f>
        <v>0</v>
      </c>
      <c r="AP14" s="149">
        <f t="shared" si="8"/>
        <v>0</v>
      </c>
      <c r="AQ14" s="150">
        <f t="shared" si="9"/>
        <v>0</v>
      </c>
      <c r="AR14" s="152"/>
    </row>
    <row r="15" ht="21.75" customHeight="1" spans="1:44">
      <c r="A15" s="38">
        <v>8</v>
      </c>
      <c r="B15" s="39"/>
      <c r="C15" s="40"/>
      <c r="D15" s="40"/>
      <c r="E15" s="41"/>
      <c r="F15" s="36"/>
      <c r="G15" s="37"/>
      <c r="H15" s="37"/>
      <c r="I15" s="66">
        <f t="shared" si="1"/>
        <v>0</v>
      </c>
      <c r="J15" s="66"/>
      <c r="K15" s="67"/>
      <c r="L15" s="66">
        <f t="shared" si="0"/>
        <v>0</v>
      </c>
      <c r="M15" s="66"/>
      <c r="N15" s="66"/>
      <c r="O15" s="66"/>
      <c r="P15" s="66"/>
      <c r="Q15" s="66"/>
      <c r="R15" s="66"/>
      <c r="S15" s="66">
        <f t="shared" si="2"/>
        <v>0</v>
      </c>
      <c r="T15" s="92"/>
      <c r="U15" s="66"/>
      <c r="V15" s="90"/>
      <c r="W15" s="66"/>
      <c r="X15" s="91">
        <f t="shared" si="3"/>
        <v>0</v>
      </c>
      <c r="Y15" s="109">
        <f t="shared" si="4"/>
        <v>0</v>
      </c>
      <c r="Z15" s="110"/>
      <c r="AA15" s="111"/>
      <c r="AB15" s="111"/>
      <c r="AC15" s="111"/>
      <c r="AD15" s="111"/>
      <c r="AE15" s="111"/>
      <c r="AF15" s="111"/>
      <c r="AG15" s="128"/>
      <c r="AH15" s="129">
        <f t="shared" si="5"/>
        <v>0</v>
      </c>
      <c r="AI15" s="110"/>
      <c r="AJ15" s="130"/>
      <c r="AK15" s="130"/>
      <c r="AL15" s="111"/>
      <c r="AM15" s="66">
        <f t="shared" si="6"/>
        <v>0</v>
      </c>
      <c r="AN15" s="131">
        <f t="shared" si="7"/>
        <v>0</v>
      </c>
      <c r="AO15" s="148">
        <f>ROUND(MAX((AN15-3500)*{0,0.03,0.1,0.2,0.25,0.3,0.35,0.45}-{0,0,105,555,1005,2755,5505,13505}),2)</f>
        <v>0</v>
      </c>
      <c r="AP15" s="149">
        <f t="shared" si="8"/>
        <v>0</v>
      </c>
      <c r="AQ15" s="150">
        <f t="shared" si="9"/>
        <v>0</v>
      </c>
      <c r="AR15" s="152"/>
    </row>
    <row r="16" ht="21.75" customHeight="1" spans="1:44">
      <c r="A16" s="38">
        <v>9</v>
      </c>
      <c r="B16" s="39"/>
      <c r="C16" s="40"/>
      <c r="D16" s="40"/>
      <c r="E16" s="41"/>
      <c r="F16" s="36"/>
      <c r="G16" s="37"/>
      <c r="H16" s="37"/>
      <c r="I16" s="66">
        <f t="shared" si="1"/>
        <v>0</v>
      </c>
      <c r="J16" s="66"/>
      <c r="K16" s="68"/>
      <c r="L16" s="66">
        <f t="shared" si="0"/>
        <v>0</v>
      </c>
      <c r="M16" s="66"/>
      <c r="N16" s="66"/>
      <c r="O16" s="66"/>
      <c r="P16" s="66"/>
      <c r="Q16" s="66"/>
      <c r="R16" s="66"/>
      <c r="S16" s="66">
        <f t="shared" si="2"/>
        <v>0</v>
      </c>
      <c r="T16" s="92"/>
      <c r="U16" s="66"/>
      <c r="V16" s="90"/>
      <c r="W16" s="66"/>
      <c r="X16" s="91">
        <f t="shared" si="3"/>
        <v>0</v>
      </c>
      <c r="Y16" s="109">
        <f t="shared" si="4"/>
        <v>0</v>
      </c>
      <c r="Z16" s="110"/>
      <c r="AA16" s="111"/>
      <c r="AB16" s="111"/>
      <c r="AC16" s="111"/>
      <c r="AD16" s="111"/>
      <c r="AE16" s="111"/>
      <c r="AF16" s="111"/>
      <c r="AG16" s="128"/>
      <c r="AH16" s="129">
        <f t="shared" si="5"/>
        <v>0</v>
      </c>
      <c r="AI16" s="110"/>
      <c r="AJ16" s="130"/>
      <c r="AK16" s="130"/>
      <c r="AL16" s="111"/>
      <c r="AM16" s="66">
        <f t="shared" si="6"/>
        <v>0</v>
      </c>
      <c r="AN16" s="131">
        <f t="shared" si="7"/>
        <v>0</v>
      </c>
      <c r="AO16" s="148">
        <f>ROUND(MAX((AN16-3500)*{0,0.03,0.1,0.2,0.25,0.3,0.35,0.45}-{0,0,105,555,1005,2755,5505,13505}),2)</f>
        <v>0</v>
      </c>
      <c r="AP16" s="149">
        <f t="shared" si="8"/>
        <v>0</v>
      </c>
      <c r="AQ16" s="150">
        <f t="shared" si="9"/>
        <v>0</v>
      </c>
      <c r="AR16" s="153"/>
    </row>
    <row r="17" ht="21.75" customHeight="1" spans="1:44">
      <c r="A17" s="38">
        <v>10</v>
      </c>
      <c r="B17" s="39"/>
      <c r="C17" s="40"/>
      <c r="D17" s="40"/>
      <c r="E17" s="41"/>
      <c r="F17" s="36"/>
      <c r="G17" s="37"/>
      <c r="H17" s="37"/>
      <c r="I17" s="66">
        <f t="shared" si="1"/>
        <v>0</v>
      </c>
      <c r="J17" s="66"/>
      <c r="K17" s="67"/>
      <c r="L17" s="66">
        <f t="shared" si="0"/>
        <v>0</v>
      </c>
      <c r="M17" s="66"/>
      <c r="N17" s="66"/>
      <c r="O17" s="66"/>
      <c r="P17" s="66"/>
      <c r="Q17" s="66"/>
      <c r="R17" s="66"/>
      <c r="S17" s="66">
        <f t="shared" si="2"/>
        <v>0</v>
      </c>
      <c r="T17" s="90"/>
      <c r="U17" s="66"/>
      <c r="V17" s="90"/>
      <c r="W17" s="66"/>
      <c r="X17" s="91">
        <f t="shared" si="3"/>
        <v>0</v>
      </c>
      <c r="Y17" s="109">
        <f t="shared" si="4"/>
        <v>0</v>
      </c>
      <c r="Z17" s="110"/>
      <c r="AA17" s="111"/>
      <c r="AB17" s="111"/>
      <c r="AC17" s="111"/>
      <c r="AD17" s="111"/>
      <c r="AE17" s="111"/>
      <c r="AF17" s="111"/>
      <c r="AG17" s="128"/>
      <c r="AH17" s="129">
        <f t="shared" si="5"/>
        <v>0</v>
      </c>
      <c r="AI17" s="110"/>
      <c r="AJ17" s="130"/>
      <c r="AK17" s="130"/>
      <c r="AL17" s="111"/>
      <c r="AM17" s="66">
        <f t="shared" si="6"/>
        <v>0</v>
      </c>
      <c r="AN17" s="131">
        <f t="shared" si="7"/>
        <v>0</v>
      </c>
      <c r="AO17" s="148">
        <f>ROUND(MAX((AN17-3500)*{0,0.03,0.1,0.2,0.25,0.3,0.35,0.45}-{0,0,105,555,1005,2755,5505,13505}),2)</f>
        <v>0</v>
      </c>
      <c r="AP17" s="149">
        <f t="shared" si="8"/>
        <v>0</v>
      </c>
      <c r="AQ17" s="150">
        <f t="shared" si="9"/>
        <v>0</v>
      </c>
      <c r="AR17" s="153"/>
    </row>
    <row r="18" ht="21.75" customHeight="1" spans="1:44">
      <c r="A18" s="38">
        <v>11</v>
      </c>
      <c r="B18" s="39"/>
      <c r="C18" s="40"/>
      <c r="D18" s="40"/>
      <c r="E18" s="41"/>
      <c r="F18" s="36"/>
      <c r="G18" s="37"/>
      <c r="H18" s="37"/>
      <c r="I18" s="66">
        <f t="shared" si="1"/>
        <v>0</v>
      </c>
      <c r="J18" s="66"/>
      <c r="K18" s="68"/>
      <c r="L18" s="66">
        <f t="shared" si="0"/>
        <v>0</v>
      </c>
      <c r="M18" s="66"/>
      <c r="N18" s="66"/>
      <c r="O18" s="66"/>
      <c r="P18" s="66"/>
      <c r="Q18" s="66"/>
      <c r="R18" s="66"/>
      <c r="S18" s="66">
        <f t="shared" si="2"/>
        <v>0</v>
      </c>
      <c r="T18" s="92"/>
      <c r="U18" s="66"/>
      <c r="V18" s="90"/>
      <c r="W18" s="66"/>
      <c r="X18" s="91">
        <f t="shared" si="3"/>
        <v>0</v>
      </c>
      <c r="Y18" s="109">
        <f t="shared" si="4"/>
        <v>0</v>
      </c>
      <c r="Z18" s="110"/>
      <c r="AA18" s="111"/>
      <c r="AB18" s="111"/>
      <c r="AC18" s="111"/>
      <c r="AD18" s="111"/>
      <c r="AE18" s="111"/>
      <c r="AF18" s="111"/>
      <c r="AG18" s="128"/>
      <c r="AH18" s="129">
        <f t="shared" si="5"/>
        <v>0</v>
      </c>
      <c r="AI18" s="110"/>
      <c r="AJ18" s="130"/>
      <c r="AK18" s="130"/>
      <c r="AL18" s="111"/>
      <c r="AM18" s="66">
        <f t="shared" si="6"/>
        <v>0</v>
      </c>
      <c r="AN18" s="131">
        <f t="shared" si="7"/>
        <v>0</v>
      </c>
      <c r="AO18" s="148">
        <f>ROUND(MAX((AN18-3500)*{0,0.03,0.1,0.2,0.25,0.3,0.35,0.45}-{0,0,105,555,1005,2755,5505,13505}),2)</f>
        <v>0</v>
      </c>
      <c r="AP18" s="149">
        <f t="shared" si="8"/>
        <v>0</v>
      </c>
      <c r="AQ18" s="150">
        <f t="shared" si="9"/>
        <v>0</v>
      </c>
      <c r="AR18" s="153"/>
    </row>
    <row r="19" ht="21.75" customHeight="1" spans="1:44">
      <c r="A19" s="38">
        <v>12</v>
      </c>
      <c r="B19" s="39"/>
      <c r="C19" s="40"/>
      <c r="D19" s="40"/>
      <c r="E19" s="41"/>
      <c r="F19" s="36"/>
      <c r="G19" s="37"/>
      <c r="H19" s="37"/>
      <c r="I19" s="66">
        <f t="shared" si="1"/>
        <v>0</v>
      </c>
      <c r="J19" s="66"/>
      <c r="K19" s="67"/>
      <c r="L19" s="66">
        <f t="shared" si="0"/>
        <v>0</v>
      </c>
      <c r="M19" s="66"/>
      <c r="N19" s="66"/>
      <c r="O19" s="66"/>
      <c r="P19" s="66"/>
      <c r="Q19" s="66"/>
      <c r="R19" s="66"/>
      <c r="S19" s="66">
        <f t="shared" si="2"/>
        <v>0</v>
      </c>
      <c r="T19" s="92"/>
      <c r="U19" s="66"/>
      <c r="V19" s="90"/>
      <c r="W19" s="66"/>
      <c r="X19" s="91">
        <f t="shared" si="3"/>
        <v>0</v>
      </c>
      <c r="Y19" s="109">
        <f t="shared" si="4"/>
        <v>0</v>
      </c>
      <c r="Z19" s="110"/>
      <c r="AA19" s="111"/>
      <c r="AB19" s="111"/>
      <c r="AC19" s="111"/>
      <c r="AD19" s="111"/>
      <c r="AE19" s="111"/>
      <c r="AF19" s="111"/>
      <c r="AG19" s="128"/>
      <c r="AH19" s="129">
        <f t="shared" si="5"/>
        <v>0</v>
      </c>
      <c r="AI19" s="110"/>
      <c r="AJ19" s="130"/>
      <c r="AK19" s="130"/>
      <c r="AL19" s="111"/>
      <c r="AM19" s="66">
        <f t="shared" si="6"/>
        <v>0</v>
      </c>
      <c r="AN19" s="131">
        <f t="shared" si="7"/>
        <v>0</v>
      </c>
      <c r="AO19" s="148">
        <f>ROUND(MAX((AN19-3500)*{0,0.03,0.1,0.2,0.25,0.3,0.35,0.45}-{0,0,105,555,1005,2755,5505,13505}),2)</f>
        <v>0</v>
      </c>
      <c r="AP19" s="149">
        <f t="shared" si="8"/>
        <v>0</v>
      </c>
      <c r="AQ19" s="150">
        <f t="shared" si="9"/>
        <v>0</v>
      </c>
      <c r="AR19" s="153"/>
    </row>
    <row r="20" ht="21.75" customHeight="1" spans="1:44">
      <c r="A20" s="38">
        <v>13</v>
      </c>
      <c r="B20" s="39"/>
      <c r="C20" s="40"/>
      <c r="D20" s="40"/>
      <c r="E20" s="41"/>
      <c r="F20" s="36"/>
      <c r="G20" s="37"/>
      <c r="H20" s="37"/>
      <c r="I20" s="66">
        <f t="shared" si="1"/>
        <v>0</v>
      </c>
      <c r="J20" s="66"/>
      <c r="K20" s="68"/>
      <c r="L20" s="66">
        <f t="shared" si="0"/>
        <v>0</v>
      </c>
      <c r="M20" s="66"/>
      <c r="N20" s="66"/>
      <c r="O20" s="66"/>
      <c r="P20" s="66"/>
      <c r="Q20" s="66"/>
      <c r="R20" s="66"/>
      <c r="S20" s="66">
        <f t="shared" si="2"/>
        <v>0</v>
      </c>
      <c r="T20" s="90"/>
      <c r="U20" s="66"/>
      <c r="V20" s="90"/>
      <c r="W20" s="66"/>
      <c r="X20" s="91">
        <f t="shared" si="3"/>
        <v>0</v>
      </c>
      <c r="Y20" s="109">
        <f t="shared" si="4"/>
        <v>0</v>
      </c>
      <c r="Z20" s="110"/>
      <c r="AA20" s="111"/>
      <c r="AB20" s="111"/>
      <c r="AC20" s="111"/>
      <c r="AD20" s="111"/>
      <c r="AE20" s="111"/>
      <c r="AF20" s="111"/>
      <c r="AG20" s="128"/>
      <c r="AH20" s="129">
        <f t="shared" si="5"/>
        <v>0</v>
      </c>
      <c r="AI20" s="110"/>
      <c r="AJ20" s="130"/>
      <c r="AK20" s="130"/>
      <c r="AL20" s="111"/>
      <c r="AM20" s="66">
        <f t="shared" si="6"/>
        <v>0</v>
      </c>
      <c r="AN20" s="131">
        <f t="shared" si="7"/>
        <v>0</v>
      </c>
      <c r="AO20" s="148">
        <f>ROUND(MAX((AN20-3500)*{0,0.03,0.1,0.2,0.25,0.3,0.35,0.45}-{0,0,105,555,1005,2755,5505,13505}),2)</f>
        <v>0</v>
      </c>
      <c r="AP20" s="149">
        <f t="shared" si="8"/>
        <v>0</v>
      </c>
      <c r="AQ20" s="150">
        <f t="shared" si="9"/>
        <v>0</v>
      </c>
      <c r="AR20" s="153"/>
    </row>
    <row r="21" ht="21.75" customHeight="1" spans="1:44">
      <c r="A21" s="38">
        <v>14</v>
      </c>
      <c r="B21" s="39"/>
      <c r="C21" s="40"/>
      <c r="D21" s="40"/>
      <c r="E21" s="41"/>
      <c r="F21" s="36"/>
      <c r="G21" s="37"/>
      <c r="H21" s="37"/>
      <c r="I21" s="66">
        <f t="shared" si="1"/>
        <v>0</v>
      </c>
      <c r="J21" s="66"/>
      <c r="K21" s="67"/>
      <c r="L21" s="66">
        <f t="shared" si="0"/>
        <v>0</v>
      </c>
      <c r="M21" s="66"/>
      <c r="N21" s="66"/>
      <c r="O21" s="66"/>
      <c r="P21" s="66"/>
      <c r="Q21" s="66"/>
      <c r="R21" s="66"/>
      <c r="S21" s="66">
        <f t="shared" si="2"/>
        <v>0</v>
      </c>
      <c r="T21" s="92"/>
      <c r="U21" s="66"/>
      <c r="V21" s="90"/>
      <c r="W21" s="66"/>
      <c r="X21" s="91">
        <f t="shared" si="3"/>
        <v>0</v>
      </c>
      <c r="Y21" s="109">
        <f t="shared" si="4"/>
        <v>0</v>
      </c>
      <c r="Z21" s="110"/>
      <c r="AA21" s="111"/>
      <c r="AB21" s="111"/>
      <c r="AC21" s="111"/>
      <c r="AD21" s="111"/>
      <c r="AE21" s="111"/>
      <c r="AF21" s="111"/>
      <c r="AG21" s="128"/>
      <c r="AH21" s="129">
        <f t="shared" si="5"/>
        <v>0</v>
      </c>
      <c r="AI21" s="110"/>
      <c r="AJ21" s="130"/>
      <c r="AK21" s="130"/>
      <c r="AL21" s="111"/>
      <c r="AM21" s="66">
        <f t="shared" si="6"/>
        <v>0</v>
      </c>
      <c r="AN21" s="131">
        <f t="shared" si="7"/>
        <v>0</v>
      </c>
      <c r="AO21" s="148">
        <f>ROUND(MAX((AN21-3500)*{0,0.03,0.1,0.2,0.25,0.3,0.35,0.45}-{0,0,105,555,1005,2755,5505,13505}),2)</f>
        <v>0</v>
      </c>
      <c r="AP21" s="149">
        <f t="shared" si="8"/>
        <v>0</v>
      </c>
      <c r="AQ21" s="150">
        <f t="shared" si="9"/>
        <v>0</v>
      </c>
      <c r="AR21" s="153"/>
    </row>
    <row r="22" ht="21.75" customHeight="1" spans="1:44">
      <c r="A22" s="38">
        <v>15</v>
      </c>
      <c r="B22" s="39"/>
      <c r="C22" s="40"/>
      <c r="D22" s="40"/>
      <c r="E22" s="41"/>
      <c r="F22" s="36"/>
      <c r="G22" s="37"/>
      <c r="H22" s="37"/>
      <c r="I22" s="66">
        <f t="shared" si="1"/>
        <v>0</v>
      </c>
      <c r="J22" s="66"/>
      <c r="K22" s="68"/>
      <c r="L22" s="66">
        <f t="shared" si="0"/>
        <v>0</v>
      </c>
      <c r="M22" s="66"/>
      <c r="N22" s="66"/>
      <c r="O22" s="66"/>
      <c r="P22" s="66"/>
      <c r="Q22" s="66"/>
      <c r="R22" s="66"/>
      <c r="S22" s="66">
        <f t="shared" si="2"/>
        <v>0</v>
      </c>
      <c r="T22" s="92"/>
      <c r="U22" s="66"/>
      <c r="V22" s="90"/>
      <c r="W22" s="66"/>
      <c r="X22" s="91">
        <f t="shared" si="3"/>
        <v>0</v>
      </c>
      <c r="Y22" s="109">
        <f t="shared" si="4"/>
        <v>0</v>
      </c>
      <c r="Z22" s="110"/>
      <c r="AA22" s="111"/>
      <c r="AB22" s="111"/>
      <c r="AC22" s="111"/>
      <c r="AD22" s="111"/>
      <c r="AE22" s="111"/>
      <c r="AF22" s="111"/>
      <c r="AG22" s="128"/>
      <c r="AH22" s="129">
        <f t="shared" si="5"/>
        <v>0</v>
      </c>
      <c r="AI22" s="110"/>
      <c r="AJ22" s="130"/>
      <c r="AK22" s="130"/>
      <c r="AL22" s="111"/>
      <c r="AM22" s="66">
        <f t="shared" si="6"/>
        <v>0</v>
      </c>
      <c r="AN22" s="131">
        <f t="shared" si="7"/>
        <v>0</v>
      </c>
      <c r="AO22" s="148">
        <f>ROUND(MAX((AN22-3500)*{0,0.03,0.1,0.2,0.25,0.3,0.35,0.45}-{0,0,105,555,1005,2755,5505,13505}),2)</f>
        <v>0</v>
      </c>
      <c r="AP22" s="149">
        <f t="shared" si="8"/>
        <v>0</v>
      </c>
      <c r="AQ22" s="150">
        <f t="shared" si="9"/>
        <v>0</v>
      </c>
      <c r="AR22" s="153"/>
    </row>
    <row r="23" ht="21.75" customHeight="1" spans="1:44">
      <c r="A23" s="38">
        <v>16</v>
      </c>
      <c r="B23" s="39"/>
      <c r="C23" s="40"/>
      <c r="D23" s="40"/>
      <c r="E23" s="41"/>
      <c r="F23" s="36"/>
      <c r="G23" s="37"/>
      <c r="H23" s="37"/>
      <c r="I23" s="66">
        <f t="shared" si="1"/>
        <v>0</v>
      </c>
      <c r="J23" s="66"/>
      <c r="K23" s="67"/>
      <c r="L23" s="66">
        <f t="shared" si="0"/>
        <v>0</v>
      </c>
      <c r="M23" s="66"/>
      <c r="N23" s="66"/>
      <c r="O23" s="66"/>
      <c r="P23" s="66"/>
      <c r="Q23" s="66"/>
      <c r="R23" s="66"/>
      <c r="S23" s="66">
        <f t="shared" si="2"/>
        <v>0</v>
      </c>
      <c r="T23" s="90"/>
      <c r="U23" s="66"/>
      <c r="V23" s="90"/>
      <c r="W23" s="66"/>
      <c r="X23" s="91">
        <f t="shared" si="3"/>
        <v>0</v>
      </c>
      <c r="Y23" s="109">
        <f t="shared" si="4"/>
        <v>0</v>
      </c>
      <c r="Z23" s="110"/>
      <c r="AA23" s="111"/>
      <c r="AB23" s="111"/>
      <c r="AC23" s="111"/>
      <c r="AD23" s="111"/>
      <c r="AE23" s="111"/>
      <c r="AF23" s="111"/>
      <c r="AG23" s="128"/>
      <c r="AH23" s="129">
        <f t="shared" si="5"/>
        <v>0</v>
      </c>
      <c r="AI23" s="110"/>
      <c r="AJ23" s="130"/>
      <c r="AK23" s="130"/>
      <c r="AL23" s="111"/>
      <c r="AM23" s="66">
        <f t="shared" si="6"/>
        <v>0</v>
      </c>
      <c r="AN23" s="131">
        <f t="shared" si="7"/>
        <v>0</v>
      </c>
      <c r="AO23" s="148">
        <f>ROUND(MAX((AN23-3500)*{0,0.03,0.1,0.2,0.25,0.3,0.35,0.45}-{0,0,105,555,1005,2755,5505,13505}),2)</f>
        <v>0</v>
      </c>
      <c r="AP23" s="149">
        <f t="shared" si="8"/>
        <v>0</v>
      </c>
      <c r="AQ23" s="150">
        <f t="shared" si="9"/>
        <v>0</v>
      </c>
      <c r="AR23" s="153"/>
    </row>
    <row r="24" ht="21.75" customHeight="1" spans="1:44">
      <c r="A24" s="38">
        <v>17</v>
      </c>
      <c r="B24" s="39"/>
      <c r="C24" s="40"/>
      <c r="D24" s="40"/>
      <c r="E24" s="41"/>
      <c r="F24" s="36"/>
      <c r="G24" s="37"/>
      <c r="H24" s="37"/>
      <c r="I24" s="66">
        <f t="shared" si="1"/>
        <v>0</v>
      </c>
      <c r="J24" s="66"/>
      <c r="K24" s="68"/>
      <c r="L24" s="66">
        <f t="shared" si="0"/>
        <v>0</v>
      </c>
      <c r="M24" s="66"/>
      <c r="N24" s="66"/>
      <c r="O24" s="66"/>
      <c r="P24" s="66"/>
      <c r="Q24" s="66"/>
      <c r="R24" s="66"/>
      <c r="S24" s="66">
        <f t="shared" si="2"/>
        <v>0</v>
      </c>
      <c r="T24" s="92"/>
      <c r="U24" s="66"/>
      <c r="V24" s="90"/>
      <c r="W24" s="66"/>
      <c r="X24" s="91">
        <f t="shared" si="3"/>
        <v>0</v>
      </c>
      <c r="Y24" s="109">
        <f t="shared" si="4"/>
        <v>0</v>
      </c>
      <c r="Z24" s="110"/>
      <c r="AA24" s="111"/>
      <c r="AB24" s="111"/>
      <c r="AC24" s="111"/>
      <c r="AD24" s="111"/>
      <c r="AE24" s="111"/>
      <c r="AF24" s="111"/>
      <c r="AG24" s="128"/>
      <c r="AH24" s="129">
        <f t="shared" si="5"/>
        <v>0</v>
      </c>
      <c r="AI24" s="110"/>
      <c r="AJ24" s="130"/>
      <c r="AK24" s="130"/>
      <c r="AL24" s="111"/>
      <c r="AM24" s="66">
        <f t="shared" si="6"/>
        <v>0</v>
      </c>
      <c r="AN24" s="131">
        <f t="shared" si="7"/>
        <v>0</v>
      </c>
      <c r="AO24" s="148">
        <f>ROUND(MAX((AN24-3500)*{0,0.03,0.1,0.2,0.25,0.3,0.35,0.45}-{0,0,105,555,1005,2755,5505,13505}),2)</f>
        <v>0</v>
      </c>
      <c r="AP24" s="149">
        <f t="shared" si="8"/>
        <v>0</v>
      </c>
      <c r="AQ24" s="150">
        <f t="shared" si="9"/>
        <v>0</v>
      </c>
      <c r="AR24" s="153"/>
    </row>
    <row r="25" ht="21.75" customHeight="1" spans="1:44">
      <c r="A25" s="38">
        <v>18</v>
      </c>
      <c r="B25" s="39"/>
      <c r="C25" s="40"/>
      <c r="D25" s="40"/>
      <c r="E25" s="41"/>
      <c r="F25" s="36"/>
      <c r="G25" s="37"/>
      <c r="H25" s="37"/>
      <c r="I25" s="66">
        <f t="shared" si="1"/>
        <v>0</v>
      </c>
      <c r="J25" s="66"/>
      <c r="K25" s="67"/>
      <c r="L25" s="66">
        <f t="shared" si="0"/>
        <v>0</v>
      </c>
      <c r="M25" s="66"/>
      <c r="N25" s="66"/>
      <c r="O25" s="66"/>
      <c r="P25" s="66"/>
      <c r="Q25" s="66"/>
      <c r="R25" s="66"/>
      <c r="S25" s="66">
        <f t="shared" si="2"/>
        <v>0</v>
      </c>
      <c r="T25" s="92"/>
      <c r="U25" s="66"/>
      <c r="V25" s="90"/>
      <c r="W25" s="66"/>
      <c r="X25" s="91">
        <f t="shared" si="3"/>
        <v>0</v>
      </c>
      <c r="Y25" s="109">
        <f t="shared" si="4"/>
        <v>0</v>
      </c>
      <c r="Z25" s="110"/>
      <c r="AA25" s="111"/>
      <c r="AB25" s="111"/>
      <c r="AC25" s="111"/>
      <c r="AD25" s="111"/>
      <c r="AE25" s="111"/>
      <c r="AF25" s="111"/>
      <c r="AG25" s="128"/>
      <c r="AH25" s="129">
        <f t="shared" si="5"/>
        <v>0</v>
      </c>
      <c r="AI25" s="110"/>
      <c r="AJ25" s="130"/>
      <c r="AK25" s="130"/>
      <c r="AL25" s="111"/>
      <c r="AM25" s="66">
        <f t="shared" si="6"/>
        <v>0</v>
      </c>
      <c r="AN25" s="131">
        <f t="shared" si="7"/>
        <v>0</v>
      </c>
      <c r="AO25" s="148">
        <f>ROUND(MAX((AN25-3500)*{0,0.03,0.1,0.2,0.25,0.3,0.35,0.45}-{0,0,105,555,1005,2755,5505,13505}),2)</f>
        <v>0</v>
      </c>
      <c r="AP25" s="149">
        <f t="shared" si="8"/>
        <v>0</v>
      </c>
      <c r="AQ25" s="150">
        <f t="shared" si="9"/>
        <v>0</v>
      </c>
      <c r="AR25" s="153"/>
    </row>
    <row r="26" ht="21.75" customHeight="1" spans="1:44">
      <c r="A26" s="38">
        <v>19</v>
      </c>
      <c r="B26" s="39"/>
      <c r="C26" s="40"/>
      <c r="D26" s="40"/>
      <c r="E26" s="41"/>
      <c r="F26" s="36"/>
      <c r="G26" s="37"/>
      <c r="H26" s="37"/>
      <c r="I26" s="66">
        <f t="shared" si="1"/>
        <v>0</v>
      </c>
      <c r="J26" s="66"/>
      <c r="K26" s="68"/>
      <c r="L26" s="66">
        <f t="shared" si="0"/>
        <v>0</v>
      </c>
      <c r="M26" s="66"/>
      <c r="N26" s="66"/>
      <c r="O26" s="66"/>
      <c r="P26" s="66"/>
      <c r="Q26" s="66"/>
      <c r="R26" s="66"/>
      <c r="S26" s="66">
        <f t="shared" si="2"/>
        <v>0</v>
      </c>
      <c r="T26" s="90"/>
      <c r="U26" s="66"/>
      <c r="V26" s="90"/>
      <c r="W26" s="66"/>
      <c r="X26" s="91">
        <f t="shared" si="3"/>
        <v>0</v>
      </c>
      <c r="Y26" s="109">
        <f t="shared" si="4"/>
        <v>0</v>
      </c>
      <c r="Z26" s="110"/>
      <c r="AA26" s="111"/>
      <c r="AB26" s="111"/>
      <c r="AC26" s="111"/>
      <c r="AD26" s="111"/>
      <c r="AE26" s="111"/>
      <c r="AF26" s="111"/>
      <c r="AG26" s="128"/>
      <c r="AH26" s="129">
        <f t="shared" si="5"/>
        <v>0</v>
      </c>
      <c r="AI26" s="110"/>
      <c r="AJ26" s="130"/>
      <c r="AK26" s="130"/>
      <c r="AL26" s="111"/>
      <c r="AM26" s="66">
        <f t="shared" si="6"/>
        <v>0</v>
      </c>
      <c r="AN26" s="131">
        <f t="shared" si="7"/>
        <v>0</v>
      </c>
      <c r="AO26" s="148">
        <f>ROUND(MAX((AN26-3500)*{0,0.03,0.1,0.2,0.25,0.3,0.35,0.45}-{0,0,105,555,1005,2755,5505,13505}),2)</f>
        <v>0</v>
      </c>
      <c r="AP26" s="149">
        <f t="shared" si="8"/>
        <v>0</v>
      </c>
      <c r="AQ26" s="150">
        <f t="shared" si="9"/>
        <v>0</v>
      </c>
      <c r="AR26" s="153"/>
    </row>
    <row r="27" ht="21.75" customHeight="1" spans="1:44">
      <c r="A27" s="42">
        <v>20</v>
      </c>
      <c r="B27" s="43"/>
      <c r="C27" s="44"/>
      <c r="D27" s="44"/>
      <c r="E27" s="45"/>
      <c r="F27" s="36"/>
      <c r="G27" s="37"/>
      <c r="H27" s="37"/>
      <c r="I27" s="66">
        <f t="shared" si="1"/>
        <v>0</v>
      </c>
      <c r="J27" s="66"/>
      <c r="K27" s="67"/>
      <c r="L27" s="66">
        <f t="shared" si="0"/>
        <v>0</v>
      </c>
      <c r="M27" s="66"/>
      <c r="N27" s="66"/>
      <c r="O27" s="66"/>
      <c r="P27" s="66"/>
      <c r="Q27" s="66"/>
      <c r="R27" s="66"/>
      <c r="S27" s="66">
        <f t="shared" si="2"/>
        <v>0</v>
      </c>
      <c r="T27" s="92"/>
      <c r="U27" s="66"/>
      <c r="V27" s="90"/>
      <c r="W27" s="66"/>
      <c r="X27" s="91">
        <f t="shared" si="3"/>
        <v>0</v>
      </c>
      <c r="Y27" s="109">
        <f t="shared" si="4"/>
        <v>0</v>
      </c>
      <c r="Z27" s="110"/>
      <c r="AA27" s="111"/>
      <c r="AB27" s="111"/>
      <c r="AC27" s="111"/>
      <c r="AD27" s="111"/>
      <c r="AE27" s="111"/>
      <c r="AF27" s="111"/>
      <c r="AG27" s="128"/>
      <c r="AH27" s="129">
        <f t="shared" si="5"/>
        <v>0</v>
      </c>
      <c r="AI27" s="110"/>
      <c r="AJ27" s="130"/>
      <c r="AK27" s="130"/>
      <c r="AL27" s="111"/>
      <c r="AM27" s="66">
        <f t="shared" si="6"/>
        <v>0</v>
      </c>
      <c r="AN27" s="131">
        <f t="shared" si="7"/>
        <v>0</v>
      </c>
      <c r="AO27" s="148">
        <f>ROUND(MAX((AN27-3500)*{0,0.03,0.1,0.2,0.25,0.3,0.35,0.45}-{0,0,105,555,1005,2755,5505,13505}),2)</f>
        <v>0</v>
      </c>
      <c r="AP27" s="149">
        <f t="shared" si="8"/>
        <v>0</v>
      </c>
      <c r="AQ27" s="150">
        <f t="shared" si="9"/>
        <v>0</v>
      </c>
      <c r="AR27" s="153"/>
    </row>
    <row r="28" ht="20.4" spans="1:44">
      <c r="A28" s="46" t="s">
        <v>58</v>
      </c>
      <c r="B28" s="47"/>
      <c r="C28" s="47"/>
      <c r="D28" s="47"/>
      <c r="E28" s="48"/>
      <c r="F28" s="49">
        <f>SUM(F8:F27)</f>
        <v>17000</v>
      </c>
      <c r="G28" s="50">
        <f>SUM(G8:G27)</f>
        <v>6000</v>
      </c>
      <c r="H28" s="50">
        <f>SUM(H8:H27)</f>
        <v>600</v>
      </c>
      <c r="I28" s="50">
        <f>SUM(I8:I27)</f>
        <v>23600</v>
      </c>
      <c r="J28" s="50">
        <f>SUM(J8:J27)</f>
        <v>12000</v>
      </c>
      <c r="K28" s="69"/>
      <c r="L28" s="50">
        <f>SUM(L8:L27)</f>
        <v>12100</v>
      </c>
      <c r="M28" s="50">
        <f t="shared" ref="M28:R28" si="10">SUM(M8:M27)</f>
        <v>3200</v>
      </c>
      <c r="N28" s="50">
        <f t="shared" si="10"/>
        <v>1500</v>
      </c>
      <c r="O28" s="50">
        <f t="shared" si="10"/>
        <v>1300</v>
      </c>
      <c r="P28" s="50">
        <f t="shared" si="10"/>
        <v>6000</v>
      </c>
      <c r="Q28" s="50">
        <f t="shared" si="10"/>
        <v>0</v>
      </c>
      <c r="R28" s="50">
        <f t="shared" si="10"/>
        <v>0</v>
      </c>
      <c r="S28" s="50">
        <f>SUM(S8:S27)</f>
        <v>12000</v>
      </c>
      <c r="T28" s="50">
        <f>SUM(T8:T27)</f>
        <v>1.5</v>
      </c>
      <c r="U28" s="93"/>
      <c r="V28" s="50">
        <f>SUM(V8:V27)</f>
        <v>3.5</v>
      </c>
      <c r="W28" s="94"/>
      <c r="X28" s="50">
        <f t="shared" ref="X28:AB28" si="11">SUM(X8:X27)</f>
        <v>1020</v>
      </c>
      <c r="Y28" s="112">
        <f t="shared" si="11"/>
        <v>48720</v>
      </c>
      <c r="Z28" s="113">
        <f t="shared" si="11"/>
        <v>1</v>
      </c>
      <c r="AA28" s="93"/>
      <c r="AB28" s="50">
        <f t="shared" si="11"/>
        <v>1</v>
      </c>
      <c r="AC28" s="94"/>
      <c r="AD28" s="50">
        <f>SUM(AD8:AD27)</f>
        <v>0</v>
      </c>
      <c r="AE28" s="94"/>
      <c r="AF28" s="50">
        <f>SUM(AF8:AF27)</f>
        <v>0</v>
      </c>
      <c r="AG28" s="50">
        <f>SUM(AG8:AG27)</f>
        <v>0</v>
      </c>
      <c r="AH28" s="112">
        <f>SUM(AH8:AH27)</f>
        <v>170</v>
      </c>
      <c r="AI28" s="113">
        <f>SUM(AI8:AI27)</f>
        <v>2400</v>
      </c>
      <c r="AJ28" s="50">
        <f t="shared" ref="AJ28:AQ28" si="12">SUM(AJ8:AJ27)</f>
        <v>600</v>
      </c>
      <c r="AK28" s="50">
        <f t="shared" si="12"/>
        <v>300</v>
      </c>
      <c r="AL28" s="50">
        <f t="shared" si="12"/>
        <v>1700</v>
      </c>
      <c r="AM28" s="50">
        <f t="shared" si="12"/>
        <v>5000</v>
      </c>
      <c r="AN28" s="112">
        <f t="shared" si="12"/>
        <v>43550</v>
      </c>
      <c r="AO28" s="154">
        <f t="shared" si="12"/>
        <v>5550.5</v>
      </c>
      <c r="AP28" s="155">
        <f t="shared" si="12"/>
        <v>10720.5</v>
      </c>
      <c r="AQ28" s="156">
        <f t="shared" si="12"/>
        <v>37999.5</v>
      </c>
      <c r="AR28" s="157"/>
    </row>
    <row r="29" s="1" customFormat="1" ht="35.25" customHeight="1" spans="1:54">
      <c r="A29" s="51" t="s">
        <v>59</v>
      </c>
      <c r="B29" s="51"/>
      <c r="C29" s="51"/>
      <c r="D29" s="51"/>
      <c r="E29" s="51"/>
      <c r="F29" s="51"/>
      <c r="G29" s="51"/>
      <c r="H29" s="51"/>
      <c r="I29" s="70"/>
      <c r="J29" s="71"/>
      <c r="K29" s="71"/>
      <c r="L29" s="70"/>
      <c r="M29" s="70"/>
      <c r="N29" s="70"/>
      <c r="O29" s="70"/>
      <c r="P29" s="70"/>
      <c r="Q29" s="70"/>
      <c r="R29" s="70"/>
      <c r="S29" s="70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51"/>
      <c r="AJ29" s="51"/>
      <c r="AK29" s="51"/>
      <c r="AL29" s="51"/>
      <c r="AM29" s="51"/>
      <c r="AN29" s="51"/>
      <c r="AO29" s="158"/>
      <c r="AP29" s="71"/>
      <c r="AQ29" s="71"/>
      <c r="AR29" s="51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</row>
    <row r="30" s="1" customFormat="1" ht="48" customHeight="1" spans="1:54">
      <c r="A30" s="51"/>
      <c r="B30" s="51"/>
      <c r="C30" s="51"/>
      <c r="D30" s="51"/>
      <c r="E30" s="51"/>
      <c r="F30" s="51"/>
      <c r="G30" s="51"/>
      <c r="H30" s="51"/>
      <c r="I30" s="70"/>
      <c r="J30" s="71"/>
      <c r="K30" s="72" t="s">
        <v>60</v>
      </c>
      <c r="L30" s="72"/>
      <c r="M30" s="72"/>
      <c r="N30" s="72"/>
      <c r="O30" s="70"/>
      <c r="P30" s="70"/>
      <c r="Q30" s="70"/>
      <c r="R30" s="70"/>
      <c r="S30" s="70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51"/>
      <c r="AJ30" s="51"/>
      <c r="AK30" s="51"/>
      <c r="AL30" s="51"/>
      <c r="AM30" s="51"/>
      <c r="AN30" s="51"/>
      <c r="AO30" s="158"/>
      <c r="AP30" s="71"/>
      <c r="AQ30" s="71"/>
      <c r="AR30" s="51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</row>
    <row r="31" s="2" customFormat="1" spans="1:44">
      <c r="A31" s="52"/>
      <c r="B31" s="52"/>
      <c r="C31" s="52"/>
      <c r="D31" s="52"/>
      <c r="E31" s="52"/>
      <c r="F31" s="52"/>
      <c r="G31" s="52"/>
      <c r="H31" s="52"/>
      <c r="I31" s="73"/>
      <c r="J31" s="74"/>
      <c r="K31" s="74"/>
      <c r="L31" s="73"/>
      <c r="M31" s="73"/>
      <c r="N31" s="73"/>
      <c r="O31" s="73"/>
      <c r="P31" s="73"/>
      <c r="Q31" s="73"/>
      <c r="R31" s="73"/>
      <c r="S31" s="73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52"/>
      <c r="AJ31" s="52"/>
      <c r="AK31" s="52"/>
      <c r="AL31" s="52"/>
      <c r="AM31" s="52"/>
      <c r="AN31" s="52"/>
      <c r="AO31" s="160"/>
      <c r="AP31" s="74"/>
      <c r="AQ31" s="74"/>
      <c r="AR31" s="52"/>
    </row>
    <row r="32" s="2" customFormat="1" spans="1:44">
      <c r="A32" s="52"/>
      <c r="B32" s="52"/>
      <c r="C32" s="52"/>
      <c r="D32" s="52"/>
      <c r="E32" s="52"/>
      <c r="F32" s="52"/>
      <c r="G32" s="52"/>
      <c r="H32" s="52"/>
      <c r="I32" s="73"/>
      <c r="J32" s="74"/>
      <c r="K32" s="74"/>
      <c r="L32" s="73"/>
      <c r="M32" s="73"/>
      <c r="N32" s="73"/>
      <c r="O32" s="73"/>
      <c r="P32" s="73"/>
      <c r="Q32" s="73"/>
      <c r="R32" s="73"/>
      <c r="S32" s="73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52"/>
      <c r="AJ32" s="52"/>
      <c r="AK32" s="52"/>
      <c r="AL32" s="52"/>
      <c r="AM32" s="52"/>
      <c r="AN32" s="52"/>
      <c r="AO32" s="160"/>
      <c r="AP32" s="95"/>
      <c r="AQ32" s="95"/>
      <c r="AR32" s="52"/>
    </row>
    <row r="33" s="2" customFormat="1" spans="1:44">
      <c r="A33" s="52"/>
      <c r="B33" s="52"/>
      <c r="C33" s="52"/>
      <c r="D33" s="52"/>
      <c r="E33" s="52"/>
      <c r="F33" s="52"/>
      <c r="G33" s="52"/>
      <c r="H33" s="52"/>
      <c r="I33" s="73"/>
      <c r="J33" s="74"/>
      <c r="K33" s="74"/>
      <c r="L33" s="73"/>
      <c r="M33" s="73"/>
      <c r="N33" s="73"/>
      <c r="O33" s="73"/>
      <c r="P33" s="73"/>
      <c r="Q33" s="73"/>
      <c r="R33" s="73"/>
      <c r="S33" s="73"/>
      <c r="T33" s="74"/>
      <c r="U33" s="74"/>
      <c r="V33" s="74"/>
      <c r="W33" s="95"/>
      <c r="X33" s="95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52"/>
      <c r="AJ33" s="52"/>
      <c r="AK33" s="52"/>
      <c r="AL33" s="52"/>
      <c r="AM33" s="52"/>
      <c r="AN33" s="52"/>
      <c r="AO33" s="160"/>
      <c r="AP33" s="95"/>
      <c r="AQ33" s="95"/>
      <c r="AR33" s="52"/>
    </row>
    <row r="34" s="2" customFormat="1" spans="1:44">
      <c r="A34" s="52"/>
      <c r="B34" s="52"/>
      <c r="C34" s="52"/>
      <c r="D34" s="52"/>
      <c r="E34" s="52"/>
      <c r="F34" s="52"/>
      <c r="G34" s="52"/>
      <c r="H34" s="52"/>
      <c r="I34" s="73"/>
      <c r="J34" s="74"/>
      <c r="K34" s="74"/>
      <c r="L34" s="73"/>
      <c r="M34" s="73"/>
      <c r="N34" s="73"/>
      <c r="O34" s="73"/>
      <c r="P34" s="73"/>
      <c r="Q34" s="73"/>
      <c r="R34" s="73"/>
      <c r="S34" s="73"/>
      <c r="T34" s="74"/>
      <c r="U34" s="74"/>
      <c r="V34" s="74"/>
      <c r="W34" s="95"/>
      <c r="X34" s="95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52"/>
      <c r="AJ34" s="52"/>
      <c r="AK34" s="52"/>
      <c r="AL34" s="52"/>
      <c r="AM34" s="52"/>
      <c r="AN34" s="52"/>
      <c r="AO34" s="160"/>
      <c r="AP34" s="95"/>
      <c r="AQ34" s="95"/>
      <c r="AR34" s="52"/>
    </row>
    <row r="35" s="2" customFormat="1" spans="1:44">
      <c r="A35" s="52"/>
      <c r="B35" s="52"/>
      <c r="C35" s="52"/>
      <c r="D35" s="52"/>
      <c r="E35" s="52"/>
      <c r="F35" s="52"/>
      <c r="G35" s="52"/>
      <c r="H35" s="52"/>
      <c r="I35" s="73"/>
      <c r="J35" s="74"/>
      <c r="K35" s="74"/>
      <c r="L35" s="73"/>
      <c r="M35" s="73"/>
      <c r="N35" s="73"/>
      <c r="O35" s="73"/>
      <c r="P35" s="73"/>
      <c r="Q35" s="73"/>
      <c r="R35" s="73"/>
      <c r="S35" s="73"/>
      <c r="T35" s="74"/>
      <c r="U35" s="74"/>
      <c r="V35" s="74"/>
      <c r="W35" s="95"/>
      <c r="X35" s="95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52"/>
      <c r="AJ35" s="52"/>
      <c r="AK35" s="52"/>
      <c r="AL35" s="52"/>
      <c r="AM35" s="52"/>
      <c r="AN35" s="52"/>
      <c r="AO35" s="160"/>
      <c r="AP35" s="95"/>
      <c r="AQ35" s="95"/>
      <c r="AR35" s="52"/>
    </row>
    <row r="36" s="2" customFormat="1" spans="1:44">
      <c r="A36" s="52"/>
      <c r="B36" s="52"/>
      <c r="C36" s="52"/>
      <c r="D36" s="52"/>
      <c r="E36" s="52"/>
      <c r="F36" s="52"/>
      <c r="G36" s="52"/>
      <c r="H36" s="52"/>
      <c r="I36" s="73"/>
      <c r="J36" s="74"/>
      <c r="K36" s="74"/>
      <c r="L36" s="73"/>
      <c r="M36" s="73"/>
      <c r="N36" s="73"/>
      <c r="O36" s="73"/>
      <c r="P36" s="73"/>
      <c r="Q36" s="73"/>
      <c r="R36" s="73"/>
      <c r="S36" s="73"/>
      <c r="T36" s="74"/>
      <c r="U36" s="74"/>
      <c r="V36" s="74"/>
      <c r="W36" s="95"/>
      <c r="X36" s="95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52"/>
      <c r="AJ36" s="52"/>
      <c r="AK36" s="52"/>
      <c r="AL36" s="52"/>
      <c r="AM36" s="52"/>
      <c r="AN36" s="52"/>
      <c r="AO36" s="160"/>
      <c r="AP36" s="95"/>
      <c r="AQ36" s="95"/>
      <c r="AR36" s="52"/>
    </row>
    <row r="37" s="2" customFormat="1" spans="1:44">
      <c r="A37" s="52"/>
      <c r="B37" s="52"/>
      <c r="C37" s="52"/>
      <c r="D37" s="52"/>
      <c r="E37" s="52"/>
      <c r="F37" s="52"/>
      <c r="G37" s="52"/>
      <c r="H37" s="52"/>
      <c r="I37" s="73"/>
      <c r="J37" s="74"/>
      <c r="K37" s="74"/>
      <c r="L37" s="73"/>
      <c r="M37" s="73"/>
      <c r="N37" s="73"/>
      <c r="O37" s="73"/>
      <c r="P37" s="73"/>
      <c r="Q37" s="73"/>
      <c r="R37" s="73"/>
      <c r="S37" s="73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52"/>
      <c r="AJ37" s="52"/>
      <c r="AK37" s="52"/>
      <c r="AL37" s="52"/>
      <c r="AM37" s="52"/>
      <c r="AN37" s="52"/>
      <c r="AO37" s="160"/>
      <c r="AP37" s="95"/>
      <c r="AQ37" s="95"/>
      <c r="AR37" s="52"/>
    </row>
    <row r="38" s="2" customFormat="1" spans="1:44">
      <c r="A38" s="52"/>
      <c r="B38" s="52"/>
      <c r="C38" s="52"/>
      <c r="D38" s="52"/>
      <c r="E38" s="52"/>
      <c r="F38" s="52"/>
      <c r="G38" s="52"/>
      <c r="H38" s="52"/>
      <c r="I38" s="73"/>
      <c r="J38" s="74"/>
      <c r="K38" s="74"/>
      <c r="L38" s="73"/>
      <c r="M38" s="73"/>
      <c r="N38" s="73"/>
      <c r="O38" s="73"/>
      <c r="P38" s="73"/>
      <c r="Q38" s="73"/>
      <c r="R38" s="73"/>
      <c r="S38" s="73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52"/>
      <c r="AJ38" s="52"/>
      <c r="AK38" s="52"/>
      <c r="AL38" s="52"/>
      <c r="AM38" s="52"/>
      <c r="AN38" s="52"/>
      <c r="AO38" s="160"/>
      <c r="AP38" s="95"/>
      <c r="AQ38" s="95"/>
      <c r="AR38" s="52"/>
    </row>
    <row r="39" s="2" customFormat="1" spans="1:44">
      <c r="A39" s="52"/>
      <c r="B39" s="52"/>
      <c r="C39" s="52"/>
      <c r="D39" s="52"/>
      <c r="E39" s="52"/>
      <c r="F39" s="52"/>
      <c r="G39" s="52"/>
      <c r="H39" s="52"/>
      <c r="I39" s="73"/>
      <c r="J39" s="74"/>
      <c r="K39" s="74"/>
      <c r="L39" s="73"/>
      <c r="M39" s="73"/>
      <c r="N39" s="73"/>
      <c r="O39" s="73"/>
      <c r="P39" s="73"/>
      <c r="Q39" s="73"/>
      <c r="R39" s="73"/>
      <c r="S39" s="73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52"/>
      <c r="AJ39" s="52"/>
      <c r="AK39" s="52"/>
      <c r="AL39" s="52"/>
      <c r="AM39" s="52"/>
      <c r="AN39" s="52"/>
      <c r="AO39" s="160"/>
      <c r="AP39" s="74"/>
      <c r="AQ39" s="74"/>
      <c r="AR39" s="52"/>
    </row>
    <row r="40" s="2" customFormat="1" spans="1:44">
      <c r="A40" s="52"/>
      <c r="B40" s="52"/>
      <c r="C40" s="52"/>
      <c r="D40" s="52"/>
      <c r="E40" s="52"/>
      <c r="F40" s="52"/>
      <c r="G40" s="52"/>
      <c r="H40" s="52"/>
      <c r="I40" s="73"/>
      <c r="J40" s="74"/>
      <c r="K40" s="74"/>
      <c r="L40" s="73"/>
      <c r="M40" s="73"/>
      <c r="N40" s="73"/>
      <c r="O40" s="73"/>
      <c r="P40" s="73"/>
      <c r="Q40" s="73"/>
      <c r="R40" s="73"/>
      <c r="S40" s="73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52"/>
      <c r="AJ40" s="52"/>
      <c r="AK40" s="52"/>
      <c r="AL40" s="52"/>
      <c r="AM40" s="52"/>
      <c r="AN40" s="52"/>
      <c r="AO40" s="160"/>
      <c r="AP40" s="74"/>
      <c r="AQ40" s="74"/>
      <c r="AR40" s="52"/>
    </row>
    <row r="41" s="2" customFormat="1" spans="1:44">
      <c r="A41" s="52"/>
      <c r="B41" s="52"/>
      <c r="C41" s="52"/>
      <c r="D41" s="52"/>
      <c r="E41" s="52"/>
      <c r="F41" s="52"/>
      <c r="G41" s="52"/>
      <c r="H41" s="52"/>
      <c r="I41" s="73"/>
      <c r="J41" s="74"/>
      <c r="K41" s="74"/>
      <c r="L41" s="73"/>
      <c r="M41" s="73"/>
      <c r="N41" s="73"/>
      <c r="O41" s="73"/>
      <c r="P41" s="73"/>
      <c r="Q41" s="73"/>
      <c r="R41" s="73"/>
      <c r="S41" s="73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52"/>
      <c r="AJ41" s="52"/>
      <c r="AK41" s="52"/>
      <c r="AL41" s="52"/>
      <c r="AM41" s="52"/>
      <c r="AN41" s="52"/>
      <c r="AO41" s="160"/>
      <c r="AP41" s="74"/>
      <c r="AQ41" s="74"/>
      <c r="AR41" s="52"/>
    </row>
    <row r="42" s="2" customFormat="1" spans="1:44">
      <c r="A42" s="52"/>
      <c r="B42" s="52"/>
      <c r="C42" s="52"/>
      <c r="D42" s="52"/>
      <c r="E42" s="52"/>
      <c r="F42" s="52"/>
      <c r="G42" s="52"/>
      <c r="H42" s="52"/>
      <c r="I42" s="73"/>
      <c r="J42" s="74"/>
      <c r="K42" s="74"/>
      <c r="L42" s="73"/>
      <c r="M42" s="73"/>
      <c r="N42" s="73"/>
      <c r="O42" s="73"/>
      <c r="P42" s="73"/>
      <c r="Q42" s="73"/>
      <c r="R42" s="73"/>
      <c r="S42" s="73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52"/>
      <c r="AJ42" s="52"/>
      <c r="AK42" s="52"/>
      <c r="AL42" s="52"/>
      <c r="AM42" s="52"/>
      <c r="AN42" s="52"/>
      <c r="AO42" s="160"/>
      <c r="AP42" s="74"/>
      <c r="AQ42" s="74"/>
      <c r="AR42" s="52"/>
    </row>
    <row r="43" s="2" customFormat="1" spans="1:44">
      <c r="A43" s="52"/>
      <c r="B43" s="52"/>
      <c r="C43" s="52"/>
      <c r="D43" s="52"/>
      <c r="E43" s="52"/>
      <c r="F43" s="52"/>
      <c r="G43" s="52"/>
      <c r="H43" s="52"/>
      <c r="I43" s="73"/>
      <c r="J43" s="74"/>
      <c r="K43" s="74"/>
      <c r="L43" s="73"/>
      <c r="M43" s="73"/>
      <c r="N43" s="73"/>
      <c r="O43" s="73"/>
      <c r="P43" s="73"/>
      <c r="Q43" s="73"/>
      <c r="R43" s="73"/>
      <c r="S43" s="73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52"/>
      <c r="AJ43" s="52"/>
      <c r="AK43" s="52"/>
      <c r="AL43" s="52"/>
      <c r="AM43" s="52"/>
      <c r="AN43" s="52"/>
      <c r="AO43" s="160"/>
      <c r="AP43" s="74"/>
      <c r="AQ43" s="74"/>
      <c r="AR43" s="52"/>
    </row>
    <row r="44" s="2" customFormat="1" spans="1:44">
      <c r="A44" s="52"/>
      <c r="B44" s="52"/>
      <c r="C44" s="52"/>
      <c r="D44" s="52"/>
      <c r="E44" s="52"/>
      <c r="F44" s="52"/>
      <c r="G44" s="52"/>
      <c r="H44" s="52"/>
      <c r="I44" s="73"/>
      <c r="J44" s="74"/>
      <c r="K44" s="74"/>
      <c r="L44" s="73"/>
      <c r="M44" s="73"/>
      <c r="N44" s="73"/>
      <c r="O44" s="73"/>
      <c r="P44" s="73"/>
      <c r="Q44" s="73"/>
      <c r="R44" s="73"/>
      <c r="S44" s="73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52"/>
      <c r="AJ44" s="52"/>
      <c r="AK44" s="52"/>
      <c r="AL44" s="52"/>
      <c r="AM44" s="52"/>
      <c r="AN44" s="52"/>
      <c r="AO44" s="160"/>
      <c r="AP44" s="74"/>
      <c r="AQ44" s="74"/>
      <c r="AR44" s="52"/>
    </row>
    <row r="45" s="2" customFormat="1" spans="1:44">
      <c r="A45" s="52"/>
      <c r="B45" s="52"/>
      <c r="C45" s="52"/>
      <c r="D45" s="52"/>
      <c r="E45" s="52"/>
      <c r="F45" s="52"/>
      <c r="G45" s="52"/>
      <c r="H45" s="52"/>
      <c r="I45" s="73"/>
      <c r="J45" s="74"/>
      <c r="K45" s="74"/>
      <c r="L45" s="73"/>
      <c r="M45" s="73"/>
      <c r="N45" s="73"/>
      <c r="O45" s="73"/>
      <c r="P45" s="73"/>
      <c r="Q45" s="73"/>
      <c r="R45" s="73"/>
      <c r="S45" s="73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52"/>
      <c r="AJ45" s="52"/>
      <c r="AK45" s="52"/>
      <c r="AL45" s="52"/>
      <c r="AM45" s="52"/>
      <c r="AN45" s="52"/>
      <c r="AO45" s="160"/>
      <c r="AP45" s="74"/>
      <c r="AQ45" s="74"/>
      <c r="AR45" s="52"/>
    </row>
    <row r="46" s="2" customFormat="1" spans="1:44">
      <c r="A46" s="52"/>
      <c r="B46" s="52"/>
      <c r="C46" s="52"/>
      <c r="D46" s="52"/>
      <c r="E46" s="52"/>
      <c r="F46" s="52"/>
      <c r="G46" s="52"/>
      <c r="H46" s="52"/>
      <c r="I46" s="73"/>
      <c r="J46" s="74"/>
      <c r="K46" s="74"/>
      <c r="L46" s="73"/>
      <c r="M46" s="73"/>
      <c r="N46" s="73"/>
      <c r="O46" s="73"/>
      <c r="P46" s="73"/>
      <c r="Q46" s="73"/>
      <c r="R46" s="73"/>
      <c r="S46" s="73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52"/>
      <c r="AJ46" s="52"/>
      <c r="AK46" s="52"/>
      <c r="AL46" s="52"/>
      <c r="AM46" s="52"/>
      <c r="AN46" s="52"/>
      <c r="AO46" s="160"/>
      <c r="AP46" s="74"/>
      <c r="AQ46" s="74"/>
      <c r="AR46" s="52"/>
    </row>
    <row r="47" s="2" customFormat="1" spans="1:44">
      <c r="A47" s="52"/>
      <c r="B47" s="52"/>
      <c r="C47" s="52"/>
      <c r="D47" s="52"/>
      <c r="E47" s="52"/>
      <c r="F47" s="52"/>
      <c r="G47" s="52"/>
      <c r="H47" s="52"/>
      <c r="I47" s="73"/>
      <c r="J47" s="74"/>
      <c r="K47" s="74"/>
      <c r="L47" s="73"/>
      <c r="M47" s="73"/>
      <c r="N47" s="73"/>
      <c r="O47" s="73"/>
      <c r="P47" s="73"/>
      <c r="Q47" s="73"/>
      <c r="R47" s="73"/>
      <c r="S47" s="73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52"/>
      <c r="AJ47" s="52"/>
      <c r="AK47" s="52"/>
      <c r="AL47" s="52"/>
      <c r="AM47" s="52"/>
      <c r="AN47" s="52"/>
      <c r="AO47" s="160"/>
      <c r="AP47" s="74"/>
      <c r="AQ47" s="74"/>
      <c r="AR47" s="52"/>
    </row>
    <row r="48" s="2" customFormat="1" spans="1:44">
      <c r="A48" s="52"/>
      <c r="B48" s="52"/>
      <c r="C48" s="52"/>
      <c r="D48" s="52"/>
      <c r="E48" s="52"/>
      <c r="F48" s="52"/>
      <c r="G48" s="52"/>
      <c r="H48" s="52"/>
      <c r="I48" s="73"/>
      <c r="J48" s="74"/>
      <c r="K48" s="74"/>
      <c r="L48" s="73"/>
      <c r="M48" s="73"/>
      <c r="N48" s="73"/>
      <c r="O48" s="73"/>
      <c r="P48" s="73"/>
      <c r="Q48" s="73"/>
      <c r="R48" s="73"/>
      <c r="S48" s="73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52"/>
      <c r="AJ48" s="52"/>
      <c r="AK48" s="52"/>
      <c r="AL48" s="52"/>
      <c r="AM48" s="52"/>
      <c r="AN48" s="52"/>
      <c r="AO48" s="160"/>
      <c r="AP48" s="74"/>
      <c r="AQ48" s="74"/>
      <c r="AR48" s="52"/>
    </row>
    <row r="49" s="2" customFormat="1" spans="1:44">
      <c r="A49" s="52"/>
      <c r="B49" s="52"/>
      <c r="C49" s="52"/>
      <c r="D49" s="52"/>
      <c r="E49" s="52"/>
      <c r="F49" s="52"/>
      <c r="G49" s="52"/>
      <c r="H49" s="52"/>
      <c r="I49" s="73"/>
      <c r="J49" s="74"/>
      <c r="K49" s="74"/>
      <c r="L49" s="73"/>
      <c r="M49" s="73"/>
      <c r="N49" s="73"/>
      <c r="O49" s="73"/>
      <c r="P49" s="73"/>
      <c r="Q49" s="73"/>
      <c r="R49" s="73"/>
      <c r="S49" s="73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52"/>
      <c r="AJ49" s="52"/>
      <c r="AK49" s="52"/>
      <c r="AL49" s="52"/>
      <c r="AM49" s="52"/>
      <c r="AN49" s="52"/>
      <c r="AO49" s="160"/>
      <c r="AP49" s="74"/>
      <c r="AQ49" s="74"/>
      <c r="AR49" s="52"/>
    </row>
    <row r="50" s="2" customFormat="1" spans="1:44">
      <c r="A50" s="52"/>
      <c r="B50" s="52"/>
      <c r="C50" s="52"/>
      <c r="D50" s="52"/>
      <c r="E50" s="52"/>
      <c r="F50" s="52"/>
      <c r="G50" s="52"/>
      <c r="H50" s="52"/>
      <c r="I50" s="73"/>
      <c r="J50" s="74"/>
      <c r="K50" s="74"/>
      <c r="L50" s="73"/>
      <c r="M50" s="73"/>
      <c r="N50" s="73"/>
      <c r="O50" s="73"/>
      <c r="P50" s="73"/>
      <c r="Q50" s="73"/>
      <c r="R50" s="73"/>
      <c r="S50" s="73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52"/>
      <c r="AJ50" s="52"/>
      <c r="AK50" s="52"/>
      <c r="AL50" s="52"/>
      <c r="AM50" s="52"/>
      <c r="AN50" s="52"/>
      <c r="AO50" s="160"/>
      <c r="AP50" s="74"/>
      <c r="AQ50" s="74"/>
      <c r="AR50" s="52"/>
    </row>
    <row r="51" s="2" customFormat="1" spans="1:44">
      <c r="A51" s="52"/>
      <c r="B51" s="52"/>
      <c r="C51" s="52"/>
      <c r="D51" s="52"/>
      <c r="E51" s="52"/>
      <c r="F51" s="52"/>
      <c r="G51" s="52"/>
      <c r="H51" s="52"/>
      <c r="I51" s="73"/>
      <c r="J51" s="74"/>
      <c r="K51" s="74"/>
      <c r="L51" s="73"/>
      <c r="M51" s="73"/>
      <c r="N51" s="73"/>
      <c r="O51" s="73"/>
      <c r="P51" s="73"/>
      <c r="Q51" s="73"/>
      <c r="R51" s="73"/>
      <c r="S51" s="73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52"/>
      <c r="AJ51" s="52"/>
      <c r="AK51" s="52"/>
      <c r="AL51" s="52"/>
      <c r="AM51" s="52"/>
      <c r="AN51" s="52"/>
      <c r="AO51" s="160"/>
      <c r="AP51" s="74"/>
      <c r="AQ51" s="74"/>
      <c r="AR51" s="52"/>
    </row>
    <row r="52" s="2" customFormat="1" spans="1:44">
      <c r="A52" s="52"/>
      <c r="B52" s="52"/>
      <c r="C52" s="52"/>
      <c r="D52" s="52"/>
      <c r="E52" s="52"/>
      <c r="F52" s="52"/>
      <c r="G52" s="52"/>
      <c r="H52" s="52"/>
      <c r="I52" s="73"/>
      <c r="J52" s="74"/>
      <c r="K52" s="74"/>
      <c r="L52" s="73"/>
      <c r="M52" s="73"/>
      <c r="N52" s="73"/>
      <c r="O52" s="73"/>
      <c r="P52" s="73"/>
      <c r="Q52" s="73"/>
      <c r="R52" s="73"/>
      <c r="S52" s="73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52"/>
      <c r="AJ52" s="52"/>
      <c r="AK52" s="52"/>
      <c r="AL52" s="52"/>
      <c r="AM52" s="52"/>
      <c r="AN52" s="52"/>
      <c r="AO52" s="160"/>
      <c r="AP52" s="74"/>
      <c r="AQ52" s="74"/>
      <c r="AR52" s="52"/>
    </row>
    <row r="53" s="2" customFormat="1" spans="1:44">
      <c r="A53" s="52"/>
      <c r="B53" s="52"/>
      <c r="C53" s="52"/>
      <c r="D53" s="52"/>
      <c r="E53" s="52"/>
      <c r="F53" s="52"/>
      <c r="G53" s="52"/>
      <c r="H53" s="52"/>
      <c r="I53" s="73"/>
      <c r="J53" s="74"/>
      <c r="K53" s="74"/>
      <c r="L53" s="73"/>
      <c r="M53" s="73"/>
      <c r="N53" s="73"/>
      <c r="O53" s="73"/>
      <c r="P53" s="73"/>
      <c r="Q53" s="73"/>
      <c r="R53" s="73"/>
      <c r="S53" s="73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52"/>
      <c r="AJ53" s="52"/>
      <c r="AK53" s="52"/>
      <c r="AL53" s="52"/>
      <c r="AM53" s="52"/>
      <c r="AN53" s="52"/>
      <c r="AO53" s="160"/>
      <c r="AP53" s="74"/>
      <c r="AQ53" s="74"/>
      <c r="AR53" s="52"/>
    </row>
    <row r="54" s="2" customFormat="1" spans="1:44">
      <c r="A54" s="52"/>
      <c r="B54" s="52"/>
      <c r="C54" s="52"/>
      <c r="D54" s="52"/>
      <c r="E54" s="52"/>
      <c r="F54" s="52"/>
      <c r="G54" s="52"/>
      <c r="H54" s="52"/>
      <c r="I54" s="73"/>
      <c r="J54" s="74"/>
      <c r="K54" s="74"/>
      <c r="L54" s="73"/>
      <c r="M54" s="73"/>
      <c r="N54" s="73"/>
      <c r="O54" s="73"/>
      <c r="P54" s="73"/>
      <c r="Q54" s="73"/>
      <c r="R54" s="73"/>
      <c r="S54" s="73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52"/>
      <c r="AJ54" s="52"/>
      <c r="AK54" s="52"/>
      <c r="AL54" s="52"/>
      <c r="AM54" s="52"/>
      <c r="AN54" s="52"/>
      <c r="AO54" s="160"/>
      <c r="AP54" s="74"/>
      <c r="AQ54" s="74"/>
      <c r="AR54" s="52"/>
    </row>
    <row r="55" s="2" customFormat="1" spans="1:44">
      <c r="A55" s="52"/>
      <c r="B55" s="52"/>
      <c r="C55" s="52"/>
      <c r="D55" s="52"/>
      <c r="E55" s="52"/>
      <c r="F55" s="52"/>
      <c r="G55" s="52"/>
      <c r="H55" s="52"/>
      <c r="I55" s="73"/>
      <c r="J55" s="74"/>
      <c r="K55" s="74"/>
      <c r="L55" s="73"/>
      <c r="M55" s="73"/>
      <c r="N55" s="73"/>
      <c r="O55" s="73"/>
      <c r="P55" s="73"/>
      <c r="Q55" s="73"/>
      <c r="R55" s="73"/>
      <c r="S55" s="73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52"/>
      <c r="AJ55" s="52"/>
      <c r="AK55" s="52"/>
      <c r="AL55" s="52"/>
      <c r="AM55" s="52"/>
      <c r="AN55" s="52"/>
      <c r="AO55" s="160"/>
      <c r="AP55" s="74"/>
      <c r="AQ55" s="74"/>
      <c r="AR55" s="52"/>
    </row>
    <row r="56" s="2" customFormat="1" spans="1:44">
      <c r="A56" s="52"/>
      <c r="B56" s="52"/>
      <c r="C56" s="52"/>
      <c r="D56" s="52"/>
      <c r="E56" s="52"/>
      <c r="F56" s="52"/>
      <c r="G56" s="52"/>
      <c r="H56" s="52"/>
      <c r="I56" s="73"/>
      <c r="J56" s="74"/>
      <c r="K56" s="74"/>
      <c r="L56" s="73"/>
      <c r="M56" s="73"/>
      <c r="N56" s="73"/>
      <c r="O56" s="73"/>
      <c r="P56" s="73"/>
      <c r="Q56" s="73"/>
      <c r="R56" s="73"/>
      <c r="S56" s="73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52"/>
      <c r="AJ56" s="52"/>
      <c r="AK56" s="52"/>
      <c r="AL56" s="52"/>
      <c r="AM56" s="52"/>
      <c r="AN56" s="52"/>
      <c r="AO56" s="160"/>
      <c r="AP56" s="74"/>
      <c r="AQ56" s="74"/>
      <c r="AR56" s="52"/>
    </row>
    <row r="57" s="2" customFormat="1" spans="1:44">
      <c r="A57" s="52"/>
      <c r="B57" s="52"/>
      <c r="C57" s="52"/>
      <c r="D57" s="52"/>
      <c r="E57" s="52"/>
      <c r="F57" s="52"/>
      <c r="G57" s="52"/>
      <c r="H57" s="52"/>
      <c r="I57" s="73"/>
      <c r="J57" s="74"/>
      <c r="K57" s="74"/>
      <c r="L57" s="73"/>
      <c r="M57" s="73"/>
      <c r="N57" s="73"/>
      <c r="O57" s="73"/>
      <c r="P57" s="73"/>
      <c r="Q57" s="73"/>
      <c r="R57" s="73"/>
      <c r="S57" s="73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52"/>
      <c r="AJ57" s="52"/>
      <c r="AK57" s="52"/>
      <c r="AL57" s="52"/>
      <c r="AM57" s="52"/>
      <c r="AN57" s="52"/>
      <c r="AO57" s="160"/>
      <c r="AP57" s="74"/>
      <c r="AQ57" s="74"/>
      <c r="AR57" s="52"/>
    </row>
    <row r="58" s="2" customFormat="1" spans="1:44">
      <c r="A58" s="52"/>
      <c r="B58" s="52"/>
      <c r="C58" s="52"/>
      <c r="D58" s="52"/>
      <c r="E58" s="52"/>
      <c r="F58" s="52"/>
      <c r="G58" s="52"/>
      <c r="H58" s="52"/>
      <c r="I58" s="73"/>
      <c r="J58" s="74"/>
      <c r="K58" s="74"/>
      <c r="L58" s="73"/>
      <c r="M58" s="73"/>
      <c r="N58" s="73"/>
      <c r="O58" s="73"/>
      <c r="P58" s="73"/>
      <c r="Q58" s="73"/>
      <c r="R58" s="73"/>
      <c r="S58" s="73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52"/>
      <c r="AJ58" s="52"/>
      <c r="AK58" s="52"/>
      <c r="AL58" s="52"/>
      <c r="AM58" s="52"/>
      <c r="AN58" s="52"/>
      <c r="AO58" s="160"/>
      <c r="AP58" s="74"/>
      <c r="AQ58" s="74"/>
      <c r="AR58" s="52"/>
    </row>
    <row r="59" s="2" customFormat="1" spans="1:44">
      <c r="A59" s="52"/>
      <c r="B59" s="52"/>
      <c r="C59" s="52"/>
      <c r="D59" s="52"/>
      <c r="E59" s="52"/>
      <c r="F59" s="52"/>
      <c r="G59" s="52"/>
      <c r="H59" s="52"/>
      <c r="I59" s="73"/>
      <c r="J59" s="74"/>
      <c r="K59" s="74"/>
      <c r="L59" s="73"/>
      <c r="M59" s="73"/>
      <c r="N59" s="73"/>
      <c r="O59" s="73"/>
      <c r="P59" s="73"/>
      <c r="Q59" s="73"/>
      <c r="R59" s="73"/>
      <c r="S59" s="73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52"/>
      <c r="AJ59" s="52"/>
      <c r="AK59" s="52"/>
      <c r="AL59" s="52"/>
      <c r="AM59" s="52"/>
      <c r="AN59" s="52"/>
      <c r="AO59" s="160"/>
      <c r="AP59" s="74"/>
      <c r="AQ59" s="74"/>
      <c r="AR59" s="52"/>
    </row>
    <row r="60" s="2" customFormat="1" spans="1:44">
      <c r="A60" s="52"/>
      <c r="B60" s="52"/>
      <c r="C60" s="52"/>
      <c r="D60" s="52"/>
      <c r="E60" s="52"/>
      <c r="F60" s="52"/>
      <c r="G60" s="52"/>
      <c r="H60" s="52"/>
      <c r="I60" s="73"/>
      <c r="J60" s="74"/>
      <c r="K60" s="74"/>
      <c r="L60" s="73"/>
      <c r="M60" s="73"/>
      <c r="N60" s="73"/>
      <c r="O60" s="73"/>
      <c r="P60" s="73"/>
      <c r="Q60" s="73"/>
      <c r="R60" s="73"/>
      <c r="S60" s="73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52"/>
      <c r="AJ60" s="52"/>
      <c r="AK60" s="52"/>
      <c r="AL60" s="52"/>
      <c r="AM60" s="52"/>
      <c r="AN60" s="52"/>
      <c r="AO60" s="160"/>
      <c r="AP60" s="74"/>
      <c r="AQ60" s="74"/>
      <c r="AR60" s="52"/>
    </row>
    <row r="61" s="2" customFormat="1" spans="1:44">
      <c r="A61" s="52"/>
      <c r="B61" s="52"/>
      <c r="C61" s="52"/>
      <c r="D61" s="52"/>
      <c r="E61" s="52"/>
      <c r="F61" s="52"/>
      <c r="G61" s="52"/>
      <c r="H61" s="52"/>
      <c r="I61" s="73"/>
      <c r="J61" s="74"/>
      <c r="K61" s="74"/>
      <c r="L61" s="73"/>
      <c r="M61" s="73"/>
      <c r="N61" s="73"/>
      <c r="O61" s="73"/>
      <c r="P61" s="73"/>
      <c r="Q61" s="73"/>
      <c r="R61" s="73"/>
      <c r="S61" s="73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52"/>
      <c r="AJ61" s="52"/>
      <c r="AK61" s="52"/>
      <c r="AL61" s="52"/>
      <c r="AM61" s="52"/>
      <c r="AN61" s="52"/>
      <c r="AO61" s="160"/>
      <c r="AP61" s="74"/>
      <c r="AQ61" s="74"/>
      <c r="AR61" s="52"/>
    </row>
    <row r="62" s="2" customFormat="1" spans="1:44">
      <c r="A62" s="52"/>
      <c r="B62" s="52"/>
      <c r="C62" s="52"/>
      <c r="D62" s="52"/>
      <c r="E62" s="52"/>
      <c r="F62" s="52"/>
      <c r="G62" s="52"/>
      <c r="H62" s="52"/>
      <c r="I62" s="73"/>
      <c r="J62" s="74"/>
      <c r="K62" s="74"/>
      <c r="L62" s="73"/>
      <c r="M62" s="73"/>
      <c r="N62" s="73"/>
      <c r="O62" s="73"/>
      <c r="P62" s="73"/>
      <c r="Q62" s="73"/>
      <c r="R62" s="73"/>
      <c r="S62" s="73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52"/>
      <c r="AJ62" s="52"/>
      <c r="AK62" s="52"/>
      <c r="AL62" s="52"/>
      <c r="AM62" s="52"/>
      <c r="AN62" s="52"/>
      <c r="AO62" s="160"/>
      <c r="AP62" s="74"/>
      <c r="AQ62" s="74"/>
      <c r="AR62" s="52"/>
    </row>
    <row r="63" s="2" customFormat="1" spans="1:44">
      <c r="A63" s="52"/>
      <c r="B63" s="52"/>
      <c r="C63" s="52"/>
      <c r="D63" s="52"/>
      <c r="E63" s="52"/>
      <c r="F63" s="52"/>
      <c r="G63" s="52"/>
      <c r="H63" s="52"/>
      <c r="I63" s="73"/>
      <c r="J63" s="74"/>
      <c r="K63" s="74"/>
      <c r="L63" s="73"/>
      <c r="M63" s="73"/>
      <c r="N63" s="73"/>
      <c r="O63" s="73"/>
      <c r="P63" s="73"/>
      <c r="Q63" s="73"/>
      <c r="R63" s="73"/>
      <c r="S63" s="73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52"/>
      <c r="AJ63" s="52"/>
      <c r="AK63" s="52"/>
      <c r="AL63" s="52"/>
      <c r="AM63" s="52"/>
      <c r="AN63" s="52"/>
      <c r="AO63" s="160"/>
      <c r="AP63" s="74"/>
      <c r="AQ63" s="74"/>
      <c r="AR63" s="52"/>
    </row>
    <row r="64" s="2" customFormat="1" spans="1:44">
      <c r="A64" s="52"/>
      <c r="B64" s="52"/>
      <c r="C64" s="52"/>
      <c r="D64" s="52"/>
      <c r="E64" s="52"/>
      <c r="F64" s="52"/>
      <c r="G64" s="52"/>
      <c r="H64" s="52"/>
      <c r="I64" s="73"/>
      <c r="J64" s="74"/>
      <c r="K64" s="74"/>
      <c r="L64" s="73"/>
      <c r="M64" s="73"/>
      <c r="N64" s="73"/>
      <c r="O64" s="73"/>
      <c r="P64" s="73"/>
      <c r="Q64" s="73"/>
      <c r="R64" s="73"/>
      <c r="S64" s="73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52"/>
      <c r="AJ64" s="52"/>
      <c r="AK64" s="52"/>
      <c r="AL64" s="52"/>
      <c r="AM64" s="52"/>
      <c r="AN64" s="52"/>
      <c r="AO64" s="160"/>
      <c r="AP64" s="74"/>
      <c r="AQ64" s="74"/>
      <c r="AR64" s="52"/>
    </row>
    <row r="65" s="2" customFormat="1" spans="1:44">
      <c r="A65" s="52"/>
      <c r="B65" s="52"/>
      <c r="C65" s="52"/>
      <c r="D65" s="52"/>
      <c r="E65" s="52"/>
      <c r="F65" s="52"/>
      <c r="G65" s="52"/>
      <c r="H65" s="52"/>
      <c r="I65" s="73"/>
      <c r="J65" s="74"/>
      <c r="K65" s="74"/>
      <c r="L65" s="73"/>
      <c r="M65" s="73"/>
      <c r="N65" s="73"/>
      <c r="O65" s="73"/>
      <c r="P65" s="73"/>
      <c r="Q65" s="73"/>
      <c r="R65" s="73"/>
      <c r="S65" s="73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52"/>
      <c r="AJ65" s="52"/>
      <c r="AK65" s="52"/>
      <c r="AL65" s="52"/>
      <c r="AM65" s="52"/>
      <c r="AN65" s="52"/>
      <c r="AO65" s="160"/>
      <c r="AP65" s="74"/>
      <c r="AQ65" s="74"/>
      <c r="AR65" s="52"/>
    </row>
    <row r="66" s="2" customFormat="1" spans="1:44">
      <c r="A66" s="52"/>
      <c r="B66" s="52"/>
      <c r="C66" s="52"/>
      <c r="D66" s="52"/>
      <c r="E66" s="52"/>
      <c r="F66" s="52"/>
      <c r="G66" s="52"/>
      <c r="H66" s="52"/>
      <c r="I66" s="73"/>
      <c r="J66" s="74"/>
      <c r="K66" s="74"/>
      <c r="L66" s="73"/>
      <c r="M66" s="73"/>
      <c r="N66" s="73"/>
      <c r="O66" s="73"/>
      <c r="P66" s="73"/>
      <c r="Q66" s="73"/>
      <c r="R66" s="73"/>
      <c r="S66" s="73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52"/>
      <c r="AJ66" s="52"/>
      <c r="AK66" s="52"/>
      <c r="AL66" s="52"/>
      <c r="AM66" s="52"/>
      <c r="AN66" s="52"/>
      <c r="AO66" s="160"/>
      <c r="AP66" s="74"/>
      <c r="AQ66" s="74"/>
      <c r="AR66" s="52"/>
    </row>
    <row r="67" s="2" customFormat="1" spans="1:44">
      <c r="A67" s="52"/>
      <c r="B67" s="52"/>
      <c r="C67" s="52"/>
      <c r="D67" s="52"/>
      <c r="E67" s="52"/>
      <c r="F67" s="52"/>
      <c r="G67" s="52"/>
      <c r="H67" s="52"/>
      <c r="I67" s="73"/>
      <c r="J67" s="74"/>
      <c r="K67" s="74"/>
      <c r="L67" s="73"/>
      <c r="M67" s="73"/>
      <c r="N67" s="73"/>
      <c r="O67" s="73"/>
      <c r="P67" s="73"/>
      <c r="Q67" s="73"/>
      <c r="R67" s="73"/>
      <c r="S67" s="73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52"/>
      <c r="AJ67" s="52"/>
      <c r="AK67" s="52"/>
      <c r="AL67" s="52"/>
      <c r="AM67" s="52"/>
      <c r="AN67" s="52"/>
      <c r="AO67" s="160"/>
      <c r="AP67" s="74"/>
      <c r="AQ67" s="74"/>
      <c r="AR67" s="52"/>
    </row>
    <row r="68" s="2" customFormat="1" spans="1:44">
      <c r="A68" s="52"/>
      <c r="B68" s="52"/>
      <c r="C68" s="52"/>
      <c r="D68" s="52"/>
      <c r="E68" s="52"/>
      <c r="F68" s="52"/>
      <c r="G68" s="52"/>
      <c r="H68" s="52"/>
      <c r="I68" s="73"/>
      <c r="J68" s="74"/>
      <c r="K68" s="74"/>
      <c r="L68" s="73"/>
      <c r="M68" s="73"/>
      <c r="N68" s="73"/>
      <c r="O68" s="73"/>
      <c r="P68" s="73"/>
      <c r="Q68" s="73"/>
      <c r="R68" s="73"/>
      <c r="S68" s="73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52"/>
      <c r="AJ68" s="52"/>
      <c r="AK68" s="52"/>
      <c r="AL68" s="52"/>
      <c r="AM68" s="52"/>
      <c r="AN68" s="52"/>
      <c r="AO68" s="160"/>
      <c r="AP68" s="74"/>
      <c r="AQ68" s="74"/>
      <c r="AR68" s="52"/>
    </row>
    <row r="69" s="2" customFormat="1" spans="1:44">
      <c r="A69" s="52"/>
      <c r="B69" s="52"/>
      <c r="C69" s="52"/>
      <c r="D69" s="52"/>
      <c r="E69" s="52"/>
      <c r="F69" s="52"/>
      <c r="G69" s="52"/>
      <c r="H69" s="52"/>
      <c r="I69" s="73"/>
      <c r="J69" s="74"/>
      <c r="K69" s="74"/>
      <c r="L69" s="73"/>
      <c r="M69" s="73"/>
      <c r="N69" s="73"/>
      <c r="O69" s="73"/>
      <c r="P69" s="73"/>
      <c r="Q69" s="73"/>
      <c r="R69" s="73"/>
      <c r="S69" s="73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52"/>
      <c r="AJ69" s="52"/>
      <c r="AK69" s="52"/>
      <c r="AL69" s="52"/>
      <c r="AM69" s="52"/>
      <c r="AN69" s="52"/>
      <c r="AO69" s="160"/>
      <c r="AP69" s="74"/>
      <c r="AQ69" s="74"/>
      <c r="AR69" s="52"/>
    </row>
    <row r="70" s="2" customFormat="1" spans="1:44">
      <c r="A70" s="52"/>
      <c r="B70" s="52"/>
      <c r="C70" s="52"/>
      <c r="D70" s="52"/>
      <c r="E70" s="52"/>
      <c r="F70" s="52"/>
      <c r="G70" s="52"/>
      <c r="H70" s="52"/>
      <c r="I70" s="73"/>
      <c r="J70" s="74"/>
      <c r="K70" s="74"/>
      <c r="L70" s="73"/>
      <c r="M70" s="73"/>
      <c r="N70" s="73"/>
      <c r="O70" s="73"/>
      <c r="P70" s="73"/>
      <c r="Q70" s="73"/>
      <c r="R70" s="73"/>
      <c r="S70" s="73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52"/>
      <c r="AJ70" s="52"/>
      <c r="AK70" s="52"/>
      <c r="AL70" s="52"/>
      <c r="AM70" s="52"/>
      <c r="AN70" s="52"/>
      <c r="AO70" s="160"/>
      <c r="AP70" s="74"/>
      <c r="AQ70" s="74"/>
      <c r="AR70" s="52"/>
    </row>
    <row r="71" s="2" customFormat="1" spans="1:44">
      <c r="A71" s="52"/>
      <c r="B71" s="52"/>
      <c r="C71" s="52"/>
      <c r="D71" s="52"/>
      <c r="E71" s="52"/>
      <c r="F71" s="52"/>
      <c r="G71" s="52"/>
      <c r="H71" s="52"/>
      <c r="I71" s="73"/>
      <c r="J71" s="74"/>
      <c r="K71" s="74"/>
      <c r="L71" s="73"/>
      <c r="M71" s="73"/>
      <c r="N71" s="73"/>
      <c r="O71" s="73"/>
      <c r="P71" s="73"/>
      <c r="Q71" s="73"/>
      <c r="R71" s="73"/>
      <c r="S71" s="73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52"/>
      <c r="AJ71" s="52"/>
      <c r="AK71" s="52"/>
      <c r="AL71" s="52"/>
      <c r="AM71" s="52"/>
      <c r="AN71" s="52"/>
      <c r="AO71" s="160"/>
      <c r="AP71" s="74"/>
      <c r="AQ71" s="74"/>
      <c r="AR71" s="52"/>
    </row>
    <row r="72" s="2" customFormat="1" spans="1:44">
      <c r="A72" s="52"/>
      <c r="B72" s="52"/>
      <c r="C72" s="52"/>
      <c r="D72" s="52"/>
      <c r="E72" s="52"/>
      <c r="F72" s="52"/>
      <c r="G72" s="52"/>
      <c r="H72" s="52"/>
      <c r="I72" s="73"/>
      <c r="J72" s="74"/>
      <c r="K72" s="74"/>
      <c r="L72" s="73"/>
      <c r="M72" s="73"/>
      <c r="N72" s="73"/>
      <c r="O72" s="73"/>
      <c r="P72" s="73"/>
      <c r="Q72" s="73"/>
      <c r="R72" s="73"/>
      <c r="S72" s="73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52"/>
      <c r="AJ72" s="52"/>
      <c r="AK72" s="52"/>
      <c r="AL72" s="52"/>
      <c r="AM72" s="52"/>
      <c r="AN72" s="52"/>
      <c r="AO72" s="160"/>
      <c r="AP72" s="74"/>
      <c r="AQ72" s="74"/>
      <c r="AR72" s="52"/>
    </row>
    <row r="73" s="2" customFormat="1" spans="1:44">
      <c r="A73" s="52"/>
      <c r="B73" s="52"/>
      <c r="C73" s="52"/>
      <c r="D73" s="52"/>
      <c r="E73" s="52"/>
      <c r="F73" s="52"/>
      <c r="G73" s="52"/>
      <c r="H73" s="52"/>
      <c r="I73" s="73"/>
      <c r="J73" s="74"/>
      <c r="K73" s="74"/>
      <c r="L73" s="73"/>
      <c r="M73" s="73"/>
      <c r="N73" s="73"/>
      <c r="O73" s="73"/>
      <c r="P73" s="73"/>
      <c r="Q73" s="73"/>
      <c r="R73" s="73"/>
      <c r="S73" s="73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52"/>
      <c r="AJ73" s="52"/>
      <c r="AK73" s="52"/>
      <c r="AL73" s="52"/>
      <c r="AM73" s="52"/>
      <c r="AN73" s="52"/>
      <c r="AO73" s="160"/>
      <c r="AP73" s="74"/>
      <c r="AQ73" s="74"/>
      <c r="AR73" s="52"/>
    </row>
    <row r="74" s="2" customFormat="1" spans="1:44">
      <c r="A74" s="52"/>
      <c r="B74" s="52"/>
      <c r="C74" s="52"/>
      <c r="D74" s="52"/>
      <c r="E74" s="52"/>
      <c r="F74" s="52"/>
      <c r="G74" s="52"/>
      <c r="H74" s="52"/>
      <c r="I74" s="73"/>
      <c r="J74" s="74"/>
      <c r="K74" s="74"/>
      <c r="L74" s="73"/>
      <c r="M74" s="73"/>
      <c r="N74" s="73"/>
      <c r="O74" s="73"/>
      <c r="P74" s="73"/>
      <c r="Q74" s="73"/>
      <c r="R74" s="73"/>
      <c r="S74" s="73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52"/>
      <c r="AJ74" s="52"/>
      <c r="AK74" s="52"/>
      <c r="AL74" s="52"/>
      <c r="AM74" s="52"/>
      <c r="AN74" s="52"/>
      <c r="AO74" s="160"/>
      <c r="AP74" s="74"/>
      <c r="AQ74" s="74"/>
      <c r="AR74" s="52"/>
    </row>
    <row r="75" s="2" customFormat="1" spans="1:44">
      <c r="A75" s="52"/>
      <c r="B75" s="52"/>
      <c r="C75" s="52"/>
      <c r="D75" s="52"/>
      <c r="E75" s="52"/>
      <c r="F75" s="52"/>
      <c r="G75" s="52"/>
      <c r="H75" s="52"/>
      <c r="I75" s="73"/>
      <c r="J75" s="74"/>
      <c r="K75" s="74"/>
      <c r="L75" s="73"/>
      <c r="M75" s="73"/>
      <c r="N75" s="73"/>
      <c r="O75" s="73"/>
      <c r="P75" s="73"/>
      <c r="Q75" s="73"/>
      <c r="R75" s="73"/>
      <c r="S75" s="73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52"/>
      <c r="AJ75" s="52"/>
      <c r="AK75" s="52"/>
      <c r="AL75" s="52"/>
      <c r="AM75" s="52"/>
      <c r="AN75" s="52"/>
      <c r="AO75" s="160"/>
      <c r="AP75" s="74"/>
      <c r="AQ75" s="74"/>
      <c r="AR75" s="52"/>
    </row>
    <row r="76" s="2" customFormat="1" spans="1:44">
      <c r="A76" s="52"/>
      <c r="B76" s="52"/>
      <c r="C76" s="52"/>
      <c r="D76" s="52"/>
      <c r="E76" s="52"/>
      <c r="F76" s="52"/>
      <c r="G76" s="52"/>
      <c r="H76" s="52"/>
      <c r="I76" s="73"/>
      <c r="J76" s="74"/>
      <c r="K76" s="74"/>
      <c r="L76" s="73"/>
      <c r="M76" s="73"/>
      <c r="N76" s="73"/>
      <c r="O76" s="73"/>
      <c r="P76" s="73"/>
      <c r="Q76" s="73"/>
      <c r="R76" s="73"/>
      <c r="S76" s="73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52"/>
      <c r="AJ76" s="52"/>
      <c r="AK76" s="52"/>
      <c r="AL76" s="52"/>
      <c r="AM76" s="52"/>
      <c r="AN76" s="52"/>
      <c r="AO76" s="160"/>
      <c r="AP76" s="74"/>
      <c r="AQ76" s="74"/>
      <c r="AR76" s="52"/>
    </row>
    <row r="77" s="2" customFormat="1" spans="1:44">
      <c r="A77" s="52"/>
      <c r="B77" s="52"/>
      <c r="C77" s="52"/>
      <c r="D77" s="52"/>
      <c r="E77" s="52"/>
      <c r="F77" s="52"/>
      <c r="G77" s="52"/>
      <c r="H77" s="52"/>
      <c r="I77" s="73"/>
      <c r="J77" s="74"/>
      <c r="K77" s="74"/>
      <c r="L77" s="73"/>
      <c r="M77" s="73"/>
      <c r="N77" s="73"/>
      <c r="O77" s="73"/>
      <c r="P77" s="73"/>
      <c r="Q77" s="73"/>
      <c r="R77" s="73"/>
      <c r="S77" s="73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52"/>
      <c r="AJ77" s="52"/>
      <c r="AK77" s="52"/>
      <c r="AL77" s="52"/>
      <c r="AM77" s="52"/>
      <c r="AN77" s="52"/>
      <c r="AO77" s="160"/>
      <c r="AP77" s="74"/>
      <c r="AQ77" s="74"/>
      <c r="AR77" s="52"/>
    </row>
    <row r="78" s="2" customFormat="1" spans="1:44">
      <c r="A78" s="52"/>
      <c r="B78" s="52"/>
      <c r="C78" s="52"/>
      <c r="D78" s="52"/>
      <c r="E78" s="52"/>
      <c r="F78" s="52"/>
      <c r="G78" s="52"/>
      <c r="H78" s="52"/>
      <c r="I78" s="73"/>
      <c r="J78" s="74"/>
      <c r="K78" s="74"/>
      <c r="L78" s="73"/>
      <c r="M78" s="73"/>
      <c r="N78" s="73"/>
      <c r="O78" s="73"/>
      <c r="P78" s="73"/>
      <c r="Q78" s="73"/>
      <c r="R78" s="73"/>
      <c r="S78" s="73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52"/>
      <c r="AJ78" s="52"/>
      <c r="AK78" s="52"/>
      <c r="AL78" s="52"/>
      <c r="AM78" s="52"/>
      <c r="AN78" s="52"/>
      <c r="AO78" s="160"/>
      <c r="AP78" s="74"/>
      <c r="AQ78" s="74"/>
      <c r="AR78" s="52"/>
    </row>
    <row r="79" s="2" customFormat="1" spans="1:44">
      <c r="A79" s="52"/>
      <c r="B79" s="52"/>
      <c r="C79" s="52"/>
      <c r="D79" s="52"/>
      <c r="E79" s="52"/>
      <c r="F79" s="52"/>
      <c r="G79" s="52"/>
      <c r="H79" s="52"/>
      <c r="I79" s="73"/>
      <c r="J79" s="74"/>
      <c r="K79" s="74"/>
      <c r="L79" s="73"/>
      <c r="M79" s="73"/>
      <c r="N79" s="73"/>
      <c r="O79" s="73"/>
      <c r="P79" s="73"/>
      <c r="Q79" s="73"/>
      <c r="R79" s="73"/>
      <c r="S79" s="73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52"/>
      <c r="AJ79" s="52"/>
      <c r="AK79" s="52"/>
      <c r="AL79" s="52"/>
      <c r="AM79" s="52"/>
      <c r="AN79" s="52"/>
      <c r="AO79" s="160"/>
      <c r="AP79" s="74"/>
      <c r="AQ79" s="74"/>
      <c r="AR79" s="52"/>
    </row>
    <row r="80" s="2" customFormat="1" spans="1:44">
      <c r="A80" s="52"/>
      <c r="B80" s="52"/>
      <c r="C80" s="52"/>
      <c r="D80" s="52"/>
      <c r="E80" s="52"/>
      <c r="F80" s="52"/>
      <c r="G80" s="52"/>
      <c r="H80" s="52"/>
      <c r="I80" s="73"/>
      <c r="J80" s="74"/>
      <c r="K80" s="74"/>
      <c r="L80" s="73"/>
      <c r="M80" s="73"/>
      <c r="N80" s="73"/>
      <c r="O80" s="73"/>
      <c r="P80" s="73"/>
      <c r="Q80" s="73"/>
      <c r="R80" s="73"/>
      <c r="S80" s="73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52"/>
      <c r="AJ80" s="52"/>
      <c r="AK80" s="52"/>
      <c r="AL80" s="52"/>
      <c r="AM80" s="52"/>
      <c r="AN80" s="52"/>
      <c r="AO80" s="160"/>
      <c r="AP80" s="74"/>
      <c r="AQ80" s="74"/>
      <c r="AR80" s="52"/>
    </row>
    <row r="81" s="2" customFormat="1" spans="1:44">
      <c r="A81" s="52"/>
      <c r="B81" s="52"/>
      <c r="C81" s="52"/>
      <c r="D81" s="52"/>
      <c r="E81" s="52"/>
      <c r="F81" s="52"/>
      <c r="G81" s="52"/>
      <c r="H81" s="52"/>
      <c r="I81" s="73"/>
      <c r="J81" s="74"/>
      <c r="K81" s="74"/>
      <c r="L81" s="73"/>
      <c r="M81" s="73"/>
      <c r="N81" s="73"/>
      <c r="O81" s="73"/>
      <c r="P81" s="73"/>
      <c r="Q81" s="73"/>
      <c r="R81" s="73"/>
      <c r="S81" s="73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52"/>
      <c r="AJ81" s="52"/>
      <c r="AK81" s="52"/>
      <c r="AL81" s="52"/>
      <c r="AM81" s="52"/>
      <c r="AN81" s="52"/>
      <c r="AO81" s="160"/>
      <c r="AP81" s="74"/>
      <c r="AQ81" s="74"/>
      <c r="AR81" s="52"/>
    </row>
    <row r="82" s="2" customFormat="1" spans="1:44">
      <c r="A82" s="52"/>
      <c r="B82" s="52"/>
      <c r="C82" s="52"/>
      <c r="D82" s="52"/>
      <c r="E82" s="52"/>
      <c r="F82" s="52"/>
      <c r="G82" s="52"/>
      <c r="H82" s="52"/>
      <c r="I82" s="73"/>
      <c r="J82" s="74"/>
      <c r="K82" s="74"/>
      <c r="L82" s="73"/>
      <c r="M82" s="73"/>
      <c r="N82" s="73"/>
      <c r="O82" s="73"/>
      <c r="P82" s="73"/>
      <c r="Q82" s="73"/>
      <c r="R82" s="73"/>
      <c r="S82" s="73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52"/>
      <c r="AJ82" s="52"/>
      <c r="AK82" s="52"/>
      <c r="AL82" s="52"/>
      <c r="AM82" s="52"/>
      <c r="AN82" s="52"/>
      <c r="AO82" s="160"/>
      <c r="AP82" s="74"/>
      <c r="AQ82" s="74"/>
      <c r="AR82" s="52"/>
    </row>
    <row r="83" s="2" customFormat="1" spans="1:44">
      <c r="A83" s="52"/>
      <c r="B83" s="52"/>
      <c r="C83" s="52"/>
      <c r="D83" s="52"/>
      <c r="E83" s="52"/>
      <c r="F83" s="52"/>
      <c r="G83" s="52"/>
      <c r="H83" s="52"/>
      <c r="I83" s="73"/>
      <c r="J83" s="74"/>
      <c r="K83" s="74"/>
      <c r="L83" s="73"/>
      <c r="M83" s="73"/>
      <c r="N83" s="73"/>
      <c r="O83" s="73"/>
      <c r="P83" s="73"/>
      <c r="Q83" s="73"/>
      <c r="R83" s="73"/>
      <c r="S83" s="73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52"/>
      <c r="AJ83" s="52"/>
      <c r="AK83" s="52"/>
      <c r="AL83" s="52"/>
      <c r="AM83" s="52"/>
      <c r="AN83" s="52"/>
      <c r="AO83" s="160"/>
      <c r="AP83" s="74"/>
      <c r="AQ83" s="74"/>
      <c r="AR83" s="52"/>
    </row>
    <row r="84" s="2" customFormat="1" spans="1:44">
      <c r="A84" s="52"/>
      <c r="B84" s="52"/>
      <c r="C84" s="52"/>
      <c r="D84" s="52"/>
      <c r="E84" s="52"/>
      <c r="F84" s="52"/>
      <c r="G84" s="52"/>
      <c r="H84" s="52"/>
      <c r="I84" s="73"/>
      <c r="J84" s="74"/>
      <c r="K84" s="74"/>
      <c r="L84" s="73"/>
      <c r="M84" s="73"/>
      <c r="N84" s="73"/>
      <c r="O84" s="73"/>
      <c r="P84" s="73"/>
      <c r="Q84" s="73"/>
      <c r="R84" s="73"/>
      <c r="S84" s="73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52"/>
      <c r="AJ84" s="52"/>
      <c r="AK84" s="52"/>
      <c r="AL84" s="52"/>
      <c r="AM84" s="52"/>
      <c r="AN84" s="52"/>
      <c r="AO84" s="160"/>
      <c r="AP84" s="74"/>
      <c r="AQ84" s="74"/>
      <c r="AR84" s="52"/>
    </row>
    <row r="85" s="2" customFormat="1" spans="1:44">
      <c r="A85" s="52"/>
      <c r="B85" s="52"/>
      <c r="C85" s="52"/>
      <c r="D85" s="52"/>
      <c r="E85" s="52"/>
      <c r="F85" s="52"/>
      <c r="G85" s="52"/>
      <c r="H85" s="52"/>
      <c r="I85" s="73"/>
      <c r="J85" s="74"/>
      <c r="K85" s="74"/>
      <c r="L85" s="73"/>
      <c r="M85" s="73"/>
      <c r="N85" s="73"/>
      <c r="O85" s="73"/>
      <c r="P85" s="73"/>
      <c r="Q85" s="73"/>
      <c r="R85" s="73"/>
      <c r="S85" s="73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52"/>
      <c r="AJ85" s="52"/>
      <c r="AK85" s="52"/>
      <c r="AL85" s="52"/>
      <c r="AM85" s="52"/>
      <c r="AN85" s="52"/>
      <c r="AO85" s="160"/>
      <c r="AP85" s="74"/>
      <c r="AQ85" s="74"/>
      <c r="AR85" s="52"/>
    </row>
    <row r="86" s="2" customFormat="1" spans="1:44">
      <c r="A86" s="52"/>
      <c r="B86" s="52"/>
      <c r="C86" s="52"/>
      <c r="D86" s="52"/>
      <c r="E86" s="52"/>
      <c r="F86" s="52"/>
      <c r="G86" s="52"/>
      <c r="H86" s="52"/>
      <c r="I86" s="73"/>
      <c r="J86" s="74"/>
      <c r="K86" s="74"/>
      <c r="L86" s="73"/>
      <c r="M86" s="73"/>
      <c r="N86" s="73"/>
      <c r="O86" s="73"/>
      <c r="P86" s="73"/>
      <c r="Q86" s="73"/>
      <c r="R86" s="73"/>
      <c r="S86" s="73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52"/>
      <c r="AJ86" s="52"/>
      <c r="AK86" s="52"/>
      <c r="AL86" s="52"/>
      <c r="AM86" s="52"/>
      <c r="AN86" s="52"/>
      <c r="AO86" s="160"/>
      <c r="AP86" s="74"/>
      <c r="AQ86" s="74"/>
      <c r="AR86" s="52"/>
    </row>
    <row r="87" s="2" customFormat="1" spans="1:44">
      <c r="A87" s="52"/>
      <c r="B87" s="52"/>
      <c r="C87" s="52"/>
      <c r="D87" s="52"/>
      <c r="E87" s="52"/>
      <c r="F87" s="52"/>
      <c r="G87" s="52"/>
      <c r="H87" s="52"/>
      <c r="I87" s="73"/>
      <c r="J87" s="74"/>
      <c r="K87" s="74"/>
      <c r="L87" s="73"/>
      <c r="M87" s="73"/>
      <c r="N87" s="73"/>
      <c r="O87" s="73"/>
      <c r="P87" s="73"/>
      <c r="Q87" s="73"/>
      <c r="R87" s="73"/>
      <c r="S87" s="73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52"/>
      <c r="AJ87" s="52"/>
      <c r="AK87" s="52"/>
      <c r="AL87" s="52"/>
      <c r="AM87" s="52"/>
      <c r="AN87" s="52"/>
      <c r="AO87" s="160"/>
      <c r="AP87" s="74"/>
      <c r="AQ87" s="74"/>
      <c r="AR87" s="52"/>
    </row>
    <row r="88" s="2" customFormat="1" spans="1:44">
      <c r="A88" s="52"/>
      <c r="B88" s="52"/>
      <c r="C88" s="52"/>
      <c r="D88" s="52"/>
      <c r="E88" s="52"/>
      <c r="F88" s="52"/>
      <c r="G88" s="52"/>
      <c r="H88" s="52"/>
      <c r="I88" s="73"/>
      <c r="J88" s="74"/>
      <c r="K88" s="74"/>
      <c r="L88" s="73"/>
      <c r="M88" s="73"/>
      <c r="N88" s="73"/>
      <c r="O88" s="73"/>
      <c r="P88" s="73"/>
      <c r="Q88" s="73"/>
      <c r="R88" s="73"/>
      <c r="S88" s="73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52"/>
      <c r="AJ88" s="52"/>
      <c r="AK88" s="52"/>
      <c r="AL88" s="52"/>
      <c r="AM88" s="52"/>
      <c r="AN88" s="52"/>
      <c r="AO88" s="160"/>
      <c r="AP88" s="74"/>
      <c r="AQ88" s="74"/>
      <c r="AR88" s="52"/>
    </row>
    <row r="89" s="2" customFormat="1" spans="1:44">
      <c r="A89" s="52"/>
      <c r="B89" s="52"/>
      <c r="C89" s="52"/>
      <c r="D89" s="52"/>
      <c r="E89" s="52"/>
      <c r="F89" s="52"/>
      <c r="G89" s="52"/>
      <c r="H89" s="52"/>
      <c r="I89" s="73"/>
      <c r="J89" s="74"/>
      <c r="K89" s="74"/>
      <c r="L89" s="73"/>
      <c r="M89" s="73"/>
      <c r="N89" s="73"/>
      <c r="O89" s="73"/>
      <c r="P89" s="73"/>
      <c r="Q89" s="73"/>
      <c r="R89" s="73"/>
      <c r="S89" s="73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52"/>
      <c r="AJ89" s="52"/>
      <c r="AK89" s="52"/>
      <c r="AL89" s="52"/>
      <c r="AM89" s="52"/>
      <c r="AN89" s="52"/>
      <c r="AO89" s="160"/>
      <c r="AP89" s="74"/>
      <c r="AQ89" s="74"/>
      <c r="AR89" s="52"/>
    </row>
    <row r="90" s="2" customFormat="1" spans="1:44">
      <c r="A90" s="52"/>
      <c r="B90" s="52"/>
      <c r="C90" s="52"/>
      <c r="D90" s="52"/>
      <c r="E90" s="52"/>
      <c r="F90" s="52"/>
      <c r="G90" s="52"/>
      <c r="H90" s="52"/>
      <c r="I90" s="73"/>
      <c r="J90" s="74"/>
      <c r="K90" s="74"/>
      <c r="L90" s="73"/>
      <c r="M90" s="73"/>
      <c r="N90" s="73"/>
      <c r="O90" s="73"/>
      <c r="P90" s="73"/>
      <c r="Q90" s="73"/>
      <c r="R90" s="73"/>
      <c r="S90" s="73"/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52"/>
      <c r="AJ90" s="52"/>
      <c r="AK90" s="52"/>
      <c r="AL90" s="52"/>
      <c r="AM90" s="52"/>
      <c r="AN90" s="52"/>
      <c r="AO90" s="160"/>
      <c r="AP90" s="74"/>
      <c r="AQ90" s="74"/>
      <c r="AR90" s="52"/>
    </row>
    <row r="91" s="2" customFormat="1" spans="1:44">
      <c r="A91" s="52"/>
      <c r="B91" s="52"/>
      <c r="C91" s="52"/>
      <c r="D91" s="52"/>
      <c r="E91" s="52"/>
      <c r="F91" s="52"/>
      <c r="G91" s="52"/>
      <c r="H91" s="52"/>
      <c r="I91" s="73"/>
      <c r="J91" s="74"/>
      <c r="K91" s="74"/>
      <c r="L91" s="73"/>
      <c r="M91" s="73"/>
      <c r="N91" s="73"/>
      <c r="O91" s="73"/>
      <c r="P91" s="73"/>
      <c r="Q91" s="73"/>
      <c r="R91" s="73"/>
      <c r="S91" s="73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52"/>
      <c r="AJ91" s="52"/>
      <c r="AK91" s="52"/>
      <c r="AL91" s="52"/>
      <c r="AM91" s="52"/>
      <c r="AN91" s="52"/>
      <c r="AO91" s="160"/>
      <c r="AP91" s="74"/>
      <c r="AQ91" s="74"/>
      <c r="AR91" s="52"/>
    </row>
    <row r="92" s="2" customFormat="1" spans="1:44">
      <c r="A92" s="52"/>
      <c r="B92" s="52"/>
      <c r="C92" s="52"/>
      <c r="D92" s="52"/>
      <c r="E92" s="52"/>
      <c r="F92" s="52"/>
      <c r="G92" s="52"/>
      <c r="H92" s="52"/>
      <c r="I92" s="73"/>
      <c r="J92" s="74"/>
      <c r="K92" s="74"/>
      <c r="L92" s="73"/>
      <c r="M92" s="73"/>
      <c r="N92" s="73"/>
      <c r="O92" s="73"/>
      <c r="P92" s="73"/>
      <c r="Q92" s="73"/>
      <c r="R92" s="73"/>
      <c r="S92" s="73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52"/>
      <c r="AJ92" s="52"/>
      <c r="AK92" s="52"/>
      <c r="AL92" s="52"/>
      <c r="AM92" s="52"/>
      <c r="AN92" s="52"/>
      <c r="AO92" s="160"/>
      <c r="AP92" s="74"/>
      <c r="AQ92" s="74"/>
      <c r="AR92" s="52"/>
    </row>
    <row r="93" s="2" customFormat="1" spans="1:44">
      <c r="A93" s="52"/>
      <c r="B93" s="52"/>
      <c r="C93" s="52"/>
      <c r="D93" s="52"/>
      <c r="E93" s="52"/>
      <c r="F93" s="52"/>
      <c r="G93" s="52"/>
      <c r="H93" s="52"/>
      <c r="I93" s="73"/>
      <c r="J93" s="74"/>
      <c r="K93" s="74"/>
      <c r="L93" s="73"/>
      <c r="M93" s="73"/>
      <c r="N93" s="73"/>
      <c r="O93" s="73"/>
      <c r="P93" s="73"/>
      <c r="Q93" s="73"/>
      <c r="R93" s="73"/>
      <c r="S93" s="73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52"/>
      <c r="AJ93" s="52"/>
      <c r="AK93" s="52"/>
      <c r="AL93" s="52"/>
      <c r="AM93" s="52"/>
      <c r="AN93" s="52"/>
      <c r="AO93" s="160"/>
      <c r="AP93" s="74"/>
      <c r="AQ93" s="74"/>
      <c r="AR93" s="52"/>
    </row>
    <row r="94" s="2" customFormat="1" spans="1:44">
      <c r="A94" s="52"/>
      <c r="B94" s="52"/>
      <c r="C94" s="52"/>
      <c r="D94" s="52"/>
      <c r="E94" s="52"/>
      <c r="F94" s="52"/>
      <c r="G94" s="52"/>
      <c r="H94" s="52"/>
      <c r="I94" s="73"/>
      <c r="J94" s="74"/>
      <c r="K94" s="74"/>
      <c r="L94" s="73"/>
      <c r="M94" s="73"/>
      <c r="N94" s="73"/>
      <c r="O94" s="73"/>
      <c r="P94" s="73"/>
      <c r="Q94" s="73"/>
      <c r="R94" s="73"/>
      <c r="S94" s="73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52"/>
      <c r="AJ94" s="52"/>
      <c r="AK94" s="52"/>
      <c r="AL94" s="52"/>
      <c r="AM94" s="52"/>
      <c r="AN94" s="52"/>
      <c r="AO94" s="160"/>
      <c r="AP94" s="74"/>
      <c r="AQ94" s="74"/>
      <c r="AR94" s="52"/>
    </row>
    <row r="95" s="2" customFormat="1" spans="1:44">
      <c r="A95" s="52"/>
      <c r="B95" s="52"/>
      <c r="C95" s="52"/>
      <c r="D95" s="52"/>
      <c r="E95" s="52"/>
      <c r="F95" s="52"/>
      <c r="G95" s="52"/>
      <c r="H95" s="52"/>
      <c r="I95" s="73"/>
      <c r="J95" s="74"/>
      <c r="K95" s="74"/>
      <c r="L95" s="73"/>
      <c r="M95" s="73"/>
      <c r="N95" s="73"/>
      <c r="O95" s="73"/>
      <c r="P95" s="73"/>
      <c r="Q95" s="73"/>
      <c r="R95" s="73"/>
      <c r="S95" s="73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52"/>
      <c r="AJ95" s="52"/>
      <c r="AK95" s="52"/>
      <c r="AL95" s="52"/>
      <c r="AM95" s="52"/>
      <c r="AN95" s="52"/>
      <c r="AO95" s="160"/>
      <c r="AP95" s="74"/>
      <c r="AQ95" s="74"/>
      <c r="AR95" s="52"/>
    </row>
    <row r="96" s="2" customFormat="1" spans="1:44">
      <c r="A96" s="52"/>
      <c r="B96" s="52"/>
      <c r="C96" s="52"/>
      <c r="D96" s="52"/>
      <c r="E96" s="52"/>
      <c r="F96" s="52"/>
      <c r="G96" s="52"/>
      <c r="H96" s="52"/>
      <c r="I96" s="73"/>
      <c r="J96" s="74"/>
      <c r="K96" s="74"/>
      <c r="L96" s="73"/>
      <c r="M96" s="73"/>
      <c r="N96" s="73"/>
      <c r="O96" s="73"/>
      <c r="P96" s="73"/>
      <c r="Q96" s="73"/>
      <c r="R96" s="73"/>
      <c r="S96" s="73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52"/>
      <c r="AJ96" s="52"/>
      <c r="AK96" s="52"/>
      <c r="AL96" s="52"/>
      <c r="AM96" s="52"/>
      <c r="AN96" s="52"/>
      <c r="AO96" s="160"/>
      <c r="AP96" s="74"/>
      <c r="AQ96" s="74"/>
      <c r="AR96" s="52"/>
    </row>
    <row r="97" s="2" customFormat="1" spans="1:44">
      <c r="A97" s="52"/>
      <c r="B97" s="52"/>
      <c r="C97" s="52"/>
      <c r="D97" s="52"/>
      <c r="E97" s="52"/>
      <c r="F97" s="52"/>
      <c r="G97" s="52"/>
      <c r="H97" s="52"/>
      <c r="I97" s="73"/>
      <c r="J97" s="74"/>
      <c r="K97" s="74"/>
      <c r="L97" s="73"/>
      <c r="M97" s="73"/>
      <c r="N97" s="73"/>
      <c r="O97" s="73"/>
      <c r="P97" s="73"/>
      <c r="Q97" s="73"/>
      <c r="R97" s="73"/>
      <c r="S97" s="73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52"/>
      <c r="AJ97" s="52"/>
      <c r="AK97" s="52"/>
      <c r="AL97" s="52"/>
      <c r="AM97" s="52"/>
      <c r="AN97" s="52"/>
      <c r="AO97" s="160"/>
      <c r="AP97" s="74"/>
      <c r="AQ97" s="74"/>
      <c r="AR97" s="52"/>
    </row>
    <row r="98" s="2" customFormat="1" spans="1:44">
      <c r="A98" s="52"/>
      <c r="B98" s="52"/>
      <c r="C98" s="52"/>
      <c r="D98" s="52"/>
      <c r="E98" s="52"/>
      <c r="F98" s="52"/>
      <c r="G98" s="52"/>
      <c r="H98" s="52"/>
      <c r="I98" s="73"/>
      <c r="J98" s="74"/>
      <c r="K98" s="74"/>
      <c r="L98" s="73"/>
      <c r="M98" s="73"/>
      <c r="N98" s="73"/>
      <c r="O98" s="73"/>
      <c r="P98" s="73"/>
      <c r="Q98" s="73"/>
      <c r="R98" s="73"/>
      <c r="S98" s="73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52"/>
      <c r="AJ98" s="52"/>
      <c r="AK98" s="52"/>
      <c r="AL98" s="52"/>
      <c r="AM98" s="52"/>
      <c r="AN98" s="52"/>
      <c r="AO98" s="160"/>
      <c r="AP98" s="74"/>
      <c r="AQ98" s="74"/>
      <c r="AR98" s="52"/>
    </row>
    <row r="99" s="2" customFormat="1" spans="1:44">
      <c r="A99" s="52"/>
      <c r="B99" s="52"/>
      <c r="C99" s="52"/>
      <c r="D99" s="52"/>
      <c r="E99" s="52"/>
      <c r="F99" s="52"/>
      <c r="G99" s="52"/>
      <c r="H99" s="52"/>
      <c r="I99" s="73"/>
      <c r="J99" s="74"/>
      <c r="K99" s="74"/>
      <c r="L99" s="73"/>
      <c r="M99" s="73"/>
      <c r="N99" s="73"/>
      <c r="O99" s="73"/>
      <c r="P99" s="73"/>
      <c r="Q99" s="73"/>
      <c r="R99" s="73"/>
      <c r="S99" s="73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52"/>
      <c r="AJ99" s="52"/>
      <c r="AK99" s="52"/>
      <c r="AL99" s="52"/>
      <c r="AM99" s="52"/>
      <c r="AN99" s="52"/>
      <c r="AO99" s="160"/>
      <c r="AP99" s="74"/>
      <c r="AQ99" s="74"/>
      <c r="AR99" s="52"/>
    </row>
    <row r="100" s="2" customFormat="1" spans="1:44">
      <c r="A100" s="52"/>
      <c r="B100" s="52"/>
      <c r="C100" s="52"/>
      <c r="D100" s="52"/>
      <c r="E100" s="52"/>
      <c r="F100" s="52"/>
      <c r="G100" s="52"/>
      <c r="H100" s="52"/>
      <c r="I100" s="73"/>
      <c r="J100" s="74"/>
      <c r="K100" s="74"/>
      <c r="L100" s="73"/>
      <c r="M100" s="73"/>
      <c r="N100" s="73"/>
      <c r="O100" s="73"/>
      <c r="P100" s="73"/>
      <c r="Q100" s="73"/>
      <c r="R100" s="73"/>
      <c r="S100" s="73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52"/>
      <c r="AJ100" s="52"/>
      <c r="AK100" s="52"/>
      <c r="AL100" s="52"/>
      <c r="AM100" s="52"/>
      <c r="AN100" s="52"/>
      <c r="AO100" s="160"/>
      <c r="AP100" s="74"/>
      <c r="AQ100" s="74"/>
      <c r="AR100" s="52"/>
    </row>
    <row r="101" s="2" customFormat="1" spans="1:44">
      <c r="A101" s="52"/>
      <c r="B101" s="52"/>
      <c r="C101" s="52"/>
      <c r="D101" s="52"/>
      <c r="E101" s="52"/>
      <c r="F101" s="52"/>
      <c r="G101" s="52"/>
      <c r="H101" s="52"/>
      <c r="I101" s="73"/>
      <c r="J101" s="74"/>
      <c r="K101" s="74"/>
      <c r="L101" s="73"/>
      <c r="M101" s="73"/>
      <c r="N101" s="73"/>
      <c r="O101" s="73"/>
      <c r="P101" s="73"/>
      <c r="Q101" s="73"/>
      <c r="R101" s="73"/>
      <c r="S101" s="73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52"/>
      <c r="AJ101" s="52"/>
      <c r="AK101" s="52"/>
      <c r="AL101" s="52"/>
      <c r="AM101" s="52"/>
      <c r="AN101" s="52"/>
      <c r="AO101" s="160"/>
      <c r="AP101" s="74"/>
      <c r="AQ101" s="74"/>
      <c r="AR101" s="52"/>
    </row>
    <row r="102" s="2" customFormat="1" spans="1:44">
      <c r="A102" s="52"/>
      <c r="B102" s="52"/>
      <c r="C102" s="52"/>
      <c r="D102" s="52"/>
      <c r="E102" s="52"/>
      <c r="F102" s="52"/>
      <c r="G102" s="52"/>
      <c r="H102" s="52"/>
      <c r="I102" s="73"/>
      <c r="J102" s="74"/>
      <c r="K102" s="74"/>
      <c r="L102" s="73"/>
      <c r="M102" s="73"/>
      <c r="N102" s="73"/>
      <c r="O102" s="73"/>
      <c r="P102" s="73"/>
      <c r="Q102" s="73"/>
      <c r="R102" s="73"/>
      <c r="S102" s="73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52"/>
      <c r="AJ102" s="52"/>
      <c r="AK102" s="52"/>
      <c r="AL102" s="52"/>
      <c r="AM102" s="52"/>
      <c r="AN102" s="52"/>
      <c r="AO102" s="160"/>
      <c r="AP102" s="74"/>
      <c r="AQ102" s="74"/>
      <c r="AR102" s="52"/>
    </row>
    <row r="103" s="2" customFormat="1" spans="1:44">
      <c r="A103" s="52"/>
      <c r="B103" s="52"/>
      <c r="C103" s="52"/>
      <c r="D103" s="52"/>
      <c r="E103" s="52"/>
      <c r="F103" s="52"/>
      <c r="G103" s="52"/>
      <c r="H103" s="52"/>
      <c r="I103" s="73"/>
      <c r="J103" s="74"/>
      <c r="K103" s="74"/>
      <c r="L103" s="73"/>
      <c r="M103" s="73"/>
      <c r="N103" s="73"/>
      <c r="O103" s="73"/>
      <c r="P103" s="73"/>
      <c r="Q103" s="73"/>
      <c r="R103" s="73"/>
      <c r="S103" s="73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52"/>
      <c r="AJ103" s="52"/>
      <c r="AK103" s="52"/>
      <c r="AL103" s="52"/>
      <c r="AM103" s="52"/>
      <c r="AN103" s="52"/>
      <c r="AO103" s="160"/>
      <c r="AP103" s="74"/>
      <c r="AQ103" s="74"/>
      <c r="AR103" s="52"/>
    </row>
    <row r="104" s="2" customFormat="1" spans="1:44">
      <c r="A104" s="52"/>
      <c r="B104" s="52"/>
      <c r="C104" s="52"/>
      <c r="D104" s="52"/>
      <c r="E104" s="52"/>
      <c r="F104" s="52"/>
      <c r="G104" s="52"/>
      <c r="H104" s="52"/>
      <c r="I104" s="73"/>
      <c r="J104" s="74"/>
      <c r="K104" s="74"/>
      <c r="L104" s="73"/>
      <c r="M104" s="73"/>
      <c r="N104" s="73"/>
      <c r="O104" s="73"/>
      <c r="P104" s="73"/>
      <c r="Q104" s="73"/>
      <c r="R104" s="73"/>
      <c r="S104" s="73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52"/>
      <c r="AJ104" s="52"/>
      <c r="AK104" s="52"/>
      <c r="AL104" s="52"/>
      <c r="AM104" s="52"/>
      <c r="AN104" s="52"/>
      <c r="AO104" s="160"/>
      <c r="AP104" s="74"/>
      <c r="AQ104" s="74"/>
      <c r="AR104" s="52"/>
    </row>
    <row r="105" s="2" customFormat="1" spans="1:44">
      <c r="A105" s="52"/>
      <c r="B105" s="52"/>
      <c r="C105" s="52"/>
      <c r="D105" s="52"/>
      <c r="E105" s="52"/>
      <c r="F105" s="52"/>
      <c r="G105" s="52"/>
      <c r="H105" s="52"/>
      <c r="I105" s="73"/>
      <c r="J105" s="74"/>
      <c r="K105" s="74"/>
      <c r="L105" s="73"/>
      <c r="M105" s="73"/>
      <c r="N105" s="73"/>
      <c r="O105" s="73"/>
      <c r="P105" s="73"/>
      <c r="Q105" s="73"/>
      <c r="R105" s="73"/>
      <c r="S105" s="73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52"/>
      <c r="AJ105" s="52"/>
      <c r="AK105" s="52"/>
      <c r="AL105" s="52"/>
      <c r="AM105" s="52"/>
      <c r="AN105" s="52"/>
      <c r="AO105" s="160"/>
      <c r="AP105" s="74"/>
      <c r="AQ105" s="74"/>
      <c r="AR105" s="52"/>
    </row>
    <row r="106" s="2" customFormat="1" spans="1:44">
      <c r="A106" s="52"/>
      <c r="B106" s="52"/>
      <c r="C106" s="52"/>
      <c r="D106" s="52"/>
      <c r="E106" s="52"/>
      <c r="F106" s="52"/>
      <c r="G106" s="52"/>
      <c r="H106" s="52"/>
      <c r="I106" s="73"/>
      <c r="J106" s="74"/>
      <c r="K106" s="74"/>
      <c r="L106" s="73"/>
      <c r="M106" s="73"/>
      <c r="N106" s="73"/>
      <c r="O106" s="73"/>
      <c r="P106" s="73"/>
      <c r="Q106" s="73"/>
      <c r="R106" s="73"/>
      <c r="S106" s="73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52"/>
      <c r="AJ106" s="52"/>
      <c r="AK106" s="52"/>
      <c r="AL106" s="52"/>
      <c r="AM106" s="52"/>
      <c r="AN106" s="52"/>
      <c r="AO106" s="160"/>
      <c r="AP106" s="74"/>
      <c r="AQ106" s="74"/>
      <c r="AR106" s="52"/>
    </row>
    <row r="107" s="2" customFormat="1" spans="1:44">
      <c r="A107" s="52"/>
      <c r="B107" s="52"/>
      <c r="C107" s="52"/>
      <c r="D107" s="52"/>
      <c r="E107" s="52"/>
      <c r="F107" s="52"/>
      <c r="G107" s="52"/>
      <c r="H107" s="52"/>
      <c r="I107" s="73"/>
      <c r="J107" s="74"/>
      <c r="K107" s="74"/>
      <c r="L107" s="73"/>
      <c r="M107" s="73"/>
      <c r="N107" s="73"/>
      <c r="O107" s="73"/>
      <c r="P107" s="73"/>
      <c r="Q107" s="73"/>
      <c r="R107" s="73"/>
      <c r="S107" s="73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52"/>
      <c r="AJ107" s="52"/>
      <c r="AK107" s="52"/>
      <c r="AL107" s="52"/>
      <c r="AM107" s="52"/>
      <c r="AN107" s="52"/>
      <c r="AO107" s="160"/>
      <c r="AP107" s="74"/>
      <c r="AQ107" s="74"/>
      <c r="AR107" s="52"/>
    </row>
    <row r="108" s="2" customFormat="1" spans="1:44">
      <c r="A108" s="52"/>
      <c r="B108" s="52"/>
      <c r="C108" s="52"/>
      <c r="D108" s="52"/>
      <c r="E108" s="52"/>
      <c r="F108" s="52"/>
      <c r="G108" s="52"/>
      <c r="H108" s="52"/>
      <c r="I108" s="73"/>
      <c r="J108" s="74"/>
      <c r="K108" s="74"/>
      <c r="L108" s="73"/>
      <c r="M108" s="73"/>
      <c r="N108" s="73"/>
      <c r="O108" s="73"/>
      <c r="P108" s="73"/>
      <c r="Q108" s="73"/>
      <c r="R108" s="73"/>
      <c r="S108" s="73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52"/>
      <c r="AJ108" s="52"/>
      <c r="AK108" s="52"/>
      <c r="AL108" s="52"/>
      <c r="AM108" s="52"/>
      <c r="AN108" s="52"/>
      <c r="AO108" s="160"/>
      <c r="AP108" s="74"/>
      <c r="AQ108" s="74"/>
      <c r="AR108" s="52"/>
    </row>
    <row r="109" s="2" customFormat="1" spans="1:44">
      <c r="A109" s="52"/>
      <c r="B109" s="52"/>
      <c r="C109" s="52"/>
      <c r="D109" s="52"/>
      <c r="E109" s="52"/>
      <c r="F109" s="52"/>
      <c r="G109" s="52"/>
      <c r="H109" s="52"/>
      <c r="I109" s="73"/>
      <c r="J109" s="74"/>
      <c r="K109" s="74"/>
      <c r="L109" s="73"/>
      <c r="M109" s="73"/>
      <c r="N109" s="73"/>
      <c r="O109" s="73"/>
      <c r="P109" s="73"/>
      <c r="Q109" s="73"/>
      <c r="R109" s="73"/>
      <c r="S109" s="73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52"/>
      <c r="AJ109" s="52"/>
      <c r="AK109" s="52"/>
      <c r="AL109" s="52"/>
      <c r="AM109" s="52"/>
      <c r="AN109" s="52"/>
      <c r="AO109" s="160"/>
      <c r="AP109" s="74"/>
      <c r="AQ109" s="74"/>
      <c r="AR109" s="52"/>
    </row>
    <row r="110" s="2" customFormat="1" spans="1:44">
      <c r="A110" s="52"/>
      <c r="B110" s="52"/>
      <c r="C110" s="52"/>
      <c r="D110" s="52"/>
      <c r="E110" s="52"/>
      <c r="F110" s="52"/>
      <c r="G110" s="52"/>
      <c r="H110" s="52"/>
      <c r="I110" s="73"/>
      <c r="J110" s="74"/>
      <c r="K110" s="74"/>
      <c r="L110" s="73"/>
      <c r="M110" s="73"/>
      <c r="N110" s="73"/>
      <c r="O110" s="73"/>
      <c r="P110" s="73"/>
      <c r="Q110" s="73"/>
      <c r="R110" s="73"/>
      <c r="S110" s="73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52"/>
      <c r="AJ110" s="52"/>
      <c r="AK110" s="52"/>
      <c r="AL110" s="52"/>
      <c r="AM110" s="52"/>
      <c r="AN110" s="52"/>
      <c r="AO110" s="160"/>
      <c r="AP110" s="74"/>
      <c r="AQ110" s="74"/>
      <c r="AR110" s="52"/>
    </row>
    <row r="111" s="2" customFormat="1" spans="1:44">
      <c r="A111" s="52"/>
      <c r="B111" s="52"/>
      <c r="C111" s="52"/>
      <c r="D111" s="52"/>
      <c r="E111" s="52"/>
      <c r="F111" s="52"/>
      <c r="G111" s="52"/>
      <c r="H111" s="52"/>
      <c r="I111" s="73"/>
      <c r="J111" s="74"/>
      <c r="K111" s="74"/>
      <c r="L111" s="73"/>
      <c r="M111" s="73"/>
      <c r="N111" s="73"/>
      <c r="O111" s="73"/>
      <c r="P111" s="73"/>
      <c r="Q111" s="73"/>
      <c r="R111" s="73"/>
      <c r="S111" s="73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52"/>
      <c r="AJ111" s="52"/>
      <c r="AK111" s="52"/>
      <c r="AL111" s="52"/>
      <c r="AM111" s="52"/>
      <c r="AN111" s="52"/>
      <c r="AO111" s="160"/>
      <c r="AP111" s="74"/>
      <c r="AQ111" s="74"/>
      <c r="AR111" s="52"/>
    </row>
    <row r="112" s="2" customFormat="1" spans="1:44">
      <c r="A112" s="52"/>
      <c r="B112" s="52"/>
      <c r="C112" s="52"/>
      <c r="D112" s="52"/>
      <c r="E112" s="52"/>
      <c r="F112" s="52"/>
      <c r="G112" s="52"/>
      <c r="H112" s="52"/>
      <c r="I112" s="73"/>
      <c r="J112" s="74"/>
      <c r="K112" s="74"/>
      <c r="L112" s="73"/>
      <c r="M112" s="73"/>
      <c r="N112" s="73"/>
      <c r="O112" s="73"/>
      <c r="P112" s="73"/>
      <c r="Q112" s="73"/>
      <c r="R112" s="73"/>
      <c r="S112" s="73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52"/>
      <c r="AJ112" s="52"/>
      <c r="AK112" s="52"/>
      <c r="AL112" s="52"/>
      <c r="AM112" s="52"/>
      <c r="AN112" s="52"/>
      <c r="AO112" s="160"/>
      <c r="AP112" s="74"/>
      <c r="AQ112" s="74"/>
      <c r="AR112" s="52"/>
    </row>
    <row r="113" s="2" customFormat="1" spans="1:44">
      <c r="A113" s="52"/>
      <c r="B113" s="52"/>
      <c r="C113" s="52"/>
      <c r="D113" s="52"/>
      <c r="E113" s="52"/>
      <c r="F113" s="52"/>
      <c r="G113" s="52"/>
      <c r="H113" s="52"/>
      <c r="I113" s="73"/>
      <c r="J113" s="74"/>
      <c r="K113" s="74"/>
      <c r="L113" s="73"/>
      <c r="M113" s="73"/>
      <c r="N113" s="73"/>
      <c r="O113" s="73"/>
      <c r="P113" s="73"/>
      <c r="Q113" s="73"/>
      <c r="R113" s="73"/>
      <c r="S113" s="73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52"/>
      <c r="AJ113" s="52"/>
      <c r="AK113" s="52"/>
      <c r="AL113" s="52"/>
      <c r="AM113" s="52"/>
      <c r="AN113" s="52"/>
      <c r="AO113" s="160"/>
      <c r="AP113" s="74"/>
      <c r="AQ113" s="74"/>
      <c r="AR113" s="52"/>
    </row>
    <row r="114" s="2" customFormat="1" spans="1:44">
      <c r="A114" s="52"/>
      <c r="B114" s="52"/>
      <c r="C114" s="52"/>
      <c r="D114" s="52"/>
      <c r="E114" s="52"/>
      <c r="F114" s="52"/>
      <c r="G114" s="52"/>
      <c r="H114" s="52"/>
      <c r="I114" s="73"/>
      <c r="J114" s="74"/>
      <c r="K114" s="74"/>
      <c r="L114" s="73"/>
      <c r="M114" s="73"/>
      <c r="N114" s="73"/>
      <c r="O114" s="73"/>
      <c r="P114" s="73"/>
      <c r="Q114" s="73"/>
      <c r="R114" s="73"/>
      <c r="S114" s="73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52"/>
      <c r="AJ114" s="52"/>
      <c r="AK114" s="52"/>
      <c r="AL114" s="52"/>
      <c r="AM114" s="52"/>
      <c r="AN114" s="52"/>
      <c r="AO114" s="160"/>
      <c r="AP114" s="74"/>
      <c r="AQ114" s="74"/>
      <c r="AR114" s="52"/>
    </row>
    <row r="115" s="2" customFormat="1" spans="1:44">
      <c r="A115" s="52"/>
      <c r="B115" s="52"/>
      <c r="C115" s="52"/>
      <c r="D115" s="52"/>
      <c r="E115" s="52"/>
      <c r="F115" s="52"/>
      <c r="G115" s="52"/>
      <c r="H115" s="52"/>
      <c r="I115" s="73"/>
      <c r="J115" s="74"/>
      <c r="K115" s="74"/>
      <c r="L115" s="73"/>
      <c r="M115" s="73"/>
      <c r="N115" s="73"/>
      <c r="O115" s="73"/>
      <c r="P115" s="73"/>
      <c r="Q115" s="73"/>
      <c r="R115" s="73"/>
      <c r="S115" s="73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52"/>
      <c r="AJ115" s="52"/>
      <c r="AK115" s="52"/>
      <c r="AL115" s="52"/>
      <c r="AM115" s="52"/>
      <c r="AN115" s="52"/>
      <c r="AO115" s="160"/>
      <c r="AP115" s="74"/>
      <c r="AQ115" s="74"/>
      <c r="AR115" s="52"/>
    </row>
    <row r="116" s="2" customFormat="1" spans="1:44">
      <c r="A116" s="52"/>
      <c r="B116" s="52"/>
      <c r="C116" s="52"/>
      <c r="D116" s="52"/>
      <c r="E116" s="52"/>
      <c r="F116" s="52"/>
      <c r="G116" s="52"/>
      <c r="H116" s="52"/>
      <c r="I116" s="73"/>
      <c r="J116" s="74"/>
      <c r="K116" s="74"/>
      <c r="L116" s="73"/>
      <c r="M116" s="73"/>
      <c r="N116" s="73"/>
      <c r="O116" s="73"/>
      <c r="P116" s="73"/>
      <c r="Q116" s="73"/>
      <c r="R116" s="73"/>
      <c r="S116" s="73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52"/>
      <c r="AJ116" s="52"/>
      <c r="AK116" s="52"/>
      <c r="AL116" s="52"/>
      <c r="AM116" s="52"/>
      <c r="AN116" s="52"/>
      <c r="AO116" s="160"/>
      <c r="AP116" s="74"/>
      <c r="AQ116" s="74"/>
      <c r="AR116" s="52"/>
    </row>
    <row r="117" s="2" customFormat="1" spans="1:44">
      <c r="A117" s="52"/>
      <c r="B117" s="52"/>
      <c r="C117" s="52"/>
      <c r="D117" s="52"/>
      <c r="E117" s="52"/>
      <c r="F117" s="52"/>
      <c r="G117" s="52"/>
      <c r="H117" s="52"/>
      <c r="I117" s="73"/>
      <c r="J117" s="74"/>
      <c r="K117" s="74"/>
      <c r="L117" s="73"/>
      <c r="M117" s="73"/>
      <c r="N117" s="73"/>
      <c r="O117" s="73"/>
      <c r="P117" s="73"/>
      <c r="Q117" s="73"/>
      <c r="R117" s="73"/>
      <c r="S117" s="73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52"/>
      <c r="AJ117" s="52"/>
      <c r="AK117" s="52"/>
      <c r="AL117" s="52"/>
      <c r="AM117" s="52"/>
      <c r="AN117" s="52"/>
      <c r="AO117" s="160"/>
      <c r="AP117" s="74"/>
      <c r="AQ117" s="74"/>
      <c r="AR117" s="52"/>
    </row>
    <row r="118" s="2" customFormat="1" spans="1:44">
      <c r="A118" s="52"/>
      <c r="B118" s="52"/>
      <c r="C118" s="52"/>
      <c r="D118" s="52"/>
      <c r="E118" s="52"/>
      <c r="F118" s="52"/>
      <c r="G118" s="52"/>
      <c r="H118" s="52"/>
      <c r="I118" s="73"/>
      <c r="J118" s="74"/>
      <c r="K118" s="74"/>
      <c r="L118" s="73"/>
      <c r="M118" s="73"/>
      <c r="N118" s="73"/>
      <c r="O118" s="73"/>
      <c r="P118" s="73"/>
      <c r="Q118" s="73"/>
      <c r="R118" s="73"/>
      <c r="S118" s="73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52"/>
      <c r="AJ118" s="52"/>
      <c r="AK118" s="52"/>
      <c r="AL118" s="52"/>
      <c r="AM118" s="52"/>
      <c r="AN118" s="52"/>
      <c r="AO118" s="160"/>
      <c r="AP118" s="74"/>
      <c r="AQ118" s="74"/>
      <c r="AR118" s="52"/>
    </row>
    <row r="119" s="2" customFormat="1" spans="1:44">
      <c r="A119" s="52"/>
      <c r="B119" s="52"/>
      <c r="C119" s="52"/>
      <c r="D119" s="52"/>
      <c r="E119" s="52"/>
      <c r="F119" s="52"/>
      <c r="G119" s="52"/>
      <c r="H119" s="52"/>
      <c r="I119" s="73"/>
      <c r="J119" s="74"/>
      <c r="K119" s="74"/>
      <c r="L119" s="73"/>
      <c r="M119" s="73"/>
      <c r="N119" s="73"/>
      <c r="O119" s="73"/>
      <c r="P119" s="73"/>
      <c r="Q119" s="73"/>
      <c r="R119" s="73"/>
      <c r="S119" s="73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52"/>
      <c r="AJ119" s="52"/>
      <c r="AK119" s="52"/>
      <c r="AL119" s="52"/>
      <c r="AM119" s="52"/>
      <c r="AN119" s="52"/>
      <c r="AO119" s="160"/>
      <c r="AP119" s="74"/>
      <c r="AQ119" s="74"/>
      <c r="AR119" s="52"/>
    </row>
    <row r="120" s="2" customFormat="1" spans="1:44">
      <c r="A120" s="52"/>
      <c r="B120" s="52"/>
      <c r="C120" s="52"/>
      <c r="D120" s="52"/>
      <c r="E120" s="52"/>
      <c r="F120" s="52"/>
      <c r="G120" s="52"/>
      <c r="H120" s="52"/>
      <c r="I120" s="73"/>
      <c r="J120" s="74"/>
      <c r="K120" s="74"/>
      <c r="L120" s="73"/>
      <c r="M120" s="73"/>
      <c r="N120" s="73"/>
      <c r="O120" s="73"/>
      <c r="P120" s="73"/>
      <c r="Q120" s="73"/>
      <c r="R120" s="73"/>
      <c r="S120" s="73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52"/>
      <c r="AJ120" s="52"/>
      <c r="AK120" s="52"/>
      <c r="AL120" s="52"/>
      <c r="AM120" s="52"/>
      <c r="AN120" s="52"/>
      <c r="AO120" s="160"/>
      <c r="AP120" s="74"/>
      <c r="AQ120" s="74"/>
      <c r="AR120" s="52"/>
    </row>
    <row r="121" s="2" customFormat="1" spans="1:44">
      <c r="A121" s="52"/>
      <c r="B121" s="52"/>
      <c r="C121" s="52"/>
      <c r="D121" s="52"/>
      <c r="E121" s="52"/>
      <c r="F121" s="52"/>
      <c r="G121" s="52"/>
      <c r="H121" s="52"/>
      <c r="I121" s="73"/>
      <c r="J121" s="74"/>
      <c r="K121" s="74"/>
      <c r="L121" s="73"/>
      <c r="M121" s="73"/>
      <c r="N121" s="73"/>
      <c r="O121" s="73"/>
      <c r="P121" s="73"/>
      <c r="Q121" s="73"/>
      <c r="R121" s="73"/>
      <c r="S121" s="73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52"/>
      <c r="AJ121" s="52"/>
      <c r="AK121" s="52"/>
      <c r="AL121" s="52"/>
      <c r="AM121" s="52"/>
      <c r="AN121" s="52"/>
      <c r="AO121" s="160"/>
      <c r="AP121" s="74"/>
      <c r="AQ121" s="74"/>
      <c r="AR121" s="52"/>
    </row>
    <row r="122" s="2" customFormat="1" spans="1:44">
      <c r="A122" s="52"/>
      <c r="B122" s="52"/>
      <c r="C122" s="52"/>
      <c r="D122" s="52"/>
      <c r="E122" s="52"/>
      <c r="F122" s="52"/>
      <c r="G122" s="52"/>
      <c r="H122" s="52"/>
      <c r="I122" s="73"/>
      <c r="J122" s="74"/>
      <c r="K122" s="74"/>
      <c r="L122" s="73"/>
      <c r="M122" s="73"/>
      <c r="N122" s="73"/>
      <c r="O122" s="73"/>
      <c r="P122" s="73"/>
      <c r="Q122" s="73"/>
      <c r="R122" s="73"/>
      <c r="S122" s="73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52"/>
      <c r="AJ122" s="52"/>
      <c r="AK122" s="52"/>
      <c r="AL122" s="52"/>
      <c r="AM122" s="52"/>
      <c r="AN122" s="52"/>
      <c r="AO122" s="160"/>
      <c r="AP122" s="74"/>
      <c r="AQ122" s="74"/>
      <c r="AR122" s="52"/>
    </row>
    <row r="123" s="2" customFormat="1" spans="1:44">
      <c r="A123" s="52"/>
      <c r="B123" s="52"/>
      <c r="C123" s="52"/>
      <c r="D123" s="52"/>
      <c r="E123" s="52"/>
      <c r="F123" s="52"/>
      <c r="G123" s="52"/>
      <c r="H123" s="52"/>
      <c r="I123" s="73"/>
      <c r="J123" s="74"/>
      <c r="K123" s="74"/>
      <c r="L123" s="73"/>
      <c r="M123" s="73"/>
      <c r="N123" s="73"/>
      <c r="O123" s="73"/>
      <c r="P123" s="73"/>
      <c r="Q123" s="73"/>
      <c r="R123" s="73"/>
      <c r="S123" s="73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52"/>
      <c r="AJ123" s="52"/>
      <c r="AK123" s="52"/>
      <c r="AL123" s="52"/>
      <c r="AM123" s="52"/>
      <c r="AN123" s="52"/>
      <c r="AO123" s="160"/>
      <c r="AP123" s="74"/>
      <c r="AQ123" s="74"/>
      <c r="AR123" s="52"/>
    </row>
    <row r="124" s="2" customFormat="1" spans="1:44">
      <c r="A124" s="52"/>
      <c r="B124" s="52"/>
      <c r="C124" s="52"/>
      <c r="D124" s="52"/>
      <c r="E124" s="52"/>
      <c r="F124" s="52"/>
      <c r="G124" s="52"/>
      <c r="H124" s="52"/>
      <c r="I124" s="73"/>
      <c r="J124" s="74"/>
      <c r="K124" s="74"/>
      <c r="L124" s="73"/>
      <c r="M124" s="73"/>
      <c r="N124" s="73"/>
      <c r="O124" s="73"/>
      <c r="P124" s="73"/>
      <c r="Q124" s="73"/>
      <c r="R124" s="73"/>
      <c r="S124" s="73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52"/>
      <c r="AJ124" s="52"/>
      <c r="AK124" s="52"/>
      <c r="AL124" s="52"/>
      <c r="AM124" s="52"/>
      <c r="AN124" s="52"/>
      <c r="AO124" s="160"/>
      <c r="AP124" s="74"/>
      <c r="AQ124" s="74"/>
      <c r="AR124" s="52"/>
    </row>
    <row r="125" s="2" customFormat="1" spans="1:44">
      <c r="A125" s="52"/>
      <c r="B125" s="52"/>
      <c r="C125" s="52"/>
      <c r="D125" s="52"/>
      <c r="E125" s="52"/>
      <c r="F125" s="52"/>
      <c r="G125" s="52"/>
      <c r="H125" s="52"/>
      <c r="I125" s="73"/>
      <c r="J125" s="74"/>
      <c r="K125" s="74"/>
      <c r="L125" s="73"/>
      <c r="M125" s="73"/>
      <c r="N125" s="73"/>
      <c r="O125" s="73"/>
      <c r="P125" s="73"/>
      <c r="Q125" s="73"/>
      <c r="R125" s="73"/>
      <c r="S125" s="73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52"/>
      <c r="AJ125" s="52"/>
      <c r="AK125" s="52"/>
      <c r="AL125" s="52"/>
      <c r="AM125" s="52"/>
      <c r="AN125" s="52"/>
      <c r="AO125" s="160"/>
      <c r="AP125" s="74"/>
      <c r="AQ125" s="74"/>
      <c r="AR125" s="52"/>
    </row>
    <row r="126" s="2" customFormat="1" spans="1:44">
      <c r="A126" s="52"/>
      <c r="B126" s="52"/>
      <c r="C126" s="52"/>
      <c r="D126" s="52"/>
      <c r="E126" s="52"/>
      <c r="F126" s="52"/>
      <c r="G126" s="52"/>
      <c r="H126" s="52"/>
      <c r="I126" s="73"/>
      <c r="J126" s="74"/>
      <c r="K126" s="74"/>
      <c r="L126" s="73"/>
      <c r="M126" s="73"/>
      <c r="N126" s="73"/>
      <c r="O126" s="73"/>
      <c r="P126" s="73"/>
      <c r="Q126" s="73"/>
      <c r="R126" s="73"/>
      <c r="S126" s="73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52"/>
      <c r="AJ126" s="52"/>
      <c r="AK126" s="52"/>
      <c r="AL126" s="52"/>
      <c r="AM126" s="52"/>
      <c r="AN126" s="52"/>
      <c r="AO126" s="160"/>
      <c r="AP126" s="74"/>
      <c r="AQ126" s="74"/>
      <c r="AR126" s="52"/>
    </row>
    <row r="127" s="2" customFormat="1" spans="1:44">
      <c r="A127" s="52"/>
      <c r="B127" s="52"/>
      <c r="C127" s="52"/>
      <c r="D127" s="52"/>
      <c r="E127" s="52"/>
      <c r="F127" s="52"/>
      <c r="G127" s="52"/>
      <c r="H127" s="52"/>
      <c r="I127" s="73"/>
      <c r="J127" s="74"/>
      <c r="K127" s="74"/>
      <c r="L127" s="73"/>
      <c r="M127" s="73"/>
      <c r="N127" s="73"/>
      <c r="O127" s="73"/>
      <c r="P127" s="73"/>
      <c r="Q127" s="73"/>
      <c r="R127" s="73"/>
      <c r="S127" s="73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52"/>
      <c r="AJ127" s="52"/>
      <c r="AK127" s="52"/>
      <c r="AL127" s="52"/>
      <c r="AM127" s="52"/>
      <c r="AN127" s="52"/>
      <c r="AO127" s="160"/>
      <c r="AP127" s="74"/>
      <c r="AQ127" s="74"/>
      <c r="AR127" s="52"/>
    </row>
    <row r="128" s="2" customFormat="1" spans="1:44">
      <c r="A128" s="52"/>
      <c r="B128" s="52"/>
      <c r="C128" s="52"/>
      <c r="D128" s="52"/>
      <c r="E128" s="52"/>
      <c r="F128" s="52"/>
      <c r="G128" s="52"/>
      <c r="H128" s="52"/>
      <c r="I128" s="73"/>
      <c r="J128" s="74"/>
      <c r="K128" s="74"/>
      <c r="L128" s="73"/>
      <c r="M128" s="73"/>
      <c r="N128" s="73"/>
      <c r="O128" s="73"/>
      <c r="P128" s="73"/>
      <c r="Q128" s="73"/>
      <c r="R128" s="73"/>
      <c r="S128" s="73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52"/>
      <c r="AJ128" s="52"/>
      <c r="AK128" s="52"/>
      <c r="AL128" s="52"/>
      <c r="AM128" s="52"/>
      <c r="AN128" s="52"/>
      <c r="AO128" s="160"/>
      <c r="AP128" s="74"/>
      <c r="AQ128" s="74"/>
      <c r="AR128" s="52"/>
    </row>
    <row r="129" s="2" customFormat="1" spans="1:44">
      <c r="A129" s="52"/>
      <c r="B129" s="52"/>
      <c r="C129" s="52"/>
      <c r="D129" s="52"/>
      <c r="E129" s="52"/>
      <c r="F129" s="52"/>
      <c r="G129" s="52"/>
      <c r="H129" s="52"/>
      <c r="I129" s="73"/>
      <c r="J129" s="74"/>
      <c r="K129" s="74"/>
      <c r="L129" s="73"/>
      <c r="M129" s="73"/>
      <c r="N129" s="73"/>
      <c r="O129" s="73"/>
      <c r="P129" s="73"/>
      <c r="Q129" s="73"/>
      <c r="R129" s="73"/>
      <c r="S129" s="73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52"/>
      <c r="AJ129" s="52"/>
      <c r="AK129" s="52"/>
      <c r="AL129" s="52"/>
      <c r="AM129" s="52"/>
      <c r="AN129" s="52"/>
      <c r="AO129" s="160"/>
      <c r="AP129" s="74"/>
      <c r="AQ129" s="74"/>
      <c r="AR129" s="52"/>
    </row>
    <row r="130" s="2" customFormat="1" spans="1:44">
      <c r="A130" s="52"/>
      <c r="B130" s="52"/>
      <c r="C130" s="52"/>
      <c r="D130" s="52"/>
      <c r="E130" s="52"/>
      <c r="F130" s="52"/>
      <c r="G130" s="52"/>
      <c r="H130" s="52"/>
      <c r="I130" s="73"/>
      <c r="J130" s="74"/>
      <c r="K130" s="74"/>
      <c r="L130" s="73"/>
      <c r="M130" s="73"/>
      <c r="N130" s="73"/>
      <c r="O130" s="73"/>
      <c r="P130" s="73"/>
      <c r="Q130" s="73"/>
      <c r="R130" s="73"/>
      <c r="S130" s="73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52"/>
      <c r="AJ130" s="52"/>
      <c r="AK130" s="52"/>
      <c r="AL130" s="52"/>
      <c r="AM130" s="52"/>
      <c r="AN130" s="52"/>
      <c r="AO130" s="160"/>
      <c r="AP130" s="74"/>
      <c r="AQ130" s="74"/>
      <c r="AR130" s="52"/>
    </row>
    <row r="131" s="2" customFormat="1" spans="1:44">
      <c r="A131" s="52"/>
      <c r="B131" s="52"/>
      <c r="C131" s="52"/>
      <c r="D131" s="52"/>
      <c r="E131" s="52"/>
      <c r="F131" s="52"/>
      <c r="G131" s="52"/>
      <c r="H131" s="52"/>
      <c r="I131" s="73"/>
      <c r="J131" s="74"/>
      <c r="K131" s="74"/>
      <c r="L131" s="73"/>
      <c r="M131" s="73"/>
      <c r="N131" s="73"/>
      <c r="O131" s="73"/>
      <c r="P131" s="73"/>
      <c r="Q131" s="73"/>
      <c r="R131" s="73"/>
      <c r="S131" s="73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52"/>
      <c r="AJ131" s="52"/>
      <c r="AK131" s="52"/>
      <c r="AL131" s="52"/>
      <c r="AM131" s="52"/>
      <c r="AN131" s="52"/>
      <c r="AO131" s="160"/>
      <c r="AP131" s="74"/>
      <c r="AQ131" s="74"/>
      <c r="AR131" s="52"/>
    </row>
    <row r="132" s="2" customFormat="1" spans="1:44">
      <c r="A132" s="52"/>
      <c r="B132" s="52"/>
      <c r="C132" s="52"/>
      <c r="D132" s="52"/>
      <c r="E132" s="52"/>
      <c r="F132" s="52"/>
      <c r="G132" s="52"/>
      <c r="H132" s="52"/>
      <c r="I132" s="73"/>
      <c r="J132" s="74"/>
      <c r="K132" s="74"/>
      <c r="L132" s="73"/>
      <c r="M132" s="73"/>
      <c r="N132" s="73"/>
      <c r="O132" s="73"/>
      <c r="P132" s="73"/>
      <c r="Q132" s="73"/>
      <c r="R132" s="73"/>
      <c r="S132" s="73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4"/>
      <c r="AI132" s="52"/>
      <c r="AJ132" s="52"/>
      <c r="AK132" s="52"/>
      <c r="AL132" s="52"/>
      <c r="AM132" s="52"/>
      <c r="AN132" s="52"/>
      <c r="AO132" s="160"/>
      <c r="AP132" s="74"/>
      <c r="AQ132" s="74"/>
      <c r="AR132" s="52"/>
    </row>
    <row r="133" s="2" customFormat="1" spans="1:44">
      <c r="A133" s="52"/>
      <c r="B133" s="52"/>
      <c r="C133" s="52"/>
      <c r="D133" s="52"/>
      <c r="E133" s="52"/>
      <c r="F133" s="52"/>
      <c r="G133" s="52"/>
      <c r="H133" s="52"/>
      <c r="I133" s="73"/>
      <c r="J133" s="74"/>
      <c r="K133" s="74"/>
      <c r="L133" s="73"/>
      <c r="M133" s="73"/>
      <c r="N133" s="73"/>
      <c r="O133" s="73"/>
      <c r="P133" s="73"/>
      <c r="Q133" s="73"/>
      <c r="R133" s="73"/>
      <c r="S133" s="73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52"/>
      <c r="AJ133" s="52"/>
      <c r="AK133" s="52"/>
      <c r="AL133" s="52"/>
      <c r="AM133" s="52"/>
      <c r="AN133" s="52"/>
      <c r="AO133" s="160"/>
      <c r="AP133" s="74"/>
      <c r="AQ133" s="74"/>
      <c r="AR133" s="52"/>
    </row>
    <row r="134" s="2" customFormat="1" spans="1:44">
      <c r="A134" s="52"/>
      <c r="B134" s="52"/>
      <c r="C134" s="52"/>
      <c r="D134" s="52"/>
      <c r="E134" s="52"/>
      <c r="F134" s="52"/>
      <c r="G134" s="52"/>
      <c r="H134" s="52"/>
      <c r="I134" s="73"/>
      <c r="J134" s="74"/>
      <c r="K134" s="74"/>
      <c r="L134" s="73"/>
      <c r="M134" s="73"/>
      <c r="N134" s="73"/>
      <c r="O134" s="73"/>
      <c r="P134" s="73"/>
      <c r="Q134" s="73"/>
      <c r="R134" s="73"/>
      <c r="S134" s="73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  <c r="AI134" s="52"/>
      <c r="AJ134" s="52"/>
      <c r="AK134" s="52"/>
      <c r="AL134" s="52"/>
      <c r="AM134" s="52"/>
      <c r="AN134" s="52"/>
      <c r="AO134" s="160"/>
      <c r="AP134" s="74"/>
      <c r="AQ134" s="74"/>
      <c r="AR134" s="52"/>
    </row>
    <row r="135" s="2" customFormat="1" spans="1:44">
      <c r="A135" s="52"/>
      <c r="B135" s="52"/>
      <c r="C135" s="52"/>
      <c r="D135" s="52"/>
      <c r="E135" s="52"/>
      <c r="F135" s="52"/>
      <c r="G135" s="52"/>
      <c r="H135" s="52"/>
      <c r="I135" s="73"/>
      <c r="J135" s="74"/>
      <c r="K135" s="74"/>
      <c r="L135" s="73"/>
      <c r="M135" s="73"/>
      <c r="N135" s="73"/>
      <c r="O135" s="73"/>
      <c r="P135" s="73"/>
      <c r="Q135" s="73"/>
      <c r="R135" s="73"/>
      <c r="S135" s="73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52"/>
      <c r="AJ135" s="52"/>
      <c r="AK135" s="52"/>
      <c r="AL135" s="52"/>
      <c r="AM135" s="52"/>
      <c r="AN135" s="52"/>
      <c r="AO135" s="160"/>
      <c r="AP135" s="74"/>
      <c r="AQ135" s="74"/>
      <c r="AR135" s="52"/>
    </row>
    <row r="136" s="2" customFormat="1" spans="1:44">
      <c r="A136" s="52"/>
      <c r="B136" s="52"/>
      <c r="C136" s="52"/>
      <c r="D136" s="52"/>
      <c r="E136" s="52"/>
      <c r="F136" s="52"/>
      <c r="G136" s="52"/>
      <c r="H136" s="52"/>
      <c r="I136" s="73"/>
      <c r="J136" s="74"/>
      <c r="K136" s="74"/>
      <c r="L136" s="73"/>
      <c r="M136" s="73"/>
      <c r="N136" s="73"/>
      <c r="O136" s="73"/>
      <c r="P136" s="73"/>
      <c r="Q136" s="73"/>
      <c r="R136" s="73"/>
      <c r="S136" s="73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52"/>
      <c r="AJ136" s="52"/>
      <c r="AK136" s="52"/>
      <c r="AL136" s="52"/>
      <c r="AM136" s="52"/>
      <c r="AN136" s="52"/>
      <c r="AO136" s="160"/>
      <c r="AP136" s="74"/>
      <c r="AQ136" s="74"/>
      <c r="AR136" s="52"/>
    </row>
    <row r="137" s="2" customFormat="1" spans="1:44">
      <c r="A137" s="52"/>
      <c r="B137" s="52"/>
      <c r="C137" s="52"/>
      <c r="D137" s="52"/>
      <c r="E137" s="52"/>
      <c r="F137" s="52"/>
      <c r="G137" s="52"/>
      <c r="H137" s="52"/>
      <c r="I137" s="73"/>
      <c r="J137" s="74"/>
      <c r="K137" s="74"/>
      <c r="L137" s="73"/>
      <c r="M137" s="73"/>
      <c r="N137" s="73"/>
      <c r="O137" s="73"/>
      <c r="P137" s="73"/>
      <c r="Q137" s="73"/>
      <c r="R137" s="73"/>
      <c r="S137" s="73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52"/>
      <c r="AJ137" s="52"/>
      <c r="AK137" s="52"/>
      <c r="AL137" s="52"/>
      <c r="AM137" s="52"/>
      <c r="AN137" s="52"/>
      <c r="AO137" s="160"/>
      <c r="AP137" s="74"/>
      <c r="AQ137" s="74"/>
      <c r="AR137" s="52"/>
    </row>
    <row r="138" s="2" customFormat="1" spans="1:44">
      <c r="A138" s="52"/>
      <c r="B138" s="52"/>
      <c r="C138" s="52"/>
      <c r="D138" s="52"/>
      <c r="E138" s="52"/>
      <c r="F138" s="52"/>
      <c r="G138" s="52"/>
      <c r="H138" s="52"/>
      <c r="I138" s="73"/>
      <c r="J138" s="74"/>
      <c r="K138" s="74"/>
      <c r="L138" s="73"/>
      <c r="M138" s="73"/>
      <c r="N138" s="73"/>
      <c r="O138" s="73"/>
      <c r="P138" s="73"/>
      <c r="Q138" s="73"/>
      <c r="R138" s="73"/>
      <c r="S138" s="73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52"/>
      <c r="AJ138" s="52"/>
      <c r="AK138" s="52"/>
      <c r="AL138" s="52"/>
      <c r="AM138" s="52"/>
      <c r="AN138" s="52"/>
      <c r="AO138" s="160"/>
      <c r="AP138" s="74"/>
      <c r="AQ138" s="74"/>
      <c r="AR138" s="52"/>
    </row>
    <row r="139" s="2" customFormat="1" spans="1:44">
      <c r="A139" s="52"/>
      <c r="B139" s="52"/>
      <c r="C139" s="52"/>
      <c r="D139" s="52"/>
      <c r="E139" s="52"/>
      <c r="F139" s="52"/>
      <c r="G139" s="52"/>
      <c r="H139" s="52"/>
      <c r="I139" s="73"/>
      <c r="J139" s="74"/>
      <c r="K139" s="74"/>
      <c r="L139" s="73"/>
      <c r="M139" s="73"/>
      <c r="N139" s="73"/>
      <c r="O139" s="73"/>
      <c r="P139" s="73"/>
      <c r="Q139" s="73"/>
      <c r="R139" s="73"/>
      <c r="S139" s="73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52"/>
      <c r="AJ139" s="52"/>
      <c r="AK139" s="52"/>
      <c r="AL139" s="52"/>
      <c r="AM139" s="52"/>
      <c r="AN139" s="52"/>
      <c r="AO139" s="160"/>
      <c r="AP139" s="74"/>
      <c r="AQ139" s="74"/>
      <c r="AR139" s="52"/>
    </row>
    <row r="140" s="2" customFormat="1" spans="1:44">
      <c r="A140" s="52"/>
      <c r="B140" s="52"/>
      <c r="C140" s="52"/>
      <c r="D140" s="52"/>
      <c r="E140" s="52"/>
      <c r="F140" s="52"/>
      <c r="G140" s="52"/>
      <c r="H140" s="52"/>
      <c r="I140" s="73"/>
      <c r="J140" s="74"/>
      <c r="K140" s="74"/>
      <c r="L140" s="73"/>
      <c r="M140" s="73"/>
      <c r="N140" s="73"/>
      <c r="O140" s="73"/>
      <c r="P140" s="73"/>
      <c r="Q140" s="73"/>
      <c r="R140" s="73"/>
      <c r="S140" s="73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52"/>
      <c r="AJ140" s="52"/>
      <c r="AK140" s="52"/>
      <c r="AL140" s="52"/>
      <c r="AM140" s="52"/>
      <c r="AN140" s="52"/>
      <c r="AO140" s="160"/>
      <c r="AP140" s="74"/>
      <c r="AQ140" s="74"/>
      <c r="AR140" s="52"/>
    </row>
    <row r="141" s="2" customFormat="1" spans="1:44">
      <c r="A141" s="52"/>
      <c r="B141" s="52"/>
      <c r="C141" s="52"/>
      <c r="D141" s="52"/>
      <c r="E141" s="52"/>
      <c r="F141" s="52"/>
      <c r="G141" s="52"/>
      <c r="H141" s="52"/>
      <c r="I141" s="73"/>
      <c r="J141" s="74"/>
      <c r="K141" s="74"/>
      <c r="L141" s="73"/>
      <c r="M141" s="73"/>
      <c r="N141" s="73"/>
      <c r="O141" s="73"/>
      <c r="P141" s="73"/>
      <c r="Q141" s="73"/>
      <c r="R141" s="73"/>
      <c r="S141" s="73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52"/>
      <c r="AJ141" s="52"/>
      <c r="AK141" s="52"/>
      <c r="AL141" s="52"/>
      <c r="AM141" s="52"/>
      <c r="AN141" s="52"/>
      <c r="AO141" s="160"/>
      <c r="AP141" s="74"/>
      <c r="AQ141" s="74"/>
      <c r="AR141" s="52"/>
    </row>
    <row r="142" s="2" customFormat="1" spans="1:44">
      <c r="A142" s="52"/>
      <c r="B142" s="52"/>
      <c r="C142" s="52"/>
      <c r="D142" s="52"/>
      <c r="E142" s="52"/>
      <c r="F142" s="52"/>
      <c r="G142" s="52"/>
      <c r="H142" s="52"/>
      <c r="I142" s="73"/>
      <c r="J142" s="74"/>
      <c r="K142" s="74"/>
      <c r="L142" s="73"/>
      <c r="M142" s="73"/>
      <c r="N142" s="73"/>
      <c r="O142" s="73"/>
      <c r="P142" s="73"/>
      <c r="Q142" s="73"/>
      <c r="R142" s="73"/>
      <c r="S142" s="73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52"/>
      <c r="AJ142" s="52"/>
      <c r="AK142" s="52"/>
      <c r="AL142" s="52"/>
      <c r="AM142" s="52"/>
      <c r="AN142" s="52"/>
      <c r="AO142" s="160"/>
      <c r="AP142" s="74"/>
      <c r="AQ142" s="74"/>
      <c r="AR142" s="52"/>
    </row>
    <row r="143" s="2" customFormat="1" spans="1:44">
      <c r="A143" s="52"/>
      <c r="B143" s="52"/>
      <c r="C143" s="52"/>
      <c r="D143" s="52"/>
      <c r="E143" s="52"/>
      <c r="F143" s="52"/>
      <c r="G143" s="52"/>
      <c r="H143" s="52"/>
      <c r="I143" s="73"/>
      <c r="J143" s="74"/>
      <c r="K143" s="74"/>
      <c r="L143" s="73"/>
      <c r="M143" s="73"/>
      <c r="N143" s="73"/>
      <c r="O143" s="73"/>
      <c r="P143" s="73"/>
      <c r="Q143" s="73"/>
      <c r="R143" s="73"/>
      <c r="S143" s="73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52"/>
      <c r="AJ143" s="52"/>
      <c r="AK143" s="52"/>
      <c r="AL143" s="52"/>
      <c r="AM143" s="52"/>
      <c r="AN143" s="52"/>
      <c r="AO143" s="160"/>
      <c r="AP143" s="74"/>
      <c r="AQ143" s="74"/>
      <c r="AR143" s="52"/>
    </row>
    <row r="144" s="2" customFormat="1" spans="1:44">
      <c r="A144" s="52"/>
      <c r="B144" s="52"/>
      <c r="C144" s="52"/>
      <c r="D144" s="52"/>
      <c r="E144" s="52"/>
      <c r="F144" s="52"/>
      <c r="G144" s="52"/>
      <c r="H144" s="52"/>
      <c r="I144" s="73"/>
      <c r="J144" s="74"/>
      <c r="K144" s="74"/>
      <c r="L144" s="73"/>
      <c r="M144" s="73"/>
      <c r="N144" s="73"/>
      <c r="O144" s="73"/>
      <c r="P144" s="73"/>
      <c r="Q144" s="73"/>
      <c r="R144" s="73"/>
      <c r="S144" s="73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52"/>
      <c r="AJ144" s="52"/>
      <c r="AK144" s="52"/>
      <c r="AL144" s="52"/>
      <c r="AM144" s="52"/>
      <c r="AN144" s="52"/>
      <c r="AO144" s="160"/>
      <c r="AP144" s="74"/>
      <c r="AQ144" s="74"/>
      <c r="AR144" s="52"/>
    </row>
    <row r="145" s="2" customFormat="1" spans="1:44">
      <c r="A145" s="52"/>
      <c r="B145" s="52"/>
      <c r="C145" s="52"/>
      <c r="D145" s="52"/>
      <c r="E145" s="52"/>
      <c r="F145" s="52"/>
      <c r="G145" s="52"/>
      <c r="H145" s="52"/>
      <c r="I145" s="73"/>
      <c r="J145" s="74"/>
      <c r="K145" s="74"/>
      <c r="L145" s="73"/>
      <c r="M145" s="73"/>
      <c r="N145" s="73"/>
      <c r="O145" s="73"/>
      <c r="P145" s="73"/>
      <c r="Q145" s="73"/>
      <c r="R145" s="73"/>
      <c r="S145" s="73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52"/>
      <c r="AJ145" s="52"/>
      <c r="AK145" s="52"/>
      <c r="AL145" s="52"/>
      <c r="AM145" s="52"/>
      <c r="AN145" s="52"/>
      <c r="AO145" s="160"/>
      <c r="AP145" s="74"/>
      <c r="AQ145" s="74"/>
      <c r="AR145" s="52"/>
    </row>
    <row r="146" s="2" customFormat="1" spans="1:44">
      <c r="A146" s="52"/>
      <c r="B146" s="52"/>
      <c r="C146" s="52"/>
      <c r="D146" s="52"/>
      <c r="E146" s="52"/>
      <c r="F146" s="52"/>
      <c r="G146" s="52"/>
      <c r="H146" s="52"/>
      <c r="I146" s="73"/>
      <c r="J146" s="74"/>
      <c r="K146" s="74"/>
      <c r="L146" s="73"/>
      <c r="M146" s="73"/>
      <c r="N146" s="73"/>
      <c r="O146" s="73"/>
      <c r="P146" s="73"/>
      <c r="Q146" s="73"/>
      <c r="R146" s="73"/>
      <c r="S146" s="73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52"/>
      <c r="AJ146" s="52"/>
      <c r="AK146" s="52"/>
      <c r="AL146" s="52"/>
      <c r="AM146" s="52"/>
      <c r="AN146" s="52"/>
      <c r="AO146" s="160"/>
      <c r="AP146" s="74"/>
      <c r="AQ146" s="74"/>
      <c r="AR146" s="52"/>
    </row>
    <row r="147" s="2" customFormat="1" spans="1:44">
      <c r="A147" s="52"/>
      <c r="B147" s="52"/>
      <c r="C147" s="52"/>
      <c r="D147" s="52"/>
      <c r="E147" s="52"/>
      <c r="F147" s="52"/>
      <c r="G147" s="52"/>
      <c r="H147" s="52"/>
      <c r="I147" s="73"/>
      <c r="J147" s="74"/>
      <c r="K147" s="74"/>
      <c r="L147" s="73"/>
      <c r="M147" s="73"/>
      <c r="N147" s="73"/>
      <c r="O147" s="73"/>
      <c r="P147" s="73"/>
      <c r="Q147" s="73"/>
      <c r="R147" s="73"/>
      <c r="S147" s="73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52"/>
      <c r="AJ147" s="52"/>
      <c r="AK147" s="52"/>
      <c r="AL147" s="52"/>
      <c r="AM147" s="52"/>
      <c r="AN147" s="52"/>
      <c r="AO147" s="160"/>
      <c r="AP147" s="74"/>
      <c r="AQ147" s="74"/>
      <c r="AR147" s="52"/>
    </row>
    <row r="148" s="2" customFormat="1" spans="1:44">
      <c r="A148" s="52"/>
      <c r="B148" s="52"/>
      <c r="C148" s="52"/>
      <c r="D148" s="52"/>
      <c r="E148" s="52"/>
      <c r="F148" s="52"/>
      <c r="G148" s="52"/>
      <c r="H148" s="52"/>
      <c r="I148" s="73"/>
      <c r="J148" s="74"/>
      <c r="K148" s="74"/>
      <c r="L148" s="73"/>
      <c r="M148" s="73"/>
      <c r="N148" s="73"/>
      <c r="O148" s="73"/>
      <c r="P148" s="73"/>
      <c r="Q148" s="73"/>
      <c r="R148" s="73"/>
      <c r="S148" s="73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52"/>
      <c r="AJ148" s="52"/>
      <c r="AK148" s="52"/>
      <c r="AL148" s="52"/>
      <c r="AM148" s="52"/>
      <c r="AN148" s="52"/>
      <c r="AO148" s="160"/>
      <c r="AP148" s="74"/>
      <c r="AQ148" s="74"/>
      <c r="AR148" s="52"/>
    </row>
    <row r="149" s="2" customFormat="1" spans="1:44">
      <c r="A149" s="52"/>
      <c r="B149" s="52"/>
      <c r="C149" s="52"/>
      <c r="D149" s="52"/>
      <c r="E149" s="52"/>
      <c r="F149" s="52"/>
      <c r="G149" s="52"/>
      <c r="H149" s="52"/>
      <c r="I149" s="73"/>
      <c r="J149" s="74"/>
      <c r="K149" s="74"/>
      <c r="L149" s="73"/>
      <c r="M149" s="73"/>
      <c r="N149" s="73"/>
      <c r="O149" s="73"/>
      <c r="P149" s="73"/>
      <c r="Q149" s="73"/>
      <c r="R149" s="73"/>
      <c r="S149" s="73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52"/>
      <c r="AJ149" s="52"/>
      <c r="AK149" s="52"/>
      <c r="AL149" s="52"/>
      <c r="AM149" s="52"/>
      <c r="AN149" s="52"/>
      <c r="AO149" s="160"/>
      <c r="AP149" s="74"/>
      <c r="AQ149" s="74"/>
      <c r="AR149" s="52"/>
    </row>
    <row r="150" s="2" customFormat="1" spans="1:44">
      <c r="A150" s="52"/>
      <c r="B150" s="52"/>
      <c r="C150" s="52"/>
      <c r="D150" s="52"/>
      <c r="E150" s="52"/>
      <c r="F150" s="52"/>
      <c r="G150" s="52"/>
      <c r="H150" s="52"/>
      <c r="I150" s="73"/>
      <c r="J150" s="74"/>
      <c r="K150" s="74"/>
      <c r="L150" s="73"/>
      <c r="M150" s="73"/>
      <c r="N150" s="73"/>
      <c r="O150" s="73"/>
      <c r="P150" s="73"/>
      <c r="Q150" s="73"/>
      <c r="R150" s="73"/>
      <c r="S150" s="73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52"/>
      <c r="AJ150" s="52"/>
      <c r="AK150" s="52"/>
      <c r="AL150" s="52"/>
      <c r="AM150" s="52"/>
      <c r="AN150" s="52"/>
      <c r="AO150" s="160"/>
      <c r="AP150" s="74"/>
      <c r="AQ150" s="74"/>
      <c r="AR150" s="52"/>
    </row>
    <row r="151" s="2" customFormat="1" spans="1:44">
      <c r="A151" s="52"/>
      <c r="B151" s="52"/>
      <c r="C151" s="52"/>
      <c r="D151" s="52"/>
      <c r="E151" s="52"/>
      <c r="F151" s="52"/>
      <c r="G151" s="52"/>
      <c r="H151" s="52"/>
      <c r="I151" s="73"/>
      <c r="J151" s="74"/>
      <c r="K151" s="74"/>
      <c r="L151" s="73"/>
      <c r="M151" s="73"/>
      <c r="N151" s="73"/>
      <c r="O151" s="73"/>
      <c r="P151" s="73"/>
      <c r="Q151" s="73"/>
      <c r="R151" s="73"/>
      <c r="S151" s="73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  <c r="AF151" s="74"/>
      <c r="AG151" s="74"/>
      <c r="AH151" s="74"/>
      <c r="AI151" s="52"/>
      <c r="AJ151" s="52"/>
      <c r="AK151" s="52"/>
      <c r="AL151" s="52"/>
      <c r="AM151" s="52"/>
      <c r="AN151" s="52"/>
      <c r="AO151" s="160"/>
      <c r="AP151" s="74"/>
      <c r="AQ151" s="74"/>
      <c r="AR151" s="52"/>
    </row>
    <row r="152" s="2" customFormat="1" spans="1:44">
      <c r="A152" s="52"/>
      <c r="B152" s="52"/>
      <c r="C152" s="52"/>
      <c r="D152" s="52"/>
      <c r="E152" s="52"/>
      <c r="F152" s="52"/>
      <c r="G152" s="52"/>
      <c r="H152" s="52"/>
      <c r="I152" s="73"/>
      <c r="J152" s="74"/>
      <c r="K152" s="74"/>
      <c r="L152" s="73"/>
      <c r="M152" s="73"/>
      <c r="N152" s="73"/>
      <c r="O152" s="73"/>
      <c r="P152" s="73"/>
      <c r="Q152" s="73"/>
      <c r="R152" s="73"/>
      <c r="S152" s="73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52"/>
      <c r="AJ152" s="52"/>
      <c r="AK152" s="52"/>
      <c r="AL152" s="52"/>
      <c r="AM152" s="52"/>
      <c r="AN152" s="52"/>
      <c r="AO152" s="160"/>
      <c r="AP152" s="74"/>
      <c r="AQ152" s="74"/>
      <c r="AR152" s="52"/>
    </row>
    <row r="153" s="2" customFormat="1" spans="1:44">
      <c r="A153" s="52"/>
      <c r="B153" s="52"/>
      <c r="C153" s="52"/>
      <c r="D153" s="52"/>
      <c r="E153" s="52"/>
      <c r="F153" s="52"/>
      <c r="G153" s="52"/>
      <c r="H153" s="52"/>
      <c r="I153" s="73"/>
      <c r="J153" s="74"/>
      <c r="K153" s="74"/>
      <c r="L153" s="73"/>
      <c r="M153" s="73"/>
      <c r="N153" s="73"/>
      <c r="O153" s="73"/>
      <c r="P153" s="73"/>
      <c r="Q153" s="73"/>
      <c r="R153" s="73"/>
      <c r="S153" s="73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4"/>
      <c r="AI153" s="52"/>
      <c r="AJ153" s="52"/>
      <c r="AK153" s="52"/>
      <c r="AL153" s="52"/>
      <c r="AM153" s="52"/>
      <c r="AN153" s="52"/>
      <c r="AO153" s="160"/>
      <c r="AP153" s="74"/>
      <c r="AQ153" s="74"/>
      <c r="AR153" s="52"/>
    </row>
    <row r="154" s="2" customFormat="1" spans="1:44">
      <c r="A154" s="52"/>
      <c r="B154" s="52"/>
      <c r="C154" s="52"/>
      <c r="D154" s="52"/>
      <c r="E154" s="52"/>
      <c r="F154" s="52"/>
      <c r="G154" s="52"/>
      <c r="H154" s="52"/>
      <c r="I154" s="73"/>
      <c r="J154" s="74"/>
      <c r="K154" s="74"/>
      <c r="L154" s="73"/>
      <c r="M154" s="73"/>
      <c r="N154" s="73"/>
      <c r="O154" s="73"/>
      <c r="P154" s="73"/>
      <c r="Q154" s="73"/>
      <c r="R154" s="73"/>
      <c r="S154" s="73"/>
      <c r="T154" s="74"/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52"/>
      <c r="AJ154" s="52"/>
      <c r="AK154" s="52"/>
      <c r="AL154" s="52"/>
      <c r="AM154" s="52"/>
      <c r="AN154" s="52"/>
      <c r="AO154" s="160"/>
      <c r="AP154" s="74"/>
      <c r="AQ154" s="74"/>
      <c r="AR154" s="52"/>
    </row>
    <row r="155" s="2" customFormat="1" spans="1:44">
      <c r="A155" s="52"/>
      <c r="B155" s="52"/>
      <c r="C155" s="52"/>
      <c r="D155" s="52"/>
      <c r="E155" s="52"/>
      <c r="F155" s="52"/>
      <c r="G155" s="52"/>
      <c r="H155" s="52"/>
      <c r="I155" s="73"/>
      <c r="J155" s="74"/>
      <c r="K155" s="74"/>
      <c r="L155" s="73"/>
      <c r="M155" s="73"/>
      <c r="N155" s="73"/>
      <c r="O155" s="73"/>
      <c r="P155" s="73"/>
      <c r="Q155" s="73"/>
      <c r="R155" s="73"/>
      <c r="S155" s="73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4"/>
      <c r="AI155" s="52"/>
      <c r="AJ155" s="52"/>
      <c r="AK155" s="52"/>
      <c r="AL155" s="52"/>
      <c r="AM155" s="52"/>
      <c r="AN155" s="52"/>
      <c r="AO155" s="160"/>
      <c r="AP155" s="74"/>
      <c r="AQ155" s="74"/>
      <c r="AR155" s="52"/>
    </row>
    <row r="156" s="2" customFormat="1" spans="1:44">
      <c r="A156" s="52"/>
      <c r="B156" s="52"/>
      <c r="C156" s="52"/>
      <c r="D156" s="52"/>
      <c r="E156" s="52"/>
      <c r="F156" s="52"/>
      <c r="G156" s="52"/>
      <c r="H156" s="52"/>
      <c r="I156" s="73"/>
      <c r="J156" s="74"/>
      <c r="K156" s="74"/>
      <c r="L156" s="73"/>
      <c r="M156" s="73"/>
      <c r="N156" s="73"/>
      <c r="O156" s="73"/>
      <c r="P156" s="73"/>
      <c r="Q156" s="73"/>
      <c r="R156" s="73"/>
      <c r="S156" s="73"/>
      <c r="T156" s="74"/>
      <c r="U156" s="74"/>
      <c r="V156" s="74"/>
      <c r="W156" s="74"/>
      <c r="X156" s="74"/>
      <c r="Y156" s="74"/>
      <c r="Z156" s="74"/>
      <c r="AA156" s="74"/>
      <c r="AB156" s="74"/>
      <c r="AC156" s="74"/>
      <c r="AD156" s="74"/>
      <c r="AE156" s="74"/>
      <c r="AF156" s="74"/>
      <c r="AG156" s="74"/>
      <c r="AH156" s="74"/>
      <c r="AI156" s="52"/>
      <c r="AJ156" s="52"/>
      <c r="AK156" s="52"/>
      <c r="AL156" s="52"/>
      <c r="AM156" s="52"/>
      <c r="AN156" s="52"/>
      <c r="AO156" s="160"/>
      <c r="AP156" s="74"/>
      <c r="AQ156" s="74"/>
      <c r="AR156" s="52"/>
    </row>
    <row r="157" s="2" customFormat="1" spans="1:44">
      <c r="A157" s="52"/>
      <c r="B157" s="52"/>
      <c r="C157" s="52"/>
      <c r="D157" s="52"/>
      <c r="E157" s="52"/>
      <c r="F157" s="52"/>
      <c r="G157" s="52"/>
      <c r="H157" s="52"/>
      <c r="I157" s="73"/>
      <c r="J157" s="74"/>
      <c r="K157" s="74"/>
      <c r="L157" s="73"/>
      <c r="M157" s="73"/>
      <c r="N157" s="73"/>
      <c r="O157" s="73"/>
      <c r="P157" s="73"/>
      <c r="Q157" s="73"/>
      <c r="R157" s="73"/>
      <c r="S157" s="73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  <c r="AI157" s="52"/>
      <c r="AJ157" s="52"/>
      <c r="AK157" s="52"/>
      <c r="AL157" s="52"/>
      <c r="AM157" s="52"/>
      <c r="AN157" s="52"/>
      <c r="AO157" s="160"/>
      <c r="AP157" s="74"/>
      <c r="AQ157" s="74"/>
      <c r="AR157" s="52"/>
    </row>
    <row r="158" s="2" customFormat="1" spans="1:44">
      <c r="A158" s="52"/>
      <c r="B158" s="52"/>
      <c r="C158" s="52"/>
      <c r="D158" s="52"/>
      <c r="E158" s="52"/>
      <c r="F158" s="52"/>
      <c r="G158" s="52"/>
      <c r="H158" s="52"/>
      <c r="I158" s="73"/>
      <c r="J158" s="74"/>
      <c r="K158" s="74"/>
      <c r="L158" s="73"/>
      <c r="M158" s="73"/>
      <c r="N158" s="73"/>
      <c r="O158" s="73"/>
      <c r="P158" s="73"/>
      <c r="Q158" s="73"/>
      <c r="R158" s="73"/>
      <c r="S158" s="73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52"/>
      <c r="AJ158" s="52"/>
      <c r="AK158" s="52"/>
      <c r="AL158" s="52"/>
      <c r="AM158" s="52"/>
      <c r="AN158" s="52"/>
      <c r="AO158" s="160"/>
      <c r="AP158" s="74"/>
      <c r="AQ158" s="74"/>
      <c r="AR158" s="52"/>
    </row>
    <row r="159" s="2" customFormat="1" spans="1:44">
      <c r="A159" s="52"/>
      <c r="B159" s="52"/>
      <c r="C159" s="52"/>
      <c r="D159" s="52"/>
      <c r="E159" s="52"/>
      <c r="F159" s="52"/>
      <c r="G159" s="52"/>
      <c r="H159" s="52"/>
      <c r="I159" s="73"/>
      <c r="J159" s="74"/>
      <c r="K159" s="74"/>
      <c r="L159" s="73"/>
      <c r="M159" s="73"/>
      <c r="N159" s="73"/>
      <c r="O159" s="73"/>
      <c r="P159" s="73"/>
      <c r="Q159" s="73"/>
      <c r="R159" s="73"/>
      <c r="S159" s="73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52"/>
      <c r="AJ159" s="52"/>
      <c r="AK159" s="52"/>
      <c r="AL159" s="52"/>
      <c r="AM159" s="52"/>
      <c r="AN159" s="52"/>
      <c r="AO159" s="160"/>
      <c r="AP159" s="74"/>
      <c r="AQ159" s="74"/>
      <c r="AR159" s="52"/>
    </row>
    <row r="160" s="2" customFormat="1" spans="1:44">
      <c r="A160" s="52"/>
      <c r="B160" s="52"/>
      <c r="C160" s="52"/>
      <c r="D160" s="52"/>
      <c r="E160" s="52"/>
      <c r="F160" s="52"/>
      <c r="G160" s="52"/>
      <c r="H160" s="52"/>
      <c r="I160" s="73"/>
      <c r="J160" s="74"/>
      <c r="K160" s="74"/>
      <c r="L160" s="73"/>
      <c r="M160" s="73"/>
      <c r="N160" s="73"/>
      <c r="O160" s="73"/>
      <c r="P160" s="73"/>
      <c r="Q160" s="73"/>
      <c r="R160" s="73"/>
      <c r="S160" s="73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4"/>
      <c r="AI160" s="52"/>
      <c r="AJ160" s="52"/>
      <c r="AK160" s="52"/>
      <c r="AL160" s="52"/>
      <c r="AM160" s="52"/>
      <c r="AN160" s="52"/>
      <c r="AO160" s="160"/>
      <c r="AP160" s="74"/>
      <c r="AQ160" s="74"/>
      <c r="AR160" s="52"/>
    </row>
    <row r="161" s="2" customFormat="1" spans="1:44">
      <c r="A161" s="52"/>
      <c r="B161" s="52"/>
      <c r="C161" s="52"/>
      <c r="D161" s="52"/>
      <c r="E161" s="52"/>
      <c r="F161" s="52"/>
      <c r="G161" s="52"/>
      <c r="H161" s="52"/>
      <c r="I161" s="73"/>
      <c r="J161" s="74"/>
      <c r="K161" s="74"/>
      <c r="L161" s="73"/>
      <c r="M161" s="73"/>
      <c r="N161" s="73"/>
      <c r="O161" s="73"/>
      <c r="P161" s="73"/>
      <c r="Q161" s="73"/>
      <c r="R161" s="73"/>
      <c r="S161" s="73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4"/>
      <c r="AI161" s="52"/>
      <c r="AJ161" s="52"/>
      <c r="AK161" s="52"/>
      <c r="AL161" s="52"/>
      <c r="AM161" s="52"/>
      <c r="AN161" s="52"/>
      <c r="AO161" s="160"/>
      <c r="AP161" s="74"/>
      <c r="AQ161" s="74"/>
      <c r="AR161" s="52"/>
    </row>
    <row r="162" s="2" customFormat="1" spans="1:44">
      <c r="A162" s="52"/>
      <c r="B162" s="52"/>
      <c r="C162" s="52"/>
      <c r="D162" s="52"/>
      <c r="E162" s="52"/>
      <c r="F162" s="52"/>
      <c r="G162" s="52"/>
      <c r="H162" s="52"/>
      <c r="I162" s="73"/>
      <c r="J162" s="74"/>
      <c r="K162" s="74"/>
      <c r="L162" s="73"/>
      <c r="M162" s="73"/>
      <c r="N162" s="73"/>
      <c r="O162" s="73"/>
      <c r="P162" s="73"/>
      <c r="Q162" s="73"/>
      <c r="R162" s="73"/>
      <c r="S162" s="73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4"/>
      <c r="AI162" s="52"/>
      <c r="AJ162" s="52"/>
      <c r="AK162" s="52"/>
      <c r="AL162" s="52"/>
      <c r="AM162" s="52"/>
      <c r="AN162" s="52"/>
      <c r="AO162" s="160"/>
      <c r="AP162" s="74"/>
      <c r="AQ162" s="74"/>
      <c r="AR162" s="52"/>
    </row>
    <row r="163" s="2" customFormat="1" spans="1:44">
      <c r="A163" s="52"/>
      <c r="B163" s="52"/>
      <c r="C163" s="52"/>
      <c r="D163" s="52"/>
      <c r="E163" s="52"/>
      <c r="F163" s="52"/>
      <c r="G163" s="52"/>
      <c r="H163" s="52"/>
      <c r="I163" s="73"/>
      <c r="J163" s="74"/>
      <c r="K163" s="74"/>
      <c r="L163" s="73"/>
      <c r="M163" s="73"/>
      <c r="N163" s="73"/>
      <c r="O163" s="73"/>
      <c r="P163" s="73"/>
      <c r="Q163" s="73"/>
      <c r="R163" s="73"/>
      <c r="S163" s="73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  <c r="AF163" s="74"/>
      <c r="AG163" s="74"/>
      <c r="AH163" s="74"/>
      <c r="AI163" s="52"/>
      <c r="AJ163" s="52"/>
      <c r="AK163" s="52"/>
      <c r="AL163" s="52"/>
      <c r="AM163" s="52"/>
      <c r="AN163" s="52"/>
      <c r="AO163" s="160"/>
      <c r="AP163" s="74"/>
      <c r="AQ163" s="74"/>
      <c r="AR163" s="52"/>
    </row>
    <row r="164" s="2" customFormat="1" spans="1:44">
      <c r="A164" s="52"/>
      <c r="B164" s="52"/>
      <c r="C164" s="52"/>
      <c r="D164" s="52"/>
      <c r="E164" s="52"/>
      <c r="F164" s="52"/>
      <c r="G164" s="52"/>
      <c r="H164" s="52"/>
      <c r="I164" s="73"/>
      <c r="J164" s="74"/>
      <c r="K164" s="74"/>
      <c r="L164" s="73"/>
      <c r="M164" s="73"/>
      <c r="N164" s="73"/>
      <c r="O164" s="73"/>
      <c r="P164" s="73"/>
      <c r="Q164" s="73"/>
      <c r="R164" s="73"/>
      <c r="S164" s="73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4"/>
      <c r="AI164" s="52"/>
      <c r="AJ164" s="52"/>
      <c r="AK164" s="52"/>
      <c r="AL164" s="52"/>
      <c r="AM164" s="52"/>
      <c r="AN164" s="52"/>
      <c r="AO164" s="160"/>
      <c r="AP164" s="74"/>
      <c r="AQ164" s="74"/>
      <c r="AR164" s="52"/>
    </row>
    <row r="165" s="2" customFormat="1" spans="1:44">
      <c r="A165" s="52"/>
      <c r="B165" s="52"/>
      <c r="C165" s="52"/>
      <c r="D165" s="52"/>
      <c r="E165" s="52"/>
      <c r="F165" s="52"/>
      <c r="G165" s="52"/>
      <c r="H165" s="52"/>
      <c r="I165" s="73"/>
      <c r="J165" s="74"/>
      <c r="K165" s="74"/>
      <c r="L165" s="73"/>
      <c r="M165" s="73"/>
      <c r="N165" s="73"/>
      <c r="O165" s="73"/>
      <c r="P165" s="73"/>
      <c r="Q165" s="73"/>
      <c r="R165" s="73"/>
      <c r="S165" s="73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  <c r="AF165" s="74"/>
      <c r="AG165" s="74"/>
      <c r="AH165" s="74"/>
      <c r="AI165" s="52"/>
      <c r="AJ165" s="52"/>
      <c r="AK165" s="52"/>
      <c r="AL165" s="52"/>
      <c r="AM165" s="52"/>
      <c r="AN165" s="52"/>
      <c r="AO165" s="160"/>
      <c r="AP165" s="74"/>
      <c r="AQ165" s="74"/>
      <c r="AR165" s="52"/>
    </row>
    <row r="166" s="2" customFormat="1" spans="1:44">
      <c r="A166" s="52"/>
      <c r="B166" s="52"/>
      <c r="C166" s="52"/>
      <c r="D166" s="52"/>
      <c r="E166" s="52"/>
      <c r="F166" s="52"/>
      <c r="G166" s="52"/>
      <c r="H166" s="52"/>
      <c r="I166" s="73"/>
      <c r="J166" s="74"/>
      <c r="K166" s="74"/>
      <c r="L166" s="73"/>
      <c r="M166" s="73"/>
      <c r="N166" s="73"/>
      <c r="O166" s="73"/>
      <c r="P166" s="73"/>
      <c r="Q166" s="73"/>
      <c r="R166" s="73"/>
      <c r="S166" s="73"/>
      <c r="T166" s="74"/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  <c r="AF166" s="74"/>
      <c r="AG166" s="74"/>
      <c r="AH166" s="74"/>
      <c r="AI166" s="52"/>
      <c r="AJ166" s="52"/>
      <c r="AK166" s="52"/>
      <c r="AL166" s="52"/>
      <c r="AM166" s="52"/>
      <c r="AN166" s="52"/>
      <c r="AO166" s="160"/>
      <c r="AP166" s="74"/>
      <c r="AQ166" s="74"/>
      <c r="AR166" s="52"/>
    </row>
    <row r="167" s="2" customFormat="1" spans="1:44">
      <c r="A167" s="52"/>
      <c r="B167" s="52"/>
      <c r="C167" s="52"/>
      <c r="D167" s="52"/>
      <c r="E167" s="52"/>
      <c r="F167" s="52"/>
      <c r="G167" s="52"/>
      <c r="H167" s="52"/>
      <c r="I167" s="73"/>
      <c r="J167" s="74"/>
      <c r="K167" s="74"/>
      <c r="L167" s="73"/>
      <c r="M167" s="73"/>
      <c r="N167" s="73"/>
      <c r="O167" s="73"/>
      <c r="P167" s="73"/>
      <c r="Q167" s="73"/>
      <c r="R167" s="73"/>
      <c r="S167" s="73"/>
      <c r="T167" s="74"/>
      <c r="U167" s="74"/>
      <c r="V167" s="74"/>
      <c r="W167" s="74"/>
      <c r="X167" s="74"/>
      <c r="Y167" s="74"/>
      <c r="Z167" s="74"/>
      <c r="AA167" s="74"/>
      <c r="AB167" s="74"/>
      <c r="AC167" s="74"/>
      <c r="AD167" s="74"/>
      <c r="AE167" s="74"/>
      <c r="AF167" s="74"/>
      <c r="AG167" s="74"/>
      <c r="AH167" s="74"/>
      <c r="AI167" s="52"/>
      <c r="AJ167" s="52"/>
      <c r="AK167" s="52"/>
      <c r="AL167" s="52"/>
      <c r="AM167" s="52"/>
      <c r="AN167" s="52"/>
      <c r="AO167" s="160"/>
      <c r="AP167" s="74"/>
      <c r="AQ167" s="74"/>
      <c r="AR167" s="52"/>
    </row>
    <row r="168" s="2" customFormat="1" spans="1:44">
      <c r="A168" s="52"/>
      <c r="B168" s="52"/>
      <c r="C168" s="52"/>
      <c r="D168" s="52"/>
      <c r="E168" s="52"/>
      <c r="F168" s="52"/>
      <c r="G168" s="52"/>
      <c r="H168" s="52"/>
      <c r="I168" s="73"/>
      <c r="J168" s="74"/>
      <c r="K168" s="74"/>
      <c r="L168" s="73"/>
      <c r="M168" s="73"/>
      <c r="N168" s="73"/>
      <c r="O168" s="73"/>
      <c r="P168" s="73"/>
      <c r="Q168" s="73"/>
      <c r="R168" s="73"/>
      <c r="S168" s="73"/>
      <c r="T168" s="74"/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4"/>
      <c r="AI168" s="52"/>
      <c r="AJ168" s="52"/>
      <c r="AK168" s="52"/>
      <c r="AL168" s="52"/>
      <c r="AM168" s="52"/>
      <c r="AN168" s="52"/>
      <c r="AO168" s="160"/>
      <c r="AP168" s="74"/>
      <c r="AQ168" s="74"/>
      <c r="AR168" s="52"/>
    </row>
    <row r="169" s="2" customFormat="1" spans="1:44">
      <c r="A169" s="52"/>
      <c r="B169" s="52"/>
      <c r="C169" s="52"/>
      <c r="D169" s="52"/>
      <c r="E169" s="52"/>
      <c r="F169" s="52"/>
      <c r="G169" s="52"/>
      <c r="H169" s="52"/>
      <c r="I169" s="73"/>
      <c r="J169" s="74"/>
      <c r="K169" s="74"/>
      <c r="L169" s="73"/>
      <c r="M169" s="73"/>
      <c r="N169" s="73"/>
      <c r="O169" s="73"/>
      <c r="P169" s="73"/>
      <c r="Q169" s="73"/>
      <c r="R169" s="73"/>
      <c r="S169" s="73"/>
      <c r="T169" s="74"/>
      <c r="U169" s="74"/>
      <c r="V169" s="74"/>
      <c r="W169" s="74"/>
      <c r="X169" s="74"/>
      <c r="Y169" s="74"/>
      <c r="Z169" s="74"/>
      <c r="AA169" s="74"/>
      <c r="AB169" s="74"/>
      <c r="AC169" s="74"/>
      <c r="AD169" s="74"/>
      <c r="AE169" s="74"/>
      <c r="AF169" s="74"/>
      <c r="AG169" s="74"/>
      <c r="AH169" s="74"/>
      <c r="AI169" s="52"/>
      <c r="AJ169" s="52"/>
      <c r="AK169" s="52"/>
      <c r="AL169" s="52"/>
      <c r="AM169" s="52"/>
      <c r="AN169" s="52"/>
      <c r="AO169" s="160"/>
      <c r="AP169" s="74"/>
      <c r="AQ169" s="74"/>
      <c r="AR169" s="52"/>
    </row>
    <row r="170" s="2" customFormat="1" spans="1:44">
      <c r="A170" s="52"/>
      <c r="B170" s="52"/>
      <c r="C170" s="52"/>
      <c r="D170" s="52"/>
      <c r="E170" s="52"/>
      <c r="F170" s="52"/>
      <c r="G170" s="52"/>
      <c r="H170" s="52"/>
      <c r="I170" s="73"/>
      <c r="J170" s="74"/>
      <c r="K170" s="74"/>
      <c r="L170" s="73"/>
      <c r="M170" s="73"/>
      <c r="N170" s="73"/>
      <c r="O170" s="73"/>
      <c r="P170" s="73"/>
      <c r="Q170" s="73"/>
      <c r="R170" s="73"/>
      <c r="S170" s="73"/>
      <c r="T170" s="74"/>
      <c r="U170" s="74"/>
      <c r="V170" s="74"/>
      <c r="W170" s="74"/>
      <c r="X170" s="74"/>
      <c r="Y170" s="74"/>
      <c r="Z170" s="74"/>
      <c r="AA170" s="74"/>
      <c r="AB170" s="74"/>
      <c r="AC170" s="74"/>
      <c r="AD170" s="74"/>
      <c r="AE170" s="74"/>
      <c r="AF170" s="74"/>
      <c r="AG170" s="74"/>
      <c r="AH170" s="74"/>
      <c r="AI170" s="52"/>
      <c r="AJ170" s="52"/>
      <c r="AK170" s="52"/>
      <c r="AL170" s="52"/>
      <c r="AM170" s="52"/>
      <c r="AN170" s="52"/>
      <c r="AO170" s="160"/>
      <c r="AP170" s="74"/>
      <c r="AQ170" s="74"/>
      <c r="AR170" s="52"/>
    </row>
    <row r="171" s="2" customFormat="1" spans="1:44">
      <c r="A171" s="52"/>
      <c r="B171" s="52"/>
      <c r="C171" s="52"/>
      <c r="D171" s="52"/>
      <c r="E171" s="52"/>
      <c r="F171" s="52"/>
      <c r="G171" s="52"/>
      <c r="H171" s="52"/>
      <c r="I171" s="73"/>
      <c r="J171" s="74"/>
      <c r="K171" s="74"/>
      <c r="L171" s="73"/>
      <c r="M171" s="73"/>
      <c r="N171" s="73"/>
      <c r="O171" s="73"/>
      <c r="P171" s="73"/>
      <c r="Q171" s="73"/>
      <c r="R171" s="73"/>
      <c r="S171" s="73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52"/>
      <c r="AJ171" s="52"/>
      <c r="AK171" s="52"/>
      <c r="AL171" s="52"/>
      <c r="AM171" s="52"/>
      <c r="AN171" s="52"/>
      <c r="AO171" s="160"/>
      <c r="AP171" s="74"/>
      <c r="AQ171" s="74"/>
      <c r="AR171" s="52"/>
    </row>
    <row r="172" s="2" customFormat="1" spans="1:44">
      <c r="A172" s="52"/>
      <c r="B172" s="52"/>
      <c r="C172" s="52"/>
      <c r="D172" s="52"/>
      <c r="E172" s="52"/>
      <c r="F172" s="52"/>
      <c r="G172" s="52"/>
      <c r="H172" s="52"/>
      <c r="I172" s="73"/>
      <c r="J172" s="74"/>
      <c r="K172" s="74"/>
      <c r="L172" s="73"/>
      <c r="M172" s="73"/>
      <c r="N172" s="73"/>
      <c r="O172" s="73"/>
      <c r="P172" s="73"/>
      <c r="Q172" s="73"/>
      <c r="R172" s="73"/>
      <c r="S172" s="73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4"/>
      <c r="AI172" s="52"/>
      <c r="AJ172" s="52"/>
      <c r="AK172" s="52"/>
      <c r="AL172" s="52"/>
      <c r="AM172" s="52"/>
      <c r="AN172" s="52"/>
      <c r="AO172" s="160"/>
      <c r="AP172" s="74"/>
      <c r="AQ172" s="74"/>
      <c r="AR172" s="52"/>
    </row>
  </sheetData>
  <mergeCells count="52">
    <mergeCell ref="A1:R1"/>
    <mergeCell ref="A2:R2"/>
    <mergeCell ref="A3:R3"/>
    <mergeCell ref="F4:Y4"/>
    <mergeCell ref="Z4:AP4"/>
    <mergeCell ref="F5:I5"/>
    <mergeCell ref="J5:L5"/>
    <mergeCell ref="M5:S5"/>
    <mergeCell ref="T5:X5"/>
    <mergeCell ref="Z5:AH5"/>
    <mergeCell ref="AI5:AM5"/>
    <mergeCell ref="T6:U6"/>
    <mergeCell ref="V6:W6"/>
    <mergeCell ref="Z6:AA6"/>
    <mergeCell ref="AB6:AC6"/>
    <mergeCell ref="AD6:AE6"/>
    <mergeCell ref="AF6:AG6"/>
    <mergeCell ref="A28:E28"/>
    <mergeCell ref="A29:AR29"/>
    <mergeCell ref="K30:N30"/>
    <mergeCell ref="A4:A7"/>
    <mergeCell ref="B4:B7"/>
    <mergeCell ref="C4:C7"/>
    <mergeCell ref="D4:D7"/>
    <mergeCell ref="E4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X6:X7"/>
    <mergeCell ref="Y5:Y7"/>
    <mergeCell ref="AH6:AH7"/>
    <mergeCell ref="AI6:AI7"/>
    <mergeCell ref="AJ6:AJ7"/>
    <mergeCell ref="AK6:AK7"/>
    <mergeCell ref="AL6:AL7"/>
    <mergeCell ref="AM6:AM7"/>
    <mergeCell ref="AN5:AN7"/>
    <mergeCell ref="AO5:AO7"/>
    <mergeCell ref="AP5:AP7"/>
    <mergeCell ref="AQ4:AQ7"/>
    <mergeCell ref="AR4:AR7"/>
  </mergeCells>
  <pageMargins left="0.699305555555556" right="0.699305555555556" top="0.75" bottom="0.75" header="0.3" footer="0.3"/>
  <pageSetup paperSize="9" orientation="landscape" horizontalDpi="200" verticalDpi="300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何建湘</dc:creator>
  <dcterms:created xsi:type="dcterms:W3CDTF">2006-09-13T11:21:00Z</dcterms:created>
  <dcterms:modified xsi:type="dcterms:W3CDTF">2016-12-08T05:44:31Z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