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36" windowWidth="19968" windowHeight="8628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31" i="1"/>
  <c r="B26"/>
  <c r="D25"/>
  <c r="C25"/>
  <c r="B25"/>
  <c r="D24"/>
  <c r="C24"/>
  <c r="B24"/>
  <c r="F23"/>
  <c r="E23"/>
  <c r="F22"/>
  <c r="E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5"/>
  <c r="E5"/>
  <c r="F4"/>
  <c r="E4"/>
  <c r="F25" l="1"/>
  <c r="E25"/>
  <c r="F26" s="1"/>
  <c r="C31" s="1"/>
  <c r="D31" s="1"/>
  <c r="C32"/>
  <c r="C34"/>
  <c r="B32"/>
  <c r="B33" s="1"/>
  <c r="G31" s="1"/>
  <c r="B34" l="1"/>
  <c r="F31"/>
  <c r="D32"/>
  <c r="G32"/>
  <c r="F32"/>
  <c r="C33"/>
  <c r="D33" s="1"/>
  <c r="E31" s="1"/>
  <c r="E32" l="1"/>
</calcChain>
</file>

<file path=xl/sharedStrings.xml><?xml version="1.0" encoding="utf-8"?>
<sst xmlns="http://schemas.openxmlformats.org/spreadsheetml/2006/main" count="46" uniqueCount="46">
  <si>
    <t xml:space="preserve">                     </t>
    <phoneticPr fontId="0" type="noConversion"/>
  </si>
  <si>
    <t>试验结果原始数据录入表</t>
    <phoneticPr fontId="0" type="noConversion"/>
  </si>
  <si>
    <t>在双线框内依照处理输入第一重复组数据</t>
    <phoneticPr fontId="0" type="noConversion"/>
  </si>
  <si>
    <t>在双线框内依照处理输入第二重复组数据</t>
    <phoneticPr fontId="0" type="noConversion"/>
  </si>
  <si>
    <t>在双线框内依照处理输入第三重复组数据</t>
    <phoneticPr fontId="0" type="noConversion"/>
  </si>
  <si>
    <r>
      <t>T</t>
    </r>
    <r>
      <rPr>
        <vertAlign val="subscript"/>
        <sz val="11"/>
        <color theme="1"/>
        <rFont val="Calibri"/>
        <family val="3"/>
        <charset val="134"/>
        <scheme val="minor"/>
      </rPr>
      <t>t</t>
    </r>
  </si>
  <si>
    <r>
      <t>x</t>
    </r>
    <r>
      <rPr>
        <vertAlign val="subscript"/>
        <sz val="11"/>
        <color theme="1"/>
        <rFont val="Calibri"/>
        <family val="3"/>
        <charset val="134"/>
        <scheme val="minor"/>
      </rPr>
      <t>t</t>
    </r>
  </si>
  <si>
    <t>处理1</t>
    <phoneticPr fontId="0" type="noConversion"/>
  </si>
  <si>
    <t>处理2</t>
    <phoneticPr fontId="0" type="noConversion"/>
  </si>
  <si>
    <t>处理3</t>
    <phoneticPr fontId="0" type="noConversion"/>
  </si>
  <si>
    <t>处理4</t>
    <phoneticPr fontId="0" type="noConversion"/>
  </si>
  <si>
    <t>处理5</t>
    <phoneticPr fontId="0" type="noConversion"/>
  </si>
  <si>
    <t>处理6</t>
    <phoneticPr fontId="0" type="noConversion"/>
  </si>
  <si>
    <t>处理7</t>
    <phoneticPr fontId="0" type="noConversion"/>
  </si>
  <si>
    <t>处理8</t>
    <phoneticPr fontId="0" type="noConversion"/>
  </si>
  <si>
    <t>处理9</t>
    <phoneticPr fontId="0" type="noConversion"/>
  </si>
  <si>
    <t>处理10</t>
    <phoneticPr fontId="0" type="noConversion"/>
  </si>
  <si>
    <t>处理11</t>
    <phoneticPr fontId="0" type="noConversion"/>
  </si>
  <si>
    <t>处理12</t>
    <phoneticPr fontId="0" type="noConversion"/>
  </si>
  <si>
    <t>处理13</t>
    <phoneticPr fontId="0" type="noConversion"/>
  </si>
  <si>
    <t>处理14</t>
    <phoneticPr fontId="0" type="noConversion"/>
  </si>
  <si>
    <t>处理15</t>
    <phoneticPr fontId="0" type="noConversion"/>
  </si>
  <si>
    <t>处理16</t>
    <phoneticPr fontId="0" type="noConversion"/>
  </si>
  <si>
    <t>处理17</t>
    <phoneticPr fontId="0" type="noConversion"/>
  </si>
  <si>
    <t>处理18</t>
    <phoneticPr fontId="0" type="noConversion"/>
  </si>
  <si>
    <t>处理19</t>
    <phoneticPr fontId="0" type="noConversion"/>
  </si>
  <si>
    <t>处理20</t>
    <phoneticPr fontId="0" type="noConversion"/>
  </si>
  <si>
    <r>
      <t>T</t>
    </r>
    <r>
      <rPr>
        <vertAlign val="subscript"/>
        <sz val="10.5"/>
        <color theme="1"/>
        <rFont val="Calibri"/>
        <family val="3"/>
        <charset val="134"/>
        <scheme val="minor"/>
      </rPr>
      <t>r</t>
    </r>
  </si>
  <si>
    <t>T</t>
    <phoneticPr fontId="0" type="noConversion"/>
  </si>
  <si>
    <t>x</t>
    <phoneticPr fontId="0" type="noConversion"/>
  </si>
  <si>
    <r>
      <t>x</t>
    </r>
    <r>
      <rPr>
        <vertAlign val="subscript"/>
        <sz val="10.5"/>
        <color theme="1"/>
        <rFont val="Calibri"/>
        <family val="3"/>
        <charset val="134"/>
        <scheme val="minor"/>
      </rPr>
      <t>r</t>
    </r>
  </si>
  <si>
    <t>处理数：</t>
    <phoneticPr fontId="0" type="noConversion"/>
  </si>
  <si>
    <t>重复数：</t>
    <phoneticPr fontId="0" type="noConversion"/>
  </si>
  <si>
    <t>矫正数C:</t>
    <phoneticPr fontId="0" type="noConversion"/>
  </si>
  <si>
    <t>变异来源</t>
    <phoneticPr fontId="0" type="noConversion"/>
  </si>
  <si>
    <t>DF</t>
    <phoneticPr fontId="0" type="noConversion"/>
  </si>
  <si>
    <t>SS</t>
    <phoneticPr fontId="0" type="noConversion"/>
  </si>
  <si>
    <t>MS</t>
    <phoneticPr fontId="0" type="noConversion"/>
  </si>
  <si>
    <t>F</t>
    <phoneticPr fontId="0" type="noConversion"/>
  </si>
  <si>
    <r>
      <t>F</t>
    </r>
    <r>
      <rPr>
        <vertAlign val="subscript"/>
        <sz val="11"/>
        <color theme="1"/>
        <rFont val="Calibri"/>
        <family val="3"/>
        <charset val="134"/>
        <scheme val="minor"/>
      </rPr>
      <t>0.05</t>
    </r>
  </si>
  <si>
    <r>
      <t>F</t>
    </r>
    <r>
      <rPr>
        <vertAlign val="subscript"/>
        <sz val="11"/>
        <color theme="1"/>
        <rFont val="Calibri"/>
        <family val="3"/>
        <charset val="134"/>
        <scheme val="minor"/>
      </rPr>
      <t>0.01</t>
    </r>
  </si>
  <si>
    <t>区组间</t>
    <phoneticPr fontId="0" type="noConversion"/>
  </si>
  <si>
    <t>处理间</t>
    <phoneticPr fontId="0" type="noConversion"/>
  </si>
  <si>
    <t>误差</t>
    <phoneticPr fontId="0" type="noConversion"/>
  </si>
  <si>
    <t>总变异</t>
    <phoneticPr fontId="0" type="noConversion"/>
  </si>
  <si>
    <t xml:space="preserve">                                   方差分析表           制作：贵州省瓮安县农业局 王怀胜</t>
  </si>
</sst>
</file>

<file path=xl/styles.xml><?xml version="1.0" encoding="utf-8"?>
<styleSheet xmlns="http://schemas.openxmlformats.org/spreadsheetml/2006/main">
  <numFmts count="3">
    <numFmt numFmtId="164" formatCode="0_ "/>
    <numFmt numFmtId="165" formatCode="0.00_ "/>
    <numFmt numFmtId="166" formatCode="0.00_);[Red]\(0.00\)"/>
  </numFmts>
  <fonts count="5">
    <font>
      <sz val="11"/>
      <color theme="1"/>
      <name val="Calibri"/>
      <family val="2"/>
      <scheme val="minor"/>
    </font>
    <font>
      <sz val="10.5"/>
      <color theme="1"/>
      <name val="Calibri"/>
      <family val="3"/>
      <charset val="134"/>
      <scheme val="minor"/>
    </font>
    <font>
      <vertAlign val="subscript"/>
      <sz val="11"/>
      <color theme="1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  <font>
      <vertAlign val="subscript"/>
      <sz val="10.5"/>
      <color theme="1"/>
      <name val="Calibri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double">
        <color rgb="FF00B050"/>
      </left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 style="double">
        <color rgb="FF00B050"/>
      </left>
      <right/>
      <top style="double">
        <color rgb="FF00B050"/>
      </top>
      <bottom style="double">
        <color rgb="FF00B050"/>
      </bottom>
      <diagonal/>
    </border>
    <border>
      <left style="mediumDashDotDot">
        <color rgb="FF00B050"/>
      </left>
      <right style="mediumDashDotDot">
        <color rgb="FF00B050"/>
      </right>
      <top style="mediumDashDotDot">
        <color rgb="FF00B050"/>
      </top>
      <bottom style="mediumDashDotDot">
        <color rgb="FF00B050"/>
      </bottom>
      <diagonal/>
    </border>
    <border>
      <left style="double">
        <color rgb="FF00B050"/>
      </left>
      <right style="double">
        <color rgb="FF00B050"/>
      </right>
      <top style="double">
        <color rgb="FF00B050"/>
      </top>
      <bottom/>
      <diagonal/>
    </border>
    <border>
      <left style="double">
        <color rgb="FF00B050"/>
      </left>
      <right/>
      <top style="double">
        <color rgb="FF00B050"/>
      </top>
      <bottom/>
      <diagonal/>
    </border>
    <border>
      <left style="medium">
        <color rgb="FF000000"/>
      </left>
      <right style="mediumDashDotDot">
        <color rgb="FF00B050"/>
      </right>
      <top style="medium">
        <color rgb="FF000000"/>
      </top>
      <bottom style="thin">
        <color rgb="FF000000"/>
      </bottom>
      <diagonal/>
    </border>
    <border>
      <left style="mediumDashDotDot">
        <color rgb="FF00B050"/>
      </left>
      <right/>
      <top style="mediumDashDotDot">
        <color rgb="FF00B050"/>
      </top>
      <bottom style="mediumDashDotDot">
        <color rgb="FF00B050"/>
      </bottom>
      <diagonal/>
    </border>
    <border>
      <left style="mediumDashDotDot">
        <color rgb="FF00B050"/>
      </left>
      <right style="mediumDashDotDot">
        <color rgb="FF00B050"/>
      </right>
      <top style="mediumDashDotDot">
        <color rgb="FF00B050"/>
      </top>
      <bottom/>
      <diagonal/>
    </border>
    <border>
      <left style="mediumDashDotDot">
        <color rgb="FF00B050"/>
      </left>
      <right style="mediumDashDotDot">
        <color rgb="FF00B050"/>
      </right>
      <top/>
      <bottom/>
      <diagonal/>
    </border>
    <border>
      <left/>
      <right style="mediumDashDotDot">
        <color rgb="FF00B050"/>
      </right>
      <top style="mediumDashDotDot">
        <color rgb="FF00B050"/>
      </top>
      <bottom style="mediumDashDotDot">
        <color rgb="FF00B05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DashDotDot">
        <color rgb="FF00B050"/>
      </left>
      <right style="mediumDashDotDot">
        <color rgb="FF00B050"/>
      </right>
      <top/>
      <bottom style="mediumDashDotDot">
        <color rgb="FF00B05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DashDotDot">
        <color rgb="FF00B050"/>
      </top>
      <bottom style="mediumDashDotDot">
        <color rgb="FF00B050"/>
      </bottom>
      <diagonal/>
    </border>
    <border>
      <left style="medium">
        <color rgb="FF000000"/>
      </left>
      <right style="mediumDashDotDot">
        <color rgb="FF00B05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slantDashDot">
        <color rgb="FF00B050"/>
      </left>
      <right style="slantDashDot">
        <color rgb="FF00B050"/>
      </right>
      <top style="mediumDashDotDot">
        <color rgb="FF00B050"/>
      </top>
      <bottom style="slantDashDot">
        <color rgb="FF00B050"/>
      </bottom>
      <diagonal/>
    </border>
    <border>
      <left style="slantDashDot">
        <color rgb="FF00B050"/>
      </left>
      <right/>
      <top style="mediumDashDotDot">
        <color rgb="FF00B050"/>
      </top>
      <bottom style="slantDashDot">
        <color rgb="FF00B050"/>
      </bottom>
      <diagonal/>
    </border>
    <border>
      <left/>
      <right style="slantDashDot">
        <color rgb="FF00B050"/>
      </right>
      <top style="mediumDashDotDot">
        <color rgb="FF00B050"/>
      </top>
      <bottom style="slantDashDot">
        <color rgb="FF00B05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65" fontId="0" fillId="0" borderId="7" xfId="0" applyNumberFormat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165" fontId="0" fillId="0" borderId="11" xfId="0" applyNumberFormat="1" applyBorder="1" applyAlignment="1">
      <alignment vertical="center"/>
    </xf>
    <xf numFmtId="165" fontId="0" fillId="0" borderId="12" xfId="0" applyNumberFormat="1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165" fontId="0" fillId="0" borderId="13" xfId="0" applyNumberFormat="1" applyBorder="1" applyAlignment="1">
      <alignment horizontal="centerContinuous" vertical="center"/>
    </xf>
    <xf numFmtId="165" fontId="0" fillId="0" borderId="14" xfId="0" applyNumberForma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165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horizontal="centerContinuous" vertical="center"/>
    </xf>
    <xf numFmtId="0" fontId="1" fillId="0" borderId="0" xfId="0" applyFont="1" applyFill="1" applyBorder="1" applyAlignment="1">
      <alignment vertical="center"/>
    </xf>
    <xf numFmtId="0" fontId="1" fillId="0" borderId="1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164" fontId="0" fillId="0" borderId="7" xfId="0" applyNumberFormat="1" applyFill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165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1" xfId="0" applyNumberFormat="1" applyFill="1" applyBorder="1" applyAlignment="1">
      <alignment horizontal="right" vertical="center"/>
    </xf>
    <xf numFmtId="0" fontId="1" fillId="0" borderId="22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right" vertical="center" wrapText="1"/>
    </xf>
    <xf numFmtId="164" fontId="0" fillId="3" borderId="26" xfId="0" applyNumberFormat="1" applyFill="1" applyBorder="1" applyAlignment="1">
      <alignment horizontal="left" vertical="center"/>
    </xf>
    <xf numFmtId="165" fontId="0" fillId="3" borderId="25" xfId="0" applyNumberFormat="1" applyFill="1" applyBorder="1" applyAlignment="1">
      <alignment horizontal="right" vertical="center"/>
    </xf>
    <xf numFmtId="164" fontId="0" fillId="3" borderId="24" xfId="0" applyNumberFormat="1" applyFill="1" applyBorder="1" applyAlignment="1">
      <alignment horizontal="center" vertical="center"/>
    </xf>
    <xf numFmtId="165" fontId="0" fillId="2" borderId="5" xfId="0" applyNumberFormat="1" applyFill="1" applyBorder="1" applyAlignment="1" applyProtection="1">
      <alignment horizontal="center" vertical="center"/>
      <protection locked="0"/>
    </xf>
    <xf numFmtId="165" fontId="0" fillId="2" borderId="6" xfId="0" applyNumberFormat="1" applyFill="1" applyBorder="1" applyAlignment="1" applyProtection="1">
      <alignment horizontal="center" vertical="center"/>
      <protection locked="0"/>
    </xf>
    <xf numFmtId="165" fontId="0" fillId="2" borderId="8" xfId="0" applyNumberFormat="1" applyFill="1" applyBorder="1" applyAlignment="1" applyProtection="1">
      <alignment horizontal="center" vertical="center"/>
      <protection locked="0"/>
    </xf>
    <xf numFmtId="165" fontId="0" fillId="2" borderId="9" xfId="0" applyNumberForma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abSelected="1" workbookViewId="0">
      <selection activeCell="C4" sqref="C4"/>
    </sheetView>
  </sheetViews>
  <sheetFormatPr defaultRowHeight="14.4"/>
  <cols>
    <col min="2" max="2" width="19.109375" customWidth="1"/>
    <col min="3" max="3" width="20.33203125" customWidth="1"/>
    <col min="4" max="4" width="20.109375" customWidth="1"/>
  </cols>
  <sheetData>
    <row r="1" spans="1:7">
      <c r="A1" s="1" t="s">
        <v>0</v>
      </c>
      <c r="B1" s="1"/>
      <c r="C1" s="1" t="s">
        <v>1</v>
      </c>
      <c r="D1" s="1"/>
      <c r="E1" s="1"/>
      <c r="F1" s="1"/>
      <c r="G1" s="1"/>
    </row>
    <row r="2" spans="1:7">
      <c r="A2" s="2"/>
      <c r="B2" s="3" t="s">
        <v>2</v>
      </c>
      <c r="C2" s="3" t="s">
        <v>3</v>
      </c>
      <c r="D2" s="3" t="s">
        <v>4</v>
      </c>
      <c r="E2" s="4" t="s">
        <v>5</v>
      </c>
      <c r="F2" s="5" t="s">
        <v>6</v>
      </c>
      <c r="G2" s="1"/>
    </row>
    <row r="3" spans="1:7" ht="15" thickBot="1">
      <c r="A3" s="6"/>
      <c r="B3" s="7"/>
      <c r="C3" s="7"/>
      <c r="D3" s="7"/>
      <c r="E3" s="8"/>
      <c r="F3" s="8"/>
      <c r="G3" s="1"/>
    </row>
    <row r="4" spans="1:7" ht="15.6" thickTop="1" thickBot="1">
      <c r="A4" s="9" t="s">
        <v>7</v>
      </c>
      <c r="B4" s="34">
        <v>13.75</v>
      </c>
      <c r="C4" s="34">
        <v>14.4</v>
      </c>
      <c r="D4" s="35">
        <v>14.19</v>
      </c>
      <c r="E4" s="10">
        <f>SUM(B4:D4)</f>
        <v>42.339999999999996</v>
      </c>
      <c r="F4" s="10">
        <f>AVERAGE(B4:D4)</f>
        <v>14.113333333333332</v>
      </c>
      <c r="G4" s="1"/>
    </row>
    <row r="5" spans="1:7" ht="15.6" thickTop="1" thickBot="1">
      <c r="A5" s="9" t="s">
        <v>8</v>
      </c>
      <c r="B5" s="34">
        <v>15.52</v>
      </c>
      <c r="C5" s="34">
        <v>16.23</v>
      </c>
      <c r="D5" s="35">
        <v>15.43</v>
      </c>
      <c r="E5" s="10">
        <f t="shared" ref="E5:E23" si="0">SUM(B5:D5)</f>
        <v>47.18</v>
      </c>
      <c r="F5" s="10">
        <f t="shared" ref="F5:F23" si="1">AVERAGE(B5:D5)</f>
        <v>15.726666666666667</v>
      </c>
      <c r="G5" s="1"/>
    </row>
    <row r="6" spans="1:7" ht="15.6" thickTop="1" thickBot="1">
      <c r="A6" s="9" t="s">
        <v>9</v>
      </c>
      <c r="B6" s="34">
        <v>16.059999999999999</v>
      </c>
      <c r="C6" s="34">
        <v>16.3</v>
      </c>
      <c r="D6" s="35">
        <v>16.03</v>
      </c>
      <c r="E6" s="10">
        <f t="shared" si="0"/>
        <v>48.39</v>
      </c>
      <c r="F6" s="10">
        <f t="shared" si="1"/>
        <v>16.13</v>
      </c>
      <c r="G6" s="1"/>
    </row>
    <row r="7" spans="1:7" ht="15.6" thickTop="1" thickBot="1">
      <c r="A7" s="9" t="s">
        <v>10</v>
      </c>
      <c r="B7" s="34">
        <v>15.39</v>
      </c>
      <c r="C7" s="34">
        <v>15.57</v>
      </c>
      <c r="D7" s="35">
        <v>15.26</v>
      </c>
      <c r="E7" s="10">
        <f t="shared" si="0"/>
        <v>46.22</v>
      </c>
      <c r="F7" s="10">
        <f t="shared" si="1"/>
        <v>15.406666666666666</v>
      </c>
      <c r="G7" s="1"/>
    </row>
    <row r="8" spans="1:7" ht="15.6" thickTop="1" thickBot="1">
      <c r="A8" s="9" t="s">
        <v>11</v>
      </c>
      <c r="B8" s="34">
        <v>15.43</v>
      </c>
      <c r="C8" s="34">
        <v>14.87</v>
      </c>
      <c r="D8" s="35">
        <v>14.68</v>
      </c>
      <c r="E8" s="10">
        <f t="shared" si="0"/>
        <v>44.98</v>
      </c>
      <c r="F8" s="10">
        <f t="shared" si="1"/>
        <v>14.993333333333332</v>
      </c>
      <c r="G8" s="1"/>
    </row>
    <row r="9" spans="1:7" ht="15.6" thickTop="1" thickBot="1">
      <c r="A9" s="9" t="s">
        <v>12</v>
      </c>
      <c r="B9" s="34">
        <v>15.24</v>
      </c>
      <c r="C9" s="34">
        <v>14.08</v>
      </c>
      <c r="D9" s="35">
        <v>15.04</v>
      </c>
      <c r="E9" s="10">
        <f t="shared" si="0"/>
        <v>44.36</v>
      </c>
      <c r="F9" s="10">
        <f t="shared" si="1"/>
        <v>14.786666666666667</v>
      </c>
      <c r="G9" s="1"/>
    </row>
    <row r="10" spans="1:7" ht="15.6" thickTop="1" thickBot="1">
      <c r="A10" s="9" t="s">
        <v>13</v>
      </c>
      <c r="B10" s="34">
        <v>9.06</v>
      </c>
      <c r="C10" s="34">
        <v>8.69</v>
      </c>
      <c r="D10" s="35">
        <v>8.2899999999999991</v>
      </c>
      <c r="E10" s="10">
        <f t="shared" si="0"/>
        <v>26.04</v>
      </c>
      <c r="F10" s="10">
        <f t="shared" si="1"/>
        <v>8.68</v>
      </c>
      <c r="G10" s="1"/>
    </row>
    <row r="11" spans="1:7" ht="15.6" thickTop="1" thickBot="1">
      <c r="A11" s="9" t="s">
        <v>14</v>
      </c>
      <c r="B11" s="34"/>
      <c r="C11" s="34"/>
      <c r="D11" s="35"/>
      <c r="E11" s="10">
        <f t="shared" si="0"/>
        <v>0</v>
      </c>
      <c r="F11" s="10" t="e">
        <f t="shared" si="1"/>
        <v>#DIV/0!</v>
      </c>
      <c r="G11" s="1"/>
    </row>
    <row r="12" spans="1:7" ht="15.6" thickTop="1" thickBot="1">
      <c r="A12" s="9" t="s">
        <v>15</v>
      </c>
      <c r="B12" s="42"/>
      <c r="C12" s="42"/>
      <c r="D12" s="43"/>
      <c r="E12" s="10">
        <f t="shared" si="0"/>
        <v>0</v>
      </c>
      <c r="F12" s="10" t="e">
        <f t="shared" si="1"/>
        <v>#DIV/0!</v>
      </c>
      <c r="G12" s="1"/>
    </row>
    <row r="13" spans="1:7" ht="15.6" thickTop="1" thickBot="1">
      <c r="A13" s="9" t="s">
        <v>16</v>
      </c>
      <c r="B13" s="42"/>
      <c r="C13" s="42"/>
      <c r="D13" s="43"/>
      <c r="E13" s="10">
        <f t="shared" si="0"/>
        <v>0</v>
      </c>
      <c r="F13" s="10" t="e">
        <f t="shared" si="1"/>
        <v>#DIV/0!</v>
      </c>
      <c r="G13" s="1"/>
    </row>
    <row r="14" spans="1:7" ht="15.6" thickTop="1" thickBot="1">
      <c r="A14" s="9" t="s">
        <v>17</v>
      </c>
      <c r="B14" s="42"/>
      <c r="C14" s="42"/>
      <c r="D14" s="43"/>
      <c r="E14" s="10">
        <f t="shared" si="0"/>
        <v>0</v>
      </c>
      <c r="F14" s="10" t="e">
        <f t="shared" si="1"/>
        <v>#DIV/0!</v>
      </c>
      <c r="G14" s="1"/>
    </row>
    <row r="15" spans="1:7" ht="15.6" thickTop="1" thickBot="1">
      <c r="A15" s="9" t="s">
        <v>18</v>
      </c>
      <c r="B15" s="42"/>
      <c r="C15" s="42"/>
      <c r="D15" s="43"/>
      <c r="E15" s="10">
        <f t="shared" si="0"/>
        <v>0</v>
      </c>
      <c r="F15" s="10" t="e">
        <f t="shared" si="1"/>
        <v>#DIV/0!</v>
      </c>
      <c r="G15" s="1"/>
    </row>
    <row r="16" spans="1:7" ht="15.6" thickTop="1" thickBot="1">
      <c r="A16" s="9" t="s">
        <v>19</v>
      </c>
      <c r="B16" s="42"/>
      <c r="C16" s="42"/>
      <c r="D16" s="43"/>
      <c r="E16" s="10">
        <f t="shared" si="0"/>
        <v>0</v>
      </c>
      <c r="F16" s="10" t="e">
        <f t="shared" si="1"/>
        <v>#DIV/0!</v>
      </c>
      <c r="G16" s="1"/>
    </row>
    <row r="17" spans="1:7" ht="15.6" thickTop="1" thickBot="1">
      <c r="A17" s="9" t="s">
        <v>20</v>
      </c>
      <c r="B17" s="42"/>
      <c r="C17" s="42"/>
      <c r="D17" s="43"/>
      <c r="E17" s="10">
        <f t="shared" si="0"/>
        <v>0</v>
      </c>
      <c r="F17" s="10" t="e">
        <f t="shared" si="1"/>
        <v>#DIV/0!</v>
      </c>
      <c r="G17" s="1"/>
    </row>
    <row r="18" spans="1:7" ht="15.6" thickTop="1" thickBot="1">
      <c r="A18" s="9" t="s">
        <v>21</v>
      </c>
      <c r="B18" s="42"/>
      <c r="C18" s="42"/>
      <c r="D18" s="43"/>
      <c r="E18" s="10">
        <f t="shared" si="0"/>
        <v>0</v>
      </c>
      <c r="F18" s="10" t="e">
        <f t="shared" si="1"/>
        <v>#DIV/0!</v>
      </c>
      <c r="G18" s="1"/>
    </row>
    <row r="19" spans="1:7" ht="15.6" thickTop="1" thickBot="1">
      <c r="A19" s="9" t="s">
        <v>22</v>
      </c>
      <c r="B19" s="42"/>
      <c r="C19" s="42"/>
      <c r="D19" s="43"/>
      <c r="E19" s="10">
        <f t="shared" si="0"/>
        <v>0</v>
      </c>
      <c r="F19" s="10" t="e">
        <f t="shared" si="1"/>
        <v>#DIV/0!</v>
      </c>
      <c r="G19" s="1"/>
    </row>
    <row r="20" spans="1:7" ht="15.6" thickTop="1" thickBot="1">
      <c r="A20" s="9" t="s">
        <v>23</v>
      </c>
      <c r="B20" s="42"/>
      <c r="C20" s="42"/>
      <c r="D20" s="43"/>
      <c r="E20" s="10">
        <f t="shared" si="0"/>
        <v>0</v>
      </c>
      <c r="F20" s="10" t="e">
        <f t="shared" si="1"/>
        <v>#DIV/0!</v>
      </c>
      <c r="G20" s="1"/>
    </row>
    <row r="21" spans="1:7" ht="15.6" thickTop="1" thickBot="1">
      <c r="A21" s="9" t="s">
        <v>24</v>
      </c>
      <c r="B21" s="42"/>
      <c r="C21" s="42"/>
      <c r="D21" s="43"/>
      <c r="E21" s="10">
        <f t="shared" si="0"/>
        <v>0</v>
      </c>
      <c r="F21" s="10" t="e">
        <f t="shared" si="1"/>
        <v>#DIV/0!</v>
      </c>
      <c r="G21" s="1"/>
    </row>
    <row r="22" spans="1:7" ht="15.6" thickTop="1" thickBot="1">
      <c r="A22" s="9" t="s">
        <v>25</v>
      </c>
      <c r="B22" s="42"/>
      <c r="C22" s="42"/>
      <c r="D22" s="43"/>
      <c r="E22" s="10">
        <f t="shared" si="0"/>
        <v>0</v>
      </c>
      <c r="F22" s="10" t="e">
        <f t="shared" si="1"/>
        <v>#DIV/0!</v>
      </c>
      <c r="G22" s="1"/>
    </row>
    <row r="23" spans="1:7" ht="15.6" thickTop="1" thickBot="1">
      <c r="A23" s="9" t="s">
        <v>26</v>
      </c>
      <c r="B23" s="44"/>
      <c r="C23" s="44"/>
      <c r="D23" s="45"/>
      <c r="E23" s="10">
        <f t="shared" si="0"/>
        <v>0</v>
      </c>
      <c r="F23" s="10" t="e">
        <f t="shared" si="1"/>
        <v>#DIV/0!</v>
      </c>
      <c r="G23" s="1"/>
    </row>
    <row r="24" spans="1:7" ht="16.2" thickBot="1">
      <c r="A24" s="11" t="s">
        <v>27</v>
      </c>
      <c r="B24" s="10">
        <f>SUM(B4:B23)</f>
        <v>100.45</v>
      </c>
      <c r="C24" s="10">
        <f>SUM(C4:C23)</f>
        <v>100.14</v>
      </c>
      <c r="D24" s="12">
        <f>SUM(D4:D23)</f>
        <v>98.919999999999987</v>
      </c>
      <c r="E24" s="13" t="s">
        <v>28</v>
      </c>
      <c r="F24" s="14" t="s">
        <v>29</v>
      </c>
      <c r="G24" s="1"/>
    </row>
    <row r="25" spans="1:7" ht="16.2" thickBot="1">
      <c r="A25" s="37" t="s">
        <v>30</v>
      </c>
      <c r="B25" s="10">
        <f>AVERAGE(B4:B23)</f>
        <v>14.35</v>
      </c>
      <c r="C25" s="10">
        <f>AVERAGE(C4:C23)</f>
        <v>14.305714285714286</v>
      </c>
      <c r="D25" s="10">
        <f>AVERAGE(D4:D23)</f>
        <v>14.13142857142857</v>
      </c>
      <c r="E25" s="15">
        <f>SUM(B24:D24)</f>
        <v>299.51</v>
      </c>
      <c r="F25" s="15">
        <f>AVERAGE(B25:D25)</f>
        <v>14.262380952380951</v>
      </c>
      <c r="G25" s="1"/>
    </row>
    <row r="26" spans="1:7" ht="29.4" thickBot="1">
      <c r="A26" s="38" t="s">
        <v>31</v>
      </c>
      <c r="B26" s="41">
        <f>COUNT(B4:B23)</f>
        <v>7</v>
      </c>
      <c r="C26" s="40" t="s">
        <v>32</v>
      </c>
      <c r="D26" s="39">
        <v>3</v>
      </c>
      <c r="E26" s="36" t="s">
        <v>33</v>
      </c>
      <c r="F26" s="16">
        <f>E25*E25/D26/B26</f>
        <v>4271.7257190476184</v>
      </c>
      <c r="G26" s="1"/>
    </row>
    <row r="27" spans="1:7">
      <c r="A27" s="17"/>
      <c r="B27" s="18"/>
      <c r="C27" s="18"/>
      <c r="D27" s="18"/>
      <c r="E27" s="19"/>
      <c r="F27" s="19"/>
      <c r="G27" s="1"/>
    </row>
    <row r="28" spans="1:7">
      <c r="A28" s="1"/>
      <c r="B28" s="1"/>
      <c r="C28" s="1"/>
      <c r="D28" s="1"/>
      <c r="E28" s="1"/>
      <c r="F28" s="1"/>
      <c r="G28" s="1"/>
    </row>
    <row r="29" spans="1:7">
      <c r="A29" s="20" t="s">
        <v>45</v>
      </c>
      <c r="B29" s="1"/>
      <c r="C29" s="1"/>
      <c r="D29" s="1"/>
      <c r="E29" s="1"/>
      <c r="F29" s="1"/>
      <c r="G29" s="1"/>
    </row>
    <row r="30" spans="1:7" ht="29.4" thickBot="1">
      <c r="A30" s="21" t="s">
        <v>34</v>
      </c>
      <c r="B30" s="22" t="s">
        <v>35</v>
      </c>
      <c r="C30" s="22" t="s">
        <v>36</v>
      </c>
      <c r="D30" s="22" t="s">
        <v>37</v>
      </c>
      <c r="E30" s="22" t="s">
        <v>38</v>
      </c>
      <c r="F30" s="22" t="s">
        <v>39</v>
      </c>
      <c r="G30" s="22" t="s">
        <v>40</v>
      </c>
    </row>
    <row r="31" spans="1:7" ht="15" thickBot="1">
      <c r="A31" s="23" t="s">
        <v>41</v>
      </c>
      <c r="B31" s="24">
        <f>D26-1</f>
        <v>2</v>
      </c>
      <c r="C31" s="25">
        <f>SUMSQ(B24:D24)/B26-F26</f>
        <v>0.18692380952415988</v>
      </c>
      <c r="D31" s="25">
        <f>C31/B31</f>
        <v>9.3461904762079939E-2</v>
      </c>
      <c r="E31" s="25">
        <f>D31/D33</f>
        <v>0.59681629053867169</v>
      </c>
      <c r="F31" s="26">
        <f>FINV(0.05,B31,B33)</f>
        <v>3.8852938347033836</v>
      </c>
      <c r="G31" s="26">
        <f>FINV(0.01,B31,B33)</f>
        <v>6.9266081402579776</v>
      </c>
    </row>
    <row r="32" spans="1:7" ht="15" thickBot="1">
      <c r="A32" s="27" t="s">
        <v>42</v>
      </c>
      <c r="B32" s="24">
        <f>B26-1</f>
        <v>6</v>
      </c>
      <c r="C32" s="25">
        <f>SUMSQ(E4:E23)/D26-F26</f>
        <v>116.80764761904811</v>
      </c>
      <c r="D32" s="25">
        <f>C32/B32</f>
        <v>19.467941269841351</v>
      </c>
      <c r="E32" s="25">
        <f>D32/D33</f>
        <v>124.31572545700452</v>
      </c>
      <c r="F32" s="26">
        <f>FINV(0.05,B32,B33)</f>
        <v>2.9961203776127796</v>
      </c>
      <c r="G32" s="26">
        <f>FINV(0.01,B32,B33)</f>
        <v>4.820573502002043</v>
      </c>
    </row>
    <row r="33" spans="1:7" ht="15" thickBot="1">
      <c r="A33" s="28" t="s">
        <v>43</v>
      </c>
      <c r="B33" s="29">
        <f>B31*B32</f>
        <v>12</v>
      </c>
      <c r="C33" s="25">
        <f>C34-C31-C32</f>
        <v>1.8792095238095499</v>
      </c>
      <c r="D33" s="25">
        <f>C33/B33</f>
        <v>0.15660079365079582</v>
      </c>
      <c r="E33" s="30"/>
      <c r="F33" s="31"/>
      <c r="G33" s="31"/>
    </row>
    <row r="34" spans="1:7" ht="15" thickBot="1">
      <c r="A34" s="32" t="s">
        <v>44</v>
      </c>
      <c r="B34" s="31">
        <f>B31+B32+B33</f>
        <v>20</v>
      </c>
      <c r="C34" s="25">
        <f>SUMSQ(B4:D23)-F26</f>
        <v>118.87378095238182</v>
      </c>
      <c r="D34" s="31"/>
      <c r="E34" s="30"/>
      <c r="F34" s="33"/>
      <c r="G34" s="33"/>
    </row>
    <row r="35" spans="1:7">
      <c r="A35" s="1"/>
      <c r="B35" s="1"/>
      <c r="C35" s="1"/>
      <c r="D35" s="1"/>
      <c r="E35" s="1"/>
      <c r="F35" s="1"/>
      <c r="G35" s="1"/>
    </row>
  </sheetData>
  <sheetProtection password="8BE4" sheet="1" objects="1" scenarios="1" selectLockedCells="1"/>
  <protectedRanges>
    <protectedRange sqref="B4:D23" name="区域2"/>
    <protectedRange sqref="B4:D23" name="区域1"/>
  </protectedRanges>
  <mergeCells count="5">
    <mergeCell ref="B2:B3"/>
    <mergeCell ref="C2:C3"/>
    <mergeCell ref="D2:D3"/>
    <mergeCell ref="E2:E3"/>
    <mergeCell ref="F2:F3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King</dc:creator>
  <cp:lastModifiedBy>Victor King</cp:lastModifiedBy>
  <dcterms:created xsi:type="dcterms:W3CDTF">2008-12-04T13:57:15Z</dcterms:created>
  <dcterms:modified xsi:type="dcterms:W3CDTF">2008-12-04T15:01:24Z</dcterms:modified>
</cp:coreProperties>
</file>